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l1070\Documents\DATA VISUALIZATION\"/>
    </mc:Choice>
  </mc:AlternateContent>
  <xr:revisionPtr revIDLastSave="0" documentId="13_ncr:1_{C8A578E4-D82B-461C-A74A-2D59FB3A2187}" xr6:coauthVersionLast="31" xr6:coauthVersionMax="31" xr10:uidLastSave="{00000000-0000-0000-0000-000000000000}"/>
  <bookViews>
    <workbookView xWindow="0" yWindow="0" windowWidth="20490" windowHeight="7545" firstSheet="2" activeTab="4" xr2:uid="{00000000-000D-0000-FFFF-FFFF00000000}"/>
  </bookViews>
  <sheets>
    <sheet name="Pivot_Category States" sheetId="3" r:id="rId1"/>
    <sheet name="Pivot_Sub_Category States" sheetId="4" r:id="rId2"/>
    <sheet name="Pivot_Years" sheetId="6" r:id="rId3"/>
    <sheet name="Bonus" sheetId="7" r:id="rId4"/>
    <sheet name="Main" sheetId="1" r:id="rId5"/>
  </sheets>
  <definedNames>
    <definedName name="_xlnm._FilterDatabase" localSheetId="4" hidden="1">Main!$U$1:$U$4115</definedName>
    <definedName name="_xlcn.WorksheetConnection_MainAV1" hidden="1">Main!$A:$V</definedName>
    <definedName name="kickstarter">Main!$1:$1048576</definedName>
    <definedName name="percent_funded">Main!$R:$R</definedName>
    <definedName name="spotlight">Main!$Q:$Q</definedName>
    <definedName name="staff_pick">Main!$O:$O</definedName>
    <definedName name="state">Main!$F:$F</definedName>
  </definedNames>
  <calcPr calcId="179017"/>
  <pivotCaches>
    <pivotCache cacheId="22" r:id="rId6"/>
    <pivotCache cacheId="12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Main!$A:$V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4" i="7" l="1"/>
  <c r="B5" i="7"/>
  <c r="B6" i="7"/>
  <c r="B7" i="7"/>
  <c r="B8" i="7"/>
  <c r="B9" i="7"/>
  <c r="B10" i="7"/>
  <c r="B11" i="7"/>
  <c r="B12" i="7"/>
  <c r="B13" i="7"/>
  <c r="B3" i="7"/>
  <c r="D2" i="7"/>
  <c r="C2" i="7"/>
  <c r="B2" i="7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N1828" i="1" s="1"/>
  <c r="K1829" i="1"/>
  <c r="K1830" i="1"/>
  <c r="K1831" i="1"/>
  <c r="K1832" i="1"/>
  <c r="N1832" i="1" s="1"/>
  <c r="K1833" i="1"/>
  <c r="K1834" i="1"/>
  <c r="K1835" i="1"/>
  <c r="K1836" i="1"/>
  <c r="N1836" i="1" s="1"/>
  <c r="K1837" i="1"/>
  <c r="K1838" i="1"/>
  <c r="K1839" i="1"/>
  <c r="K1840" i="1"/>
  <c r="N1840" i="1" s="1"/>
  <c r="K1841" i="1"/>
  <c r="K1842" i="1"/>
  <c r="K1843" i="1"/>
  <c r="K1844" i="1"/>
  <c r="N1844" i="1" s="1"/>
  <c r="K1845" i="1"/>
  <c r="K1846" i="1"/>
  <c r="K1847" i="1"/>
  <c r="K1848" i="1"/>
  <c r="N1848" i="1" s="1"/>
  <c r="K1849" i="1"/>
  <c r="K1850" i="1"/>
  <c r="K1851" i="1"/>
  <c r="K1852" i="1"/>
  <c r="N1852" i="1" s="1"/>
  <c r="K1853" i="1"/>
  <c r="K1854" i="1"/>
  <c r="K1855" i="1"/>
  <c r="K1856" i="1"/>
  <c r="N1856" i="1" s="1"/>
  <c r="K1857" i="1"/>
  <c r="K1858" i="1"/>
  <c r="K1859" i="1"/>
  <c r="K1860" i="1"/>
  <c r="N1860" i="1" s="1"/>
  <c r="K1861" i="1"/>
  <c r="K1862" i="1"/>
  <c r="K1863" i="1"/>
  <c r="K1864" i="1"/>
  <c r="N1864" i="1" s="1"/>
  <c r="K1865" i="1"/>
  <c r="K1866" i="1"/>
  <c r="K1867" i="1"/>
  <c r="K1868" i="1"/>
  <c r="N1868" i="1" s="1"/>
  <c r="K1869" i="1"/>
  <c r="K1870" i="1"/>
  <c r="K1871" i="1"/>
  <c r="K1872" i="1"/>
  <c r="N1872" i="1" s="1"/>
  <c r="K1873" i="1"/>
  <c r="K1874" i="1"/>
  <c r="K1875" i="1"/>
  <c r="K1876" i="1"/>
  <c r="N1876" i="1" s="1"/>
  <c r="K1877" i="1"/>
  <c r="K1878" i="1"/>
  <c r="K1879" i="1"/>
  <c r="K1880" i="1"/>
  <c r="N1880" i="1" s="1"/>
  <c r="K1881" i="1"/>
  <c r="K1882" i="1"/>
  <c r="K1883" i="1"/>
  <c r="K1884" i="1"/>
  <c r="N1884" i="1" s="1"/>
  <c r="K1885" i="1"/>
  <c r="K1886" i="1"/>
  <c r="K1887" i="1"/>
  <c r="K1888" i="1"/>
  <c r="N1888" i="1" s="1"/>
  <c r="K1889" i="1"/>
  <c r="K1890" i="1"/>
  <c r="K1891" i="1"/>
  <c r="K1892" i="1"/>
  <c r="N1892" i="1" s="1"/>
  <c r="K1893" i="1"/>
  <c r="K1894" i="1"/>
  <c r="K1895" i="1"/>
  <c r="K1896" i="1"/>
  <c r="N1896" i="1" s="1"/>
  <c r="K1897" i="1"/>
  <c r="K1898" i="1"/>
  <c r="K1899" i="1"/>
  <c r="K1900" i="1"/>
  <c r="N1900" i="1" s="1"/>
  <c r="K1901" i="1"/>
  <c r="K1902" i="1"/>
  <c r="K1903" i="1"/>
  <c r="K1904" i="1"/>
  <c r="N1904" i="1" s="1"/>
  <c r="K1905" i="1"/>
  <c r="K1906" i="1"/>
  <c r="K1907" i="1"/>
  <c r="K1908" i="1"/>
  <c r="N1908" i="1" s="1"/>
  <c r="K1909" i="1"/>
  <c r="K1910" i="1"/>
  <c r="K1911" i="1"/>
  <c r="K1912" i="1"/>
  <c r="N1912" i="1" s="1"/>
  <c r="K1913" i="1"/>
  <c r="K1914" i="1"/>
  <c r="K1915" i="1"/>
  <c r="K1916" i="1"/>
  <c r="N1916" i="1" s="1"/>
  <c r="K1917" i="1"/>
  <c r="K1918" i="1"/>
  <c r="K1919" i="1"/>
  <c r="K1920" i="1"/>
  <c r="N1920" i="1" s="1"/>
  <c r="K1921" i="1"/>
  <c r="K1922" i="1"/>
  <c r="K1923" i="1"/>
  <c r="K1924" i="1"/>
  <c r="N1924" i="1" s="1"/>
  <c r="K1925" i="1"/>
  <c r="K1926" i="1"/>
  <c r="K1927" i="1"/>
  <c r="K1928" i="1"/>
  <c r="N1928" i="1" s="1"/>
  <c r="K1929" i="1"/>
  <c r="K1930" i="1"/>
  <c r="K1931" i="1"/>
  <c r="K1932" i="1"/>
  <c r="N1932" i="1" s="1"/>
  <c r="K1933" i="1"/>
  <c r="K1934" i="1"/>
  <c r="K1935" i="1"/>
  <c r="K1936" i="1"/>
  <c r="N1936" i="1" s="1"/>
  <c r="K1937" i="1"/>
  <c r="K1938" i="1"/>
  <c r="K1939" i="1"/>
  <c r="K1940" i="1"/>
  <c r="N1940" i="1" s="1"/>
  <c r="K1941" i="1"/>
  <c r="K1942" i="1"/>
  <c r="K1943" i="1"/>
  <c r="K1944" i="1"/>
  <c r="N1944" i="1" s="1"/>
  <c r="K1945" i="1"/>
  <c r="K1946" i="1"/>
  <c r="K1947" i="1"/>
  <c r="K1948" i="1"/>
  <c r="N1948" i="1" s="1"/>
  <c r="K1949" i="1"/>
  <c r="K1950" i="1"/>
  <c r="K1951" i="1"/>
  <c r="K1952" i="1"/>
  <c r="N1952" i="1" s="1"/>
  <c r="K1953" i="1"/>
  <c r="K1954" i="1"/>
  <c r="K1955" i="1"/>
  <c r="K1956" i="1"/>
  <c r="N1956" i="1" s="1"/>
  <c r="K1957" i="1"/>
  <c r="K1958" i="1"/>
  <c r="K1959" i="1"/>
  <c r="K1960" i="1"/>
  <c r="N1960" i="1" s="1"/>
  <c r="K1961" i="1"/>
  <c r="K1962" i="1"/>
  <c r="K1963" i="1"/>
  <c r="K1964" i="1"/>
  <c r="N1964" i="1" s="1"/>
  <c r="K1965" i="1"/>
  <c r="K1966" i="1"/>
  <c r="K1967" i="1"/>
  <c r="K1968" i="1"/>
  <c r="N1968" i="1" s="1"/>
  <c r="K1969" i="1"/>
  <c r="K1970" i="1"/>
  <c r="K1971" i="1"/>
  <c r="K1972" i="1"/>
  <c r="N1972" i="1" s="1"/>
  <c r="K1973" i="1"/>
  <c r="K1974" i="1"/>
  <c r="K1975" i="1"/>
  <c r="K1976" i="1"/>
  <c r="N1976" i="1" s="1"/>
  <c r="K1977" i="1"/>
  <c r="K1978" i="1"/>
  <c r="K1979" i="1"/>
  <c r="K1980" i="1"/>
  <c r="N1980" i="1" s="1"/>
  <c r="K1981" i="1"/>
  <c r="K1982" i="1"/>
  <c r="K1983" i="1"/>
  <c r="K1984" i="1"/>
  <c r="N1984" i="1" s="1"/>
  <c r="K1985" i="1"/>
  <c r="K1986" i="1"/>
  <c r="K1987" i="1"/>
  <c r="K1988" i="1"/>
  <c r="N1988" i="1" s="1"/>
  <c r="K1989" i="1"/>
  <c r="K1990" i="1"/>
  <c r="K1991" i="1"/>
  <c r="K1992" i="1"/>
  <c r="N1992" i="1" s="1"/>
  <c r="K1993" i="1"/>
  <c r="K1994" i="1"/>
  <c r="K1995" i="1"/>
  <c r="K1996" i="1"/>
  <c r="N1996" i="1" s="1"/>
  <c r="K1997" i="1"/>
  <c r="K1998" i="1"/>
  <c r="K1999" i="1"/>
  <c r="K2000" i="1"/>
  <c r="N2000" i="1" s="1"/>
  <c r="K2001" i="1"/>
  <c r="K2002" i="1"/>
  <c r="K2003" i="1"/>
  <c r="K2004" i="1"/>
  <c r="N2004" i="1" s="1"/>
  <c r="K2005" i="1"/>
  <c r="K2006" i="1"/>
  <c r="K2007" i="1"/>
  <c r="K2008" i="1"/>
  <c r="N2008" i="1" s="1"/>
  <c r="K2009" i="1"/>
  <c r="K2010" i="1"/>
  <c r="K2011" i="1"/>
  <c r="K2012" i="1"/>
  <c r="N2012" i="1" s="1"/>
  <c r="K2013" i="1"/>
  <c r="K2014" i="1"/>
  <c r="K2015" i="1"/>
  <c r="K2016" i="1"/>
  <c r="N2016" i="1" s="1"/>
  <c r="K2017" i="1"/>
  <c r="K2018" i="1"/>
  <c r="K2019" i="1"/>
  <c r="K2020" i="1"/>
  <c r="N2020" i="1" s="1"/>
  <c r="K2021" i="1"/>
  <c r="K2022" i="1"/>
  <c r="K2023" i="1"/>
  <c r="K2024" i="1"/>
  <c r="N2024" i="1" s="1"/>
  <c r="K2025" i="1"/>
  <c r="K2026" i="1"/>
  <c r="K2027" i="1"/>
  <c r="K2028" i="1"/>
  <c r="N2028" i="1" s="1"/>
  <c r="K2029" i="1"/>
  <c r="K2030" i="1"/>
  <c r="K2031" i="1"/>
  <c r="K2032" i="1"/>
  <c r="N2032" i="1" s="1"/>
  <c r="K2033" i="1"/>
  <c r="K2034" i="1"/>
  <c r="K2035" i="1"/>
  <c r="K2036" i="1"/>
  <c r="N2036" i="1" s="1"/>
  <c r="K2037" i="1"/>
  <c r="K2038" i="1"/>
  <c r="K2039" i="1"/>
  <c r="K2040" i="1"/>
  <c r="N2040" i="1" s="1"/>
  <c r="K2041" i="1"/>
  <c r="K2042" i="1"/>
  <c r="K2043" i="1"/>
  <c r="K2044" i="1"/>
  <c r="N2044" i="1" s="1"/>
  <c r="K2045" i="1"/>
  <c r="K2046" i="1"/>
  <c r="K2047" i="1"/>
  <c r="K2048" i="1"/>
  <c r="N2048" i="1" s="1"/>
  <c r="K2049" i="1"/>
  <c r="K2050" i="1"/>
  <c r="K2051" i="1"/>
  <c r="K2052" i="1"/>
  <c r="N2052" i="1" s="1"/>
  <c r="K2053" i="1"/>
  <c r="K2054" i="1"/>
  <c r="K2055" i="1"/>
  <c r="K2056" i="1"/>
  <c r="N2056" i="1" s="1"/>
  <c r="K2057" i="1"/>
  <c r="K2058" i="1"/>
  <c r="K2059" i="1"/>
  <c r="K2060" i="1"/>
  <c r="N2060" i="1" s="1"/>
  <c r="K2061" i="1"/>
  <c r="K2062" i="1"/>
  <c r="K2063" i="1"/>
  <c r="K2064" i="1"/>
  <c r="N2064" i="1" s="1"/>
  <c r="K2065" i="1"/>
  <c r="K2066" i="1"/>
  <c r="K2067" i="1"/>
  <c r="K2068" i="1"/>
  <c r="N2068" i="1" s="1"/>
  <c r="K2069" i="1"/>
  <c r="K2070" i="1"/>
  <c r="K2071" i="1"/>
  <c r="K2072" i="1"/>
  <c r="N2072" i="1" s="1"/>
  <c r="K2073" i="1"/>
  <c r="K2074" i="1"/>
  <c r="K2075" i="1"/>
  <c r="K2076" i="1"/>
  <c r="N2076" i="1" s="1"/>
  <c r="K2077" i="1"/>
  <c r="K2078" i="1"/>
  <c r="K2079" i="1"/>
  <c r="K2080" i="1"/>
  <c r="N2080" i="1" s="1"/>
  <c r="K2081" i="1"/>
  <c r="K2082" i="1"/>
  <c r="K2083" i="1"/>
  <c r="K2084" i="1"/>
  <c r="N2084" i="1" s="1"/>
  <c r="K2085" i="1"/>
  <c r="K2086" i="1"/>
  <c r="K2087" i="1"/>
  <c r="K2088" i="1"/>
  <c r="N2088" i="1" s="1"/>
  <c r="K2089" i="1"/>
  <c r="K2090" i="1"/>
  <c r="K2091" i="1"/>
  <c r="K2092" i="1"/>
  <c r="N2092" i="1" s="1"/>
  <c r="K2093" i="1"/>
  <c r="K2094" i="1"/>
  <c r="K2095" i="1"/>
  <c r="K2096" i="1"/>
  <c r="N2096" i="1" s="1"/>
  <c r="K2097" i="1"/>
  <c r="K2098" i="1"/>
  <c r="K2099" i="1"/>
  <c r="K2100" i="1"/>
  <c r="N2100" i="1" s="1"/>
  <c r="K2101" i="1"/>
  <c r="K2102" i="1"/>
  <c r="K2103" i="1"/>
  <c r="K2104" i="1"/>
  <c r="N2104" i="1" s="1"/>
  <c r="K2105" i="1"/>
  <c r="K2106" i="1"/>
  <c r="K2107" i="1"/>
  <c r="K2108" i="1"/>
  <c r="N2108" i="1" s="1"/>
  <c r="K2109" i="1"/>
  <c r="K2110" i="1"/>
  <c r="K2111" i="1"/>
  <c r="K2112" i="1"/>
  <c r="N2112" i="1" s="1"/>
  <c r="K2113" i="1"/>
  <c r="K2114" i="1"/>
  <c r="K2115" i="1"/>
  <c r="K2116" i="1"/>
  <c r="N2116" i="1" s="1"/>
  <c r="K2117" i="1"/>
  <c r="K2118" i="1"/>
  <c r="K2119" i="1"/>
  <c r="K2120" i="1"/>
  <c r="N2120" i="1" s="1"/>
  <c r="K2121" i="1"/>
  <c r="K2122" i="1"/>
  <c r="K2123" i="1"/>
  <c r="K2124" i="1"/>
  <c r="N2124" i="1" s="1"/>
  <c r="K2125" i="1"/>
  <c r="K2126" i="1"/>
  <c r="K2127" i="1"/>
  <c r="K2128" i="1"/>
  <c r="N2128" i="1" s="1"/>
  <c r="K2129" i="1"/>
  <c r="K2130" i="1"/>
  <c r="K2131" i="1"/>
  <c r="K2132" i="1"/>
  <c r="N2132" i="1" s="1"/>
  <c r="K2133" i="1"/>
  <c r="K2134" i="1"/>
  <c r="K2135" i="1"/>
  <c r="K2136" i="1"/>
  <c r="N2136" i="1" s="1"/>
  <c r="K2137" i="1"/>
  <c r="K2138" i="1"/>
  <c r="K2139" i="1"/>
  <c r="K2140" i="1"/>
  <c r="N2140" i="1" s="1"/>
  <c r="K2141" i="1"/>
  <c r="K2142" i="1"/>
  <c r="K2143" i="1"/>
  <c r="K2144" i="1"/>
  <c r="N2144" i="1" s="1"/>
  <c r="K2145" i="1"/>
  <c r="K2146" i="1"/>
  <c r="K2147" i="1"/>
  <c r="K2148" i="1"/>
  <c r="N2148" i="1" s="1"/>
  <c r="K2149" i="1"/>
  <c r="K2150" i="1"/>
  <c r="K2151" i="1"/>
  <c r="K2152" i="1"/>
  <c r="N2152" i="1" s="1"/>
  <c r="K2153" i="1"/>
  <c r="K2154" i="1"/>
  <c r="K2155" i="1"/>
  <c r="K2156" i="1"/>
  <c r="N2156" i="1" s="1"/>
  <c r="K2157" i="1"/>
  <c r="K2158" i="1"/>
  <c r="K2159" i="1"/>
  <c r="K2160" i="1"/>
  <c r="N2160" i="1" s="1"/>
  <c r="K2161" i="1"/>
  <c r="K2162" i="1"/>
  <c r="K2163" i="1"/>
  <c r="K2164" i="1"/>
  <c r="N2164" i="1" s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9" i="1"/>
  <c r="N1830" i="1"/>
  <c r="N1831" i="1"/>
  <c r="N1833" i="1"/>
  <c r="N1834" i="1"/>
  <c r="N1835" i="1"/>
  <c r="N1837" i="1"/>
  <c r="N1838" i="1"/>
  <c r="N1839" i="1"/>
  <c r="N1841" i="1"/>
  <c r="N1842" i="1"/>
  <c r="N1843" i="1"/>
  <c r="N1845" i="1"/>
  <c r="N1846" i="1"/>
  <c r="N1847" i="1"/>
  <c r="N1849" i="1"/>
  <c r="N1850" i="1"/>
  <c r="N1851" i="1"/>
  <c r="N1853" i="1"/>
  <c r="N1854" i="1"/>
  <c r="N1855" i="1"/>
  <c r="N1857" i="1"/>
  <c r="N1858" i="1"/>
  <c r="N1859" i="1"/>
  <c r="N1861" i="1"/>
  <c r="N1862" i="1"/>
  <c r="N1863" i="1"/>
  <c r="N1865" i="1"/>
  <c r="N1866" i="1"/>
  <c r="N1867" i="1"/>
  <c r="N1869" i="1"/>
  <c r="N1870" i="1"/>
  <c r="N1871" i="1"/>
  <c r="N1873" i="1"/>
  <c r="N1874" i="1"/>
  <c r="N1875" i="1"/>
  <c r="N1877" i="1"/>
  <c r="N1878" i="1"/>
  <c r="N1879" i="1"/>
  <c r="N1881" i="1"/>
  <c r="N1882" i="1"/>
  <c r="N1883" i="1"/>
  <c r="N1885" i="1"/>
  <c r="N1886" i="1"/>
  <c r="N1887" i="1"/>
  <c r="N1889" i="1"/>
  <c r="N1890" i="1"/>
  <c r="N1891" i="1"/>
  <c r="N1893" i="1"/>
  <c r="N1894" i="1"/>
  <c r="N1895" i="1"/>
  <c r="N1897" i="1"/>
  <c r="N1898" i="1"/>
  <c r="N1899" i="1"/>
  <c r="N1901" i="1"/>
  <c r="N1902" i="1"/>
  <c r="N1903" i="1"/>
  <c r="N1905" i="1"/>
  <c r="N1906" i="1"/>
  <c r="N1907" i="1"/>
  <c r="N1909" i="1"/>
  <c r="N1910" i="1"/>
  <c r="N1911" i="1"/>
  <c r="N1913" i="1"/>
  <c r="N1914" i="1"/>
  <c r="N1915" i="1"/>
  <c r="N1917" i="1"/>
  <c r="N1918" i="1"/>
  <c r="N1919" i="1"/>
  <c r="N1921" i="1"/>
  <c r="N1922" i="1"/>
  <c r="N1923" i="1"/>
  <c r="N1925" i="1"/>
  <c r="N1926" i="1"/>
  <c r="N1927" i="1"/>
  <c r="N1929" i="1"/>
  <c r="N1930" i="1"/>
  <c r="N1931" i="1"/>
  <c r="N1933" i="1"/>
  <c r="N1934" i="1"/>
  <c r="N1935" i="1"/>
  <c r="N1937" i="1"/>
  <c r="N1938" i="1"/>
  <c r="N1939" i="1"/>
  <c r="N1941" i="1"/>
  <c r="N1942" i="1"/>
  <c r="N1943" i="1"/>
  <c r="N1945" i="1"/>
  <c r="N1946" i="1"/>
  <c r="N1947" i="1"/>
  <c r="N1949" i="1"/>
  <c r="N1950" i="1"/>
  <c r="N1951" i="1"/>
  <c r="N1953" i="1"/>
  <c r="N1954" i="1"/>
  <c r="N1955" i="1"/>
  <c r="N1957" i="1"/>
  <c r="N1958" i="1"/>
  <c r="N1959" i="1"/>
  <c r="N1961" i="1"/>
  <c r="N1962" i="1"/>
  <c r="N1963" i="1"/>
  <c r="N1965" i="1"/>
  <c r="N1966" i="1"/>
  <c r="N1967" i="1"/>
  <c r="N1969" i="1"/>
  <c r="N1970" i="1"/>
  <c r="N1971" i="1"/>
  <c r="N1973" i="1"/>
  <c r="N1974" i="1"/>
  <c r="N1975" i="1"/>
  <c r="N1977" i="1"/>
  <c r="N1978" i="1"/>
  <c r="N1979" i="1"/>
  <c r="N1981" i="1"/>
  <c r="N1982" i="1"/>
  <c r="N1983" i="1"/>
  <c r="N1985" i="1"/>
  <c r="N1986" i="1"/>
  <c r="N1987" i="1"/>
  <c r="N1989" i="1"/>
  <c r="N1990" i="1"/>
  <c r="N1991" i="1"/>
  <c r="N1993" i="1"/>
  <c r="N1994" i="1"/>
  <c r="N1995" i="1"/>
  <c r="N1997" i="1"/>
  <c r="N1998" i="1"/>
  <c r="N1999" i="1"/>
  <c r="N2001" i="1"/>
  <c r="N2002" i="1"/>
  <c r="N2003" i="1"/>
  <c r="N2005" i="1"/>
  <c r="N2006" i="1"/>
  <c r="N2007" i="1"/>
  <c r="N2009" i="1"/>
  <c r="N2010" i="1"/>
  <c r="N2011" i="1"/>
  <c r="N2013" i="1"/>
  <c r="N2014" i="1"/>
  <c r="N2015" i="1"/>
  <c r="N2017" i="1"/>
  <c r="N2018" i="1"/>
  <c r="N2019" i="1"/>
  <c r="N2021" i="1"/>
  <c r="N2022" i="1"/>
  <c r="N2023" i="1"/>
  <c r="N2025" i="1"/>
  <c r="N2026" i="1"/>
  <c r="N2027" i="1"/>
  <c r="N2029" i="1"/>
  <c r="N2030" i="1"/>
  <c r="N2031" i="1"/>
  <c r="N2033" i="1"/>
  <c r="N2034" i="1"/>
  <c r="N2035" i="1"/>
  <c r="N2037" i="1"/>
  <c r="N2038" i="1"/>
  <c r="N2039" i="1"/>
  <c r="N2041" i="1"/>
  <c r="N2042" i="1"/>
  <c r="N2043" i="1"/>
  <c r="N2045" i="1"/>
  <c r="N2046" i="1"/>
  <c r="N2047" i="1"/>
  <c r="N2049" i="1"/>
  <c r="N2050" i="1"/>
  <c r="N2051" i="1"/>
  <c r="N2053" i="1"/>
  <c r="N2054" i="1"/>
  <c r="N2055" i="1"/>
  <c r="N2057" i="1"/>
  <c r="N2058" i="1"/>
  <c r="N2059" i="1"/>
  <c r="N2061" i="1"/>
  <c r="N2062" i="1"/>
  <c r="N2063" i="1"/>
  <c r="N2065" i="1"/>
  <c r="N2066" i="1"/>
  <c r="N2067" i="1"/>
  <c r="N2069" i="1"/>
  <c r="N2070" i="1"/>
  <c r="N2071" i="1"/>
  <c r="N2073" i="1"/>
  <c r="N2074" i="1"/>
  <c r="N2075" i="1"/>
  <c r="N2077" i="1"/>
  <c r="N2078" i="1"/>
  <c r="N2079" i="1"/>
  <c r="N2081" i="1"/>
  <c r="N2082" i="1"/>
  <c r="N2083" i="1"/>
  <c r="N2085" i="1"/>
  <c r="N2086" i="1"/>
  <c r="N2087" i="1"/>
  <c r="N2089" i="1"/>
  <c r="N2090" i="1"/>
  <c r="N2091" i="1"/>
  <c r="N2093" i="1"/>
  <c r="N2094" i="1"/>
  <c r="N2095" i="1"/>
  <c r="N2097" i="1"/>
  <c r="N2098" i="1"/>
  <c r="N2099" i="1"/>
  <c r="N2101" i="1"/>
  <c r="N2102" i="1"/>
  <c r="N2103" i="1"/>
  <c r="N2105" i="1"/>
  <c r="N2106" i="1"/>
  <c r="N2107" i="1"/>
  <c r="N2109" i="1"/>
  <c r="N2110" i="1"/>
  <c r="N2111" i="1"/>
  <c r="N2113" i="1"/>
  <c r="N2114" i="1"/>
  <c r="N2115" i="1"/>
  <c r="N2117" i="1"/>
  <c r="N2118" i="1"/>
  <c r="N2119" i="1"/>
  <c r="N2121" i="1"/>
  <c r="N2122" i="1"/>
  <c r="N2123" i="1"/>
  <c r="N2125" i="1"/>
  <c r="N2126" i="1"/>
  <c r="N2127" i="1"/>
  <c r="N2129" i="1"/>
  <c r="N2130" i="1"/>
  <c r="N2131" i="1"/>
  <c r="N2133" i="1"/>
  <c r="N2134" i="1"/>
  <c r="N2135" i="1"/>
  <c r="N2137" i="1"/>
  <c r="N2138" i="1"/>
  <c r="N2139" i="1"/>
  <c r="N2141" i="1"/>
  <c r="N2142" i="1"/>
  <c r="N2143" i="1"/>
  <c r="N2145" i="1"/>
  <c r="N2146" i="1"/>
  <c r="N2147" i="1"/>
  <c r="N2149" i="1"/>
  <c r="N2150" i="1"/>
  <c r="N2151" i="1"/>
  <c r="N2153" i="1"/>
  <c r="N2154" i="1"/>
  <c r="N2155" i="1"/>
  <c r="N2157" i="1"/>
  <c r="N2158" i="1"/>
  <c r="N2159" i="1"/>
  <c r="N2161" i="1"/>
  <c r="N2162" i="1"/>
  <c r="N2163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U522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U542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U722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U1186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U782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42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U1066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U1146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S1146" i="1"/>
  <c r="U523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K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F7768E-AD66-4827-B511-5AAEE0A8F2E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E04126B-9DF7-451B-BF01-26945342F520}" name="WorksheetConnection_Main!$A:$V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MainAV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atego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<sst xmlns="http://schemas.openxmlformats.org/spreadsheetml/2006/main" count="24786" uniqueCount="8367">
  <si>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</si>
  <si>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</si>
  <si>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</si>
  <si>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</si>
  <si>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</si>
  <si>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</si>
  <si>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</si>
  <si>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</si>
  <si>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</si>
  <si>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</si>
  <si>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</si>
  <si>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</si>
  <si>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</si>
  <si>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</si>
  <si>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</si>
  <si>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</si>
  <si>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</si>
  <si>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</si>
  <si>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</si>
  <si>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</si>
  <si>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</si>
  <si>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</si>
  <si>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</si>
  <si>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</si>
  <si>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</si>
  <si>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</si>
  <si>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</si>
  <si>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</si>
  <si>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</si>
  <si>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</si>
  <si>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</si>
  <si>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</si>
  <si>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</si>
  <si>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</si>
  <si>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</si>
  <si>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</si>
  <si>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</si>
  <si>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</si>
  <si>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</si>
  <si>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</si>
  <si>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</si>
  <si>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</si>
  <si>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</si>
  <si>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</si>
  <si>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</si>
  <si>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</si>
  <si>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</si>
  <si>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</si>
  <si>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</si>
  <si>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</si>
  <si>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</si>
  <si>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</si>
  <si>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</si>
  <si>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</si>
  <si>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</si>
  <si>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</si>
  <si>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</si>
  <si>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</si>
  <si>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</si>
  <si>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</si>
  <si>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</si>
  <si>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</si>
  <si>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</si>
  <si>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</si>
  <si>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</si>
  <si>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</si>
  <si>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</si>
  <si>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</si>
  <si>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</si>
  <si>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</si>
  <si>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</si>
  <si>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</si>
  <si>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</si>
  <si>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</si>
  <si>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</si>
  <si>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</si>
  <si>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</si>
  <si>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</si>
  <si>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</si>
  <si>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</si>
  <si>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</si>
  <si>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</si>
  <si>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</si>
  <si>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</si>
  <si>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</si>
  <si>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</si>
  <si>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</si>
  <si>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</si>
  <si>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</si>
  <si>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</si>
  <si>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</si>
  <si>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</si>
  <si>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</si>
  <si>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</si>
  <si>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</si>
  <si>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</si>
  <si>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</si>
  <si>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</si>
  <si>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</si>
  <si>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</si>
  <si>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</si>
  <si>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</si>
  <si>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</si>
  <si>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</si>
  <si>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</si>
  <si>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</si>
  <si>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</si>
  <si>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</si>
  <si>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</si>
  <si>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</si>
  <si>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</si>
  <si>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</si>
  <si>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</si>
  <si>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</si>
  <si>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</si>
  <si>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</si>
  <si>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</si>
  <si>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</si>
  <si>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</si>
  <si>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</si>
  <si>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</si>
  <si>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</si>
  <si>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</si>
  <si>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</si>
  <si>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</si>
  <si>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</si>
  <si>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</si>
  <si>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</si>
  <si>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</si>
  <si>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</si>
  <si>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</si>
  <si>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</si>
  <si>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</si>
  <si>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</si>
  <si>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</si>
  <si>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</si>
  <si>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</si>
  <si>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</si>
  <si>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</si>
  <si>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</si>
  <si>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</si>
  <si>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</si>
  <si>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</si>
  <si>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</si>
  <si>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</si>
  <si>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</si>
  <si>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</si>
  <si>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</si>
  <si>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</si>
  <si>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</si>
  <si>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</si>
  <si>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</si>
  <si>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</si>
  <si>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</si>
  <si>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</si>
  <si>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</si>
  <si>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</si>
  <si>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</si>
  <si>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</si>
  <si>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</si>
  <si>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</si>
  <si>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</si>
  <si>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</si>
  <si>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</si>
  <si>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</si>
  <si>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</si>
  <si>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</si>
  <si>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</si>
  <si>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</si>
  <si>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</si>
  <si>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</si>
  <si>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</si>
  <si>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</si>
  <si>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</si>
  <si>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</si>
  <si>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</si>
  <si>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</si>
  <si>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</si>
  <si>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</si>
  <si>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</si>
  <si>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</si>
  <si>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</si>
  <si>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</si>
  <si>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</si>
  <si>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</si>
  <si>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</si>
  <si>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</si>
  <si>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</si>
  <si>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</si>
  <si>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</si>
  <si>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</si>
  <si>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</si>
  <si>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</si>
  <si>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</si>
  <si>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</si>
  <si>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</si>
  <si>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</si>
  <si>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</si>
  <si>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</si>
  <si>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</si>
  <si>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</si>
  <si>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</si>
  <si>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</si>
  <si>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</si>
  <si>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</si>
  <si>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</si>
  <si>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</si>
  <si>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</si>
  <si>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</si>
  <si>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</si>
  <si>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</si>
  <si>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</si>
  <si>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</si>
  <si>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</si>
  <si>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</si>
  <si>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</si>
  <si>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</si>
  <si>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</si>
  <si>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</si>
  <si>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</si>
  <si>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</si>
  <si>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</si>
  <si>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</si>
  <si>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</si>
  <si>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</si>
  <si>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</si>
  <si>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</si>
  <si>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</si>
  <si>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</si>
  <si>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</si>
  <si>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</si>
  <si>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</si>
  <si>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</si>
  <si>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</si>
  <si>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</si>
  <si>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</si>
  <si>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</si>
  <si>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</si>
  <si>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</si>
  <si>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</si>
  <si>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</si>
  <si>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</si>
  <si>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</si>
  <si>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</si>
  <si>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</si>
  <si>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</si>
  <si>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</si>
  <si>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</si>
  <si>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</si>
  <si>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</si>
  <si>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</si>
  <si>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</si>
  <si>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</si>
  <si>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</si>
  <si>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</si>
  <si>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</si>
  <si>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</si>
  <si>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</si>
  <si>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</si>
  <si>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</si>
  <si>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</si>
  <si>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</si>
  <si>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</si>
  <si>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</si>
  <si>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</si>
  <si>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</si>
  <si>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</si>
  <si>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</si>
  <si>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</si>
  <si>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</si>
  <si>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</si>
  <si>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</si>
  <si>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</si>
  <si>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</si>
  <si>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</si>
  <si>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</si>
  <si>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</si>
  <si>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</si>
  <si>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</si>
  <si>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</si>
  <si>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</si>
  <si>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</si>
  <si>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</si>
  <si>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</si>
  <si>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</si>
  <si>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</si>
  <si>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</si>
  <si>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</si>
  <si>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</si>
  <si>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</si>
  <si>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</si>
  <si>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</si>
  <si>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</si>
  <si>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</si>
  <si>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</si>
  <si>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</si>
  <si>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</si>
  <si>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</si>
  <si>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</si>
  <si>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</si>
  <si>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</si>
  <si>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</si>
  <si>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</si>
  <si>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</si>
  <si>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</si>
  <si>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</si>
  <si>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</si>
  <si>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</si>
  <si>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</si>
  <si>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</si>
  <si>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</si>
  <si>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</si>
  <si>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</si>
  <si>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</si>
  <si>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</si>
  <si>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</si>
  <si>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</si>
  <si>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</si>
  <si>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</si>
  <si>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</si>
  <si>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</si>
  <si>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</si>
  <si>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</si>
  <si>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</si>
  <si>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</si>
  <si>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</si>
  <si>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</si>
  <si>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</si>
  <si>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</si>
  <si>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</si>
  <si>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</si>
  <si>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</si>
  <si>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</si>
  <si>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</si>
  <si>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</si>
  <si>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</si>
  <si>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</si>
  <si>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</si>
  <si>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</si>
  <si>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</si>
  <si>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</si>
  <si>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</si>
  <si>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</si>
  <si>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</si>
  <si>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</si>
  <si>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</si>
  <si>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</si>
  <si>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</si>
  <si>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</si>
  <si>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</si>
  <si>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</si>
  <si>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</si>
  <si>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</si>
  <si>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</si>
  <si>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</si>
  <si>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</si>
  <si>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</si>
  <si>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</si>
  <si>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</si>
  <si>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</si>
  <si>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</si>
  <si>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</si>
  <si>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</si>
  <si>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</si>
  <si>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</si>
  <si>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</si>
  <si>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</si>
  <si>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</si>
  <si>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</si>
  <si>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</si>
  <si>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</si>
  <si>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</si>
  <si>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</si>
  <si>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</si>
  <si>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</si>
  <si>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</si>
  <si>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</si>
  <si>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</si>
  <si>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</si>
  <si>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</si>
  <si>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</si>
  <si>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</si>
  <si>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</si>
  <si>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</si>
  <si>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</si>
  <si>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</si>
  <si>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</si>
  <si>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</si>
  <si>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</si>
  <si>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</si>
  <si>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</si>
  <si>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</si>
  <si>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</si>
  <si>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</si>
  <si>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</si>
  <si>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</si>
  <si>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</si>
  <si>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</si>
  <si>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</si>
  <si>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</si>
  <si>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</si>
  <si>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</si>
  <si>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</si>
  <si>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</si>
  <si>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</si>
  <si>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</si>
  <si>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</si>
  <si>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</si>
  <si>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</si>
  <si>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</si>
  <si>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</si>
  <si>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</si>
  <si>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</si>
  <si>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</si>
  <si>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</si>
  <si>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</si>
  <si>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</si>
  <si>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</si>
  <si>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</si>
  <si>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</si>
  <si>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</si>
  <si>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</si>
  <si>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</si>
  <si>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</si>
  <si>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</si>
  <si>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</si>
  <si>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</si>
  <si>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</si>
  <si>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</si>
  <si>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</si>
  <si>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</si>
  <si>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</si>
  <si>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</si>
  <si>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</si>
  <si>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</si>
  <si>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</si>
  <si>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</si>
  <si>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</si>
  <si>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</si>
  <si>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</si>
  <si>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</si>
  <si>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</si>
  <si>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</si>
  <si>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</si>
  <si>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</si>
  <si>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</si>
  <si>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</si>
  <si>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</si>
  <si>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</si>
  <si>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</si>
  <si>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</si>
  <si>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</si>
  <si>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</si>
  <si>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</si>
  <si>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</si>
  <si>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</si>
  <si>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</si>
  <si>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</si>
  <si>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</si>
  <si>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</si>
  <si>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</si>
  <si>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</si>
  <si>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</si>
  <si>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</si>
  <si>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</si>
  <si>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</si>
  <si>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</si>
  <si>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</si>
  <si>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</si>
  <si>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</si>
  <si>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</si>
  <si>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</si>
  <si>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</si>
  <si>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</si>
  <si>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</si>
  <si>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</si>
  <si>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</si>
  <si>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</si>
  <si>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</si>
  <si>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</si>
  <si>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</si>
  <si>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</si>
  <si>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</si>
  <si>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</si>
  <si>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</si>
  <si>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</si>
  <si>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</si>
  <si>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</si>
  <si>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</si>
  <si>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</si>
  <si>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</si>
  <si>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</si>
  <si>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</si>
  <si>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</si>
  <si>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</si>
  <si>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</si>
  <si>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</si>
  <si>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</si>
  <si>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</si>
  <si>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</si>
  <si>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</si>
  <si>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</si>
  <si>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</si>
  <si>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</si>
  <si>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</si>
  <si>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</si>
  <si>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</si>
  <si>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</si>
  <si>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</si>
  <si>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</si>
  <si>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</si>
  <si>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</si>
  <si>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</si>
  <si>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</si>
  <si>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</si>
  <si>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</si>
  <si>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</si>
  <si>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</si>
  <si>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</si>
  <si>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</si>
  <si>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</si>
  <si>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</si>
  <si>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</si>
  <si>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</si>
  <si>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</si>
  <si>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</si>
  <si>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</si>
  <si>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</si>
  <si>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</si>
  <si>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</si>
  <si>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</si>
  <si>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</si>
  <si>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</si>
  <si>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</si>
  <si>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</si>
  <si>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</si>
  <si>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</si>
  <si>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</si>
  <si>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</si>
  <si>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</si>
  <si>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</si>
  <si>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</si>
  <si>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</si>
  <si>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</si>
  <si>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</si>
  <si>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</si>
  <si>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</si>
  <si>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</si>
  <si>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</si>
  <si>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</si>
  <si>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</si>
  <si>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</si>
  <si>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</si>
  <si>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</si>
  <si>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</si>
  <si>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</si>
  <si>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</si>
  <si>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</si>
  <si>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</si>
  <si>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</si>
  <si>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</si>
  <si>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</si>
  <si>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</si>
  <si>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</si>
  <si>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</si>
  <si>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</si>
  <si>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</si>
  <si>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</si>
  <si>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</si>
  <si>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</si>
  <si>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</si>
  <si>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</si>
  <si>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</si>
  <si>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</si>
  <si>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</si>
  <si>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</si>
  <si>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</si>
  <si>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</si>
  <si>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</si>
  <si>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</si>
  <si>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</si>
  <si>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</si>
  <si>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</si>
  <si>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</si>
  <si>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</si>
  <si>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</si>
  <si>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</si>
  <si>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</si>
  <si>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</si>
  <si>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</si>
  <si>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</si>
  <si>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</si>
  <si>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</si>
  <si>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</si>
  <si>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</si>
  <si>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</si>
  <si>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</si>
  <si>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</si>
  <si>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</si>
  <si>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</si>
  <si>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</si>
  <si>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</si>
  <si>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</si>
  <si>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</si>
  <si>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</si>
  <si>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</si>
  <si>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</si>
  <si>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</si>
  <si>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</si>
  <si>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</si>
  <si>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</si>
  <si>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</si>
  <si>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</si>
  <si>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</si>
  <si>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</si>
  <si>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</si>
  <si>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</si>
  <si>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</si>
  <si>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</si>
  <si>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</si>
  <si>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</si>
  <si>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</si>
  <si>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</si>
  <si>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</si>
  <si>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</si>
  <si>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</si>
  <si>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</si>
  <si>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</si>
  <si>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</si>
  <si>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</si>
  <si>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</si>
  <si>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</si>
  <si>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</si>
  <si>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</si>
  <si>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</si>
  <si>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</si>
  <si>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</si>
  <si>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</si>
  <si>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</si>
  <si>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</si>
  <si>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</si>
  <si>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</si>
  <si>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</si>
  <si>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</si>
  <si>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</si>
  <si>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</si>
  <si>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</si>
  <si>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</si>
  <si>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</si>
  <si>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</si>
  <si>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</si>
  <si>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</si>
  <si>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</si>
  <si>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</si>
  <si>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</si>
  <si>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</si>
  <si>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</si>
  <si>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</si>
  <si>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</si>
  <si>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</si>
  <si>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</si>
  <si>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</si>
  <si>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</si>
  <si>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</si>
  <si>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</si>
  <si>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</si>
  <si>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</si>
  <si>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</si>
  <si>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</si>
  <si>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</si>
  <si>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</si>
  <si>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</si>
  <si>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</si>
  <si>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</si>
  <si>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</si>
  <si>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</si>
  <si>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</si>
  <si>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</si>
  <si>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</si>
  <si>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</si>
  <si>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</si>
  <si>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</si>
  <si>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</si>
  <si>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</si>
  <si>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</si>
  <si>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</si>
  <si>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</si>
  <si>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</si>
  <si>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</si>
  <si>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</si>
  <si>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</si>
  <si>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</si>
  <si>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</si>
  <si>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</si>
  <si>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</si>
  <si>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</si>
  <si>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</si>
  <si>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</si>
  <si>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</si>
  <si>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</si>
  <si>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</si>
  <si>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</si>
  <si>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</si>
  <si>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</si>
  <si>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</si>
  <si>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</si>
  <si>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</si>
  <si>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</si>
  <si>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</si>
  <si>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</si>
  <si>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</si>
  <si>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</si>
  <si>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</si>
  <si>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</si>
  <si>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</si>
  <si>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</si>
  <si>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</si>
  <si>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</si>
  <si>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</si>
  <si>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</si>
  <si>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</si>
  <si>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</si>
  <si>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</si>
  <si>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</si>
  <si>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</si>
  <si>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</si>
  <si>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</si>
  <si>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</si>
  <si>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</si>
  <si>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</si>
  <si>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</si>
  <si>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</si>
  <si>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</si>
  <si>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</si>
  <si>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</si>
  <si>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</si>
  <si>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</si>
  <si>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</si>
  <si>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</si>
  <si>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</si>
  <si>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</si>
  <si>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</si>
  <si>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</si>
  <si>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</si>
  <si>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</si>
  <si>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</si>
  <si>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</si>
  <si>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</si>
  <si>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</si>
  <si>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</si>
  <si>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</si>
  <si>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</si>
  <si>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</si>
  <si>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</si>
  <si>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</si>
  <si>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</si>
  <si>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</si>
  <si>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</si>
  <si>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</si>
  <si>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</si>
  <si>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</si>
  <si>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</si>
  <si>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</si>
  <si>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</si>
  <si>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</si>
  <si>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</si>
  <si>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</si>
  <si>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</si>
  <si>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</si>
  <si>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</si>
  <si>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</si>
  <si>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</si>
  <si>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</si>
  <si>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</si>
  <si>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</si>
  <si>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</si>
  <si>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</si>
  <si>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</si>
  <si>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</si>
  <si>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</si>
  <si>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</si>
  <si>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</si>
  <si>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</si>
  <si>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</si>
  <si>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</si>
  <si>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</si>
  <si>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</si>
  <si>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</si>
  <si>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</si>
  <si>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</si>
  <si>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</si>
  <si>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</si>
  <si>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</si>
  <si>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</si>
  <si>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</si>
  <si>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</si>
  <si>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</si>
  <si>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</si>
  <si>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</si>
  <si>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</si>
  <si>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</si>
  <si>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</si>
  <si>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</si>
  <si>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</si>
  <si>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</si>
  <si>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</si>
  <si>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</si>
  <si>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</si>
  <si>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</si>
  <si>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</si>
  <si>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</si>
  <si>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</si>
  <si>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</si>
  <si>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</si>
  <si>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</si>
  <si>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</si>
  <si>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</si>
  <si>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</si>
  <si>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</si>
  <si>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</si>
  <si>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</si>
  <si>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</si>
  <si>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</si>
  <si>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</si>
  <si>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</si>
  <si>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</si>
  <si>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</si>
  <si>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</si>
  <si>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</si>
  <si>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</si>
  <si>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</si>
  <si>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</si>
  <si>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</si>
  <si>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</si>
  <si>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</si>
  <si>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</si>
  <si>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</si>
  <si>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</si>
  <si>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</si>
  <si>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</si>
  <si>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</si>
  <si>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</si>
  <si>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</si>
  <si>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</si>
  <si>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</si>
  <si>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</si>
  <si>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</si>
  <si>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</si>
  <si>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</si>
  <si>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</si>
  <si>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</si>
  <si>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</si>
  <si>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</si>
  <si>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</si>
  <si>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</si>
  <si>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</si>
  <si>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</si>
  <si>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</si>
  <si>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</si>
  <si>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</si>
  <si>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</si>
  <si>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</si>
  <si>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</si>
  <si>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</si>
  <si>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</si>
  <si>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</si>
  <si>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</si>
  <si>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</si>
  <si>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</si>
  <si>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</si>
  <si>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</si>
  <si>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</si>
  <si>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</si>
  <si>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</si>
  <si>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</si>
  <si>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</si>
  <si>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</si>
  <si>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</si>
  <si>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</si>
  <si>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</si>
  <si>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</si>
  <si>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</si>
  <si>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</si>
  <si>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</si>
  <si>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</si>
  <si>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</si>
  <si>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</si>
  <si>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</si>
  <si>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</si>
  <si>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</si>
  <si>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</si>
  <si>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</si>
  <si>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</si>
  <si>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</si>
  <si>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</si>
  <si>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</si>
  <si>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</si>
  <si>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</si>
  <si>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</si>
  <si>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</si>
  <si>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</si>
  <si>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</si>
  <si>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</si>
  <si>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</si>
  <si>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</si>
  <si>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</si>
  <si>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</si>
  <si>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</si>
  <si>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</si>
  <si>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</si>
  <si>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</si>
  <si>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</si>
  <si>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</si>
  <si>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</si>
  <si>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</si>
  <si>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</si>
  <si>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</si>
  <si>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</si>
  <si>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</si>
  <si>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</si>
  <si>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</si>
  <si>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</si>
  <si>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</si>
  <si>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</si>
  <si>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</si>
  <si>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</si>
  <si>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</si>
  <si>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</si>
  <si>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</si>
  <si>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</si>
  <si>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</si>
  <si>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</si>
  <si>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</si>
  <si>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</si>
  <si>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</si>
  <si>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</si>
  <si>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</si>
  <si>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</si>
  <si>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</si>
  <si>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</si>
  <si>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</si>
  <si>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</si>
  <si>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</si>
  <si>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</si>
  <si>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</si>
  <si>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</si>
  <si>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</si>
  <si>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</si>
  <si>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</si>
  <si>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</si>
  <si>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</si>
  <si>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</si>
  <si>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</si>
  <si>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</si>
  <si>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</si>
  <si>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</si>
  <si>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</si>
  <si>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</si>
  <si>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</si>
  <si>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</si>
  <si>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</si>
  <si>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</si>
  <si>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</si>
  <si>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</si>
  <si>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</si>
  <si>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</si>
  <si>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</si>
  <si>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</si>
  <si>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</si>
  <si>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</si>
  <si>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</si>
  <si>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</si>
  <si>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</si>
  <si>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</si>
  <si>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</si>
  <si>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</si>
  <si>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</si>
  <si>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</si>
  <si>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</si>
  <si>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</si>
  <si>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</si>
  <si>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</si>
  <si>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</si>
  <si>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</si>
  <si>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</si>
  <si>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</si>
  <si>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</si>
  <si>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</si>
  <si>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</si>
  <si>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</si>
  <si>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</si>
  <si>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</si>
  <si>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</si>
  <si>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</si>
  <si>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</si>
  <si>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</si>
  <si>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</si>
  <si>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</si>
  <si>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</si>
  <si>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</si>
  <si>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</si>
  <si>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</si>
  <si>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</si>
  <si>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</si>
  <si>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</si>
  <si>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</si>
  <si>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</si>
  <si>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</si>
  <si>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</si>
  <si>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</si>
  <si>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</si>
  <si>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</si>
  <si>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</si>
  <si>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</si>
  <si>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</si>
  <si>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</si>
  <si>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</si>
  <si>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</si>
  <si>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</si>
  <si>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</si>
  <si>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</si>
  <si>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</si>
  <si>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</si>
  <si>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</si>
  <si>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</si>
  <si>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</si>
  <si>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</si>
  <si>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</si>
  <si>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</si>
  <si>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</si>
  <si>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</si>
  <si>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</si>
  <si>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</si>
  <si>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</si>
  <si>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</si>
  <si>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</si>
  <si>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</si>
  <si>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</si>
  <si>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</si>
  <si>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</si>
  <si>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</si>
  <si>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</si>
  <si>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</si>
  <si>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</si>
  <si>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</si>
  <si>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</si>
  <si>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</si>
  <si>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</si>
  <si>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</si>
  <si>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</si>
  <si>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</si>
  <si>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</si>
  <si>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</si>
  <si>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</si>
  <si>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</si>
  <si>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</si>
  <si>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</si>
  <si>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</si>
  <si>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</si>
  <si>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</si>
  <si>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</si>
  <si>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</si>
  <si>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</si>
  <si>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</si>
  <si>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</si>
  <si>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</si>
  <si>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</si>
  <si>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</si>
  <si>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</si>
  <si>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</si>
  <si>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</si>
  <si>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</si>
  <si>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</si>
  <si>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</si>
  <si>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</si>
  <si>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</si>
  <si>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</si>
  <si>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</si>
  <si>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</si>
  <si>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</si>
  <si>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</si>
  <si>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</si>
  <si>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</si>
  <si>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</si>
  <si>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</si>
  <si>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</si>
  <si>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</si>
  <si>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</si>
  <si>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</si>
  <si>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</si>
  <si>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</si>
  <si>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</si>
  <si>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</si>
  <si>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</si>
  <si>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</si>
  <si>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</si>
  <si>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</si>
  <si>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</si>
  <si>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</si>
  <si>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</si>
  <si>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</si>
  <si>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</si>
  <si>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</si>
  <si>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</si>
  <si>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</si>
  <si>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</si>
  <si>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</si>
  <si>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</si>
  <si>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</si>
  <si>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</si>
  <si>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</si>
  <si>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</si>
  <si>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</si>
  <si>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</si>
  <si>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</si>
  <si>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</si>
  <si>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</si>
  <si>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</si>
  <si>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</si>
  <si>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</si>
  <si>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</si>
  <si>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</si>
  <si>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</si>
  <si>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</si>
  <si>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</si>
  <si>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</si>
  <si>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</si>
  <si>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</si>
  <si>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</si>
  <si>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</si>
  <si>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</si>
  <si>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</si>
  <si>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</si>
  <si>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</si>
  <si>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</si>
  <si>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</si>
  <si>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</si>
  <si>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</si>
  <si>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</si>
  <si>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</si>
  <si>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</si>
  <si>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</si>
  <si>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</si>
  <si>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</si>
  <si>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</si>
  <si>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</si>
  <si>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</si>
  <si>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</si>
  <si>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</si>
  <si>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</si>
  <si>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</si>
  <si>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</si>
  <si>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</si>
  <si>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</si>
  <si>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</si>
  <si>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</si>
  <si>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</si>
  <si>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</si>
  <si>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</si>
  <si>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</si>
  <si>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</si>
  <si>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</si>
  <si>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</si>
  <si>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</si>
  <si>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</si>
  <si>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</si>
  <si>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</si>
  <si>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</si>
  <si>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</si>
  <si>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</si>
  <si>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</si>
  <si>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</si>
  <si>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</si>
  <si>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</si>
  <si>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</si>
  <si>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</si>
  <si>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</si>
  <si>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</si>
  <si>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</si>
  <si>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</si>
  <si>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</si>
  <si>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</si>
  <si>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</si>
  <si>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</si>
  <si>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</si>
  <si>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</si>
  <si>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</si>
  <si>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</si>
  <si>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</si>
  <si>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</si>
  <si>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</si>
  <si>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</si>
  <si>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</si>
  <si>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</si>
  <si>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</si>
  <si>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</si>
  <si>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</si>
  <si>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</si>
  <si>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</si>
  <si>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</si>
  <si>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</si>
  <si>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</si>
  <si>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</si>
  <si>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</si>
  <si>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</si>
  <si>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</si>
  <si>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</si>
  <si>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</si>
  <si>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</si>
  <si>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</si>
  <si>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</si>
  <si>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</si>
  <si>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</si>
  <si>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</si>
  <si>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</si>
  <si>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</si>
  <si>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</si>
  <si>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</si>
  <si>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</si>
  <si>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</si>
  <si>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</si>
  <si>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</si>
  <si>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</si>
  <si>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</si>
  <si>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</si>
  <si>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</si>
  <si>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</si>
  <si>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</si>
  <si>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</si>
  <si>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</si>
  <si>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</si>
  <si>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</si>
  <si>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</si>
  <si>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</si>
  <si>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</si>
  <si>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</si>
  <si>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</si>
  <si>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</si>
  <si>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</si>
  <si>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</si>
  <si>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</si>
  <si>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</si>
  <si>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</si>
  <si>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</si>
  <si>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</si>
  <si>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</si>
  <si>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</si>
  <si>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</si>
  <si>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</si>
  <si>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</si>
  <si>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</si>
  <si>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</si>
  <si>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</si>
  <si>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</si>
  <si>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</si>
  <si>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</si>
  <si>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</si>
  <si>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</si>
  <si>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</si>
  <si>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</si>
  <si>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</si>
  <si>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</si>
  <si>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</si>
  <si>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</si>
  <si>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</si>
  <si>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</si>
  <si>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</si>
  <si>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</si>
  <si>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</si>
  <si>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</si>
  <si>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</si>
  <si>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</si>
  <si>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</si>
  <si>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</si>
  <si>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</si>
  <si>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</si>
  <si>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</si>
  <si>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</si>
  <si>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</si>
  <si>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</si>
  <si>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</si>
  <si>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</si>
  <si>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</si>
  <si>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</si>
  <si>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</si>
  <si>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</si>
  <si>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</si>
  <si>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</si>
  <si>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</si>
  <si>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</si>
  <si>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</si>
  <si>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</si>
  <si>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</si>
  <si>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</si>
  <si>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</si>
  <si>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</si>
  <si>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</si>
  <si>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</si>
  <si>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</si>
  <si>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</si>
  <si>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</si>
  <si>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</si>
  <si>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</si>
  <si>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</si>
  <si>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</si>
  <si>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</si>
  <si>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</si>
  <si>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</si>
  <si>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</si>
  <si>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</si>
  <si>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</si>
  <si>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</si>
  <si>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</si>
  <si>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</si>
  <si>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</si>
  <si>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</si>
  <si>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</si>
  <si>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</si>
  <si>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</si>
  <si>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</si>
  <si>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</si>
  <si>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</si>
  <si>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</si>
  <si>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</si>
  <si>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</si>
  <si>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</si>
  <si>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</si>
  <si>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</si>
  <si>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</si>
  <si>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</si>
  <si>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</si>
  <si>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</si>
  <si>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</si>
  <si>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</si>
  <si>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</si>
  <si>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</si>
  <si>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</si>
  <si>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</si>
  <si>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</si>
  <si>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</si>
  <si>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</si>
  <si>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</si>
  <si>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</si>
  <si>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</si>
  <si>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</si>
  <si>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</si>
  <si>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</si>
  <si>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</si>
  <si>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</si>
  <si>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</si>
  <si>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</si>
  <si>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</si>
  <si>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</si>
  <si>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</si>
  <si>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</si>
  <si>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</si>
  <si>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</si>
  <si>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</si>
  <si>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</si>
  <si>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</si>
  <si>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</si>
  <si>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</si>
  <si>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</si>
  <si>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</si>
  <si>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</si>
  <si>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</si>
  <si>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</si>
  <si>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</si>
  <si>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</si>
  <si>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</si>
  <si>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</si>
  <si>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</si>
  <si>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</si>
  <si>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</si>
  <si>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</si>
  <si>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</si>
  <si>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</si>
  <si>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</si>
  <si>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</si>
  <si>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</si>
  <si>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</si>
  <si>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</si>
  <si>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</si>
  <si>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</si>
  <si>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</si>
  <si>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</si>
  <si>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</si>
  <si>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</si>
  <si>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</si>
  <si>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</si>
  <si>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</si>
  <si>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</si>
  <si>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</si>
  <si>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</si>
  <si>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</si>
  <si>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</si>
  <si>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</si>
  <si>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</si>
  <si>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</si>
  <si>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</si>
  <si>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</si>
  <si>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</si>
  <si>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</si>
  <si>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</si>
  <si>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</si>
  <si>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</si>
  <si>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</si>
  <si>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</si>
  <si>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</si>
  <si>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</si>
  <si>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</si>
  <si>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</si>
  <si>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</si>
  <si>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</si>
  <si>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</si>
  <si>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</si>
  <si>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</si>
  <si>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</si>
  <si>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</si>
  <si>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</si>
  <si>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</si>
  <si>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</si>
  <si>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</si>
  <si>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</si>
  <si>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</si>
  <si>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</si>
  <si>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</si>
  <si>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</si>
  <si>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</si>
  <si>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</si>
  <si>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</si>
  <si>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</si>
  <si>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</si>
  <si>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</si>
  <si>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</si>
  <si>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</si>
  <si>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</si>
  <si>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</si>
  <si>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</si>
  <si>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</si>
  <si>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</si>
  <si>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</si>
  <si>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</si>
  <si>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</si>
  <si>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</si>
  <si>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</si>
  <si>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</si>
  <si>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</si>
  <si>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</si>
  <si>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</si>
  <si>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</si>
  <si>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</si>
  <si>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</si>
  <si>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</si>
  <si>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</si>
  <si>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</si>
  <si>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</si>
  <si>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</si>
  <si>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</si>
  <si>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</si>
  <si>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</si>
  <si>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</si>
  <si>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</si>
  <si>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</si>
  <si>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</si>
  <si>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</si>
  <si>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</si>
  <si>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</si>
  <si>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</si>
  <si>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</si>
  <si>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</si>
  <si>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</si>
  <si>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</si>
  <si>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</si>
  <si>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</si>
  <si>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</si>
  <si>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</si>
  <si>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</si>
  <si>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</si>
  <si>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</si>
  <si>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</si>
  <si>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</si>
  <si>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</si>
  <si>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</si>
  <si>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</si>
  <si>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</si>
  <si>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</si>
  <si>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</si>
  <si>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</si>
  <si>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</si>
  <si>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</si>
  <si>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</si>
  <si>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</si>
  <si>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</si>
  <si>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</si>
  <si>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</si>
  <si>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</si>
  <si>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</si>
  <si>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</si>
  <si>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</si>
  <si>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</si>
  <si>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</si>
  <si>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</si>
  <si>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</si>
  <si>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</si>
  <si>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</si>
  <si>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</si>
  <si>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</si>
  <si>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</si>
  <si>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</si>
  <si>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</si>
  <si>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</si>
  <si>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</si>
  <si>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</si>
  <si>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</si>
  <si>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</si>
  <si>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</si>
  <si>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</si>
  <si>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</si>
  <si>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</si>
  <si>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</si>
  <si>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</si>
  <si>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</si>
  <si>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</si>
  <si>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</si>
  <si>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</si>
  <si>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</si>
  <si>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</si>
  <si>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</si>
  <si>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</si>
  <si>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</si>
  <si>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</si>
  <si>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</si>
  <si>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</si>
  <si>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</si>
  <si>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</si>
  <si>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</si>
  <si>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</si>
  <si>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</si>
  <si>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</si>
  <si>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</si>
  <si>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</si>
  <si>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</si>
  <si>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</si>
  <si>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</si>
  <si>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</si>
  <si>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</si>
  <si>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</si>
  <si>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</si>
  <si>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</si>
  <si>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</si>
  <si>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</si>
  <si>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</si>
  <si>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</si>
  <si>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</si>
  <si>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</si>
  <si>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</si>
  <si>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</si>
  <si>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</si>
  <si>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</si>
  <si>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</si>
  <si>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</si>
  <si>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</si>
  <si>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</si>
  <si>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</si>
  <si>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</si>
  <si>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</si>
  <si>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</si>
  <si>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</si>
  <si>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</si>
  <si>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</si>
  <si>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</si>
  <si>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</si>
  <si>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</si>
  <si>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</si>
  <si>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</si>
  <si>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</si>
  <si>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</si>
  <si>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</si>
  <si>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</si>
  <si>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</si>
  <si>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</si>
  <si>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</si>
  <si>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</si>
  <si>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</si>
  <si>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</si>
  <si>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</si>
  <si>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</si>
  <si>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</si>
  <si>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</si>
  <si>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</si>
  <si>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</si>
  <si>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</si>
  <si>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</si>
  <si>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</si>
  <si>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</si>
  <si>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</si>
  <si>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</si>
  <si>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</si>
  <si>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</si>
  <si>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</si>
  <si>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</si>
  <si>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</si>
  <si>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</si>
  <si>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</si>
  <si>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</si>
  <si>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</si>
  <si>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</si>
  <si>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</si>
  <si>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</si>
  <si>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</si>
  <si>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</si>
  <si>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</si>
  <si>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</si>
  <si>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</si>
  <si>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</si>
  <si>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</si>
  <si>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</si>
  <si>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</si>
  <si>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</si>
  <si>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</si>
  <si>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</si>
  <si>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</si>
  <si>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</si>
  <si>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</si>
  <si>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</si>
  <si>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</si>
  <si>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</si>
  <si>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</si>
  <si>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</si>
  <si>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</si>
  <si>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</si>
  <si>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</si>
  <si>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</si>
  <si>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</si>
  <si>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</si>
  <si>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</si>
  <si>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</si>
  <si>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</si>
  <si>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</si>
  <si>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</si>
  <si>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</si>
  <si>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</si>
  <si>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</si>
  <si>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</si>
  <si>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</si>
  <si>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</si>
  <si>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</si>
  <si>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</si>
  <si>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</si>
  <si>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</si>
  <si>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</si>
  <si>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</si>
  <si>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</si>
  <si>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</si>
  <si>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</si>
  <si>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</si>
  <si>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</si>
  <si>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</si>
  <si>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</si>
  <si>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</si>
  <si>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</si>
  <si>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</si>
  <si>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</si>
  <si>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</si>
  <si>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</si>
  <si>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</si>
  <si>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</si>
  <si>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</si>
  <si>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</si>
  <si>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</si>
  <si>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</si>
  <si>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</si>
  <si>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</si>
  <si>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</si>
  <si>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</si>
  <si>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</si>
  <si>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</si>
  <si>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</si>
  <si>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</si>
  <si>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</si>
  <si>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</si>
  <si>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</si>
  <si>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</si>
  <si>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</si>
  <si>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</si>
  <si>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</si>
  <si>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</si>
  <si>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</si>
  <si>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</si>
  <si>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</si>
  <si>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</si>
  <si>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</si>
  <si>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</si>
  <si>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</si>
  <si>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</si>
  <si>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</si>
  <si>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</si>
  <si>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</si>
  <si>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</si>
  <si>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</si>
  <si>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</si>
  <si>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</si>
  <si>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</si>
  <si>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</si>
  <si>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</si>
  <si>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</si>
  <si>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</si>
  <si>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</si>
  <si>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</si>
  <si>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</si>
  <si>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</si>
  <si>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</si>
  <si>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</si>
  <si>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</si>
  <si>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</si>
  <si>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</si>
  <si>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</si>
  <si>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</si>
  <si>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</si>
  <si>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</si>
  <si>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</si>
  <si>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</si>
  <si>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</si>
  <si>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</si>
  <si>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</si>
  <si>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</si>
  <si>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</si>
  <si>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</si>
  <si>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</si>
  <si>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</si>
  <si>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</si>
  <si>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</si>
  <si>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</si>
  <si>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</si>
  <si>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</si>
  <si>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</si>
  <si>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</si>
  <si>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</si>
  <si>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</si>
  <si>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</si>
  <si>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</si>
  <si>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</si>
  <si>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</si>
  <si>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</si>
  <si>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</si>
  <si>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</si>
  <si>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</si>
  <si>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</si>
  <si>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</si>
  <si>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</si>
  <si>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</si>
  <si>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</si>
  <si>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</si>
  <si>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</si>
  <si>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</si>
  <si>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</si>
  <si>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</si>
  <si>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</si>
  <si>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</si>
  <si>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</si>
  <si>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</si>
  <si>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</si>
  <si>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</si>
  <si>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</si>
  <si>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</si>
  <si>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</si>
  <si>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</si>
  <si>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</si>
  <si>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</si>
  <si>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</si>
  <si>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</si>
  <si>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</si>
  <si>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</si>
  <si>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</si>
  <si>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</si>
  <si>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</si>
  <si>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</si>
  <si>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</si>
  <si>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</si>
  <si>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</si>
  <si>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</si>
  <si>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</si>
  <si>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</si>
  <si>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</si>
  <si>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</si>
  <si>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</si>
  <si>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</si>
  <si>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</si>
  <si>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</si>
  <si>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</si>
  <si>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</si>
  <si>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</si>
  <si>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</si>
  <si>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</si>
  <si>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</si>
  <si>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</si>
  <si>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</si>
  <si>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</si>
  <si>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</si>
  <si>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</si>
  <si>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</si>
  <si>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</si>
  <si>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</si>
  <si>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</si>
  <si>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</si>
  <si>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</si>
  <si>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</si>
  <si>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</si>
  <si>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</si>
  <si>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</si>
  <si>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</si>
  <si>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</si>
  <si>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</si>
  <si>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</si>
  <si>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</si>
  <si>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</si>
  <si>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</si>
  <si>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</si>
  <si>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</si>
  <si>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</si>
  <si>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</si>
  <si>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</si>
  <si>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</si>
  <si>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</si>
  <si>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</si>
  <si>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</si>
  <si>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</si>
  <si>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</si>
  <si>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</si>
  <si>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</si>
  <si>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</si>
  <si>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</si>
  <si>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</si>
  <si>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</si>
  <si>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</si>
  <si>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</si>
  <si>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</si>
  <si>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</si>
  <si>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</si>
  <si>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</si>
  <si>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</si>
  <si>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</si>
  <si>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</si>
  <si>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</si>
  <si>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</si>
  <si>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</si>
  <si>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</si>
  <si>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</si>
  <si>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</si>
  <si>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</si>
  <si>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</si>
  <si>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</si>
  <si>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</si>
  <si>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</si>
  <si>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</si>
  <si>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</si>
  <si>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</si>
  <si>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</si>
  <si>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</si>
  <si>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</si>
  <si>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</si>
  <si>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</si>
  <si>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</si>
  <si>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</si>
  <si>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</si>
  <si>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</si>
  <si>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</si>
  <si>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</si>
  <si>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</si>
  <si>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</si>
  <si>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</si>
  <si>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</si>
  <si>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</si>
  <si>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</si>
  <si>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</si>
  <si>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</si>
  <si>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</si>
  <si>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</si>
  <si>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</si>
  <si>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</si>
  <si>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</si>
  <si>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</si>
  <si>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</si>
  <si>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</si>
  <si>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</si>
  <si>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</si>
  <si>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</si>
  <si>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</si>
  <si>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</si>
  <si>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</si>
  <si>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</si>
  <si>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</si>
  <si>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</si>
  <si>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</si>
  <si>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</si>
  <si>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</si>
  <si>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</si>
  <si>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</si>
  <si>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</si>
  <si>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</si>
  <si>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</si>
  <si>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</si>
  <si>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</si>
  <si>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</si>
  <si>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</si>
  <si>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</si>
  <si>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</si>
  <si>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</si>
  <si>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</si>
  <si>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</si>
  <si>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</si>
  <si>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</si>
  <si>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</si>
  <si>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</si>
  <si>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</si>
  <si>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</si>
  <si>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</si>
  <si>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</si>
  <si>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</si>
  <si>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</si>
  <si>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</si>
  <si>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</si>
  <si>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</si>
  <si>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</si>
  <si>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</si>
  <si>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</si>
  <si>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</si>
  <si>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</si>
  <si>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</si>
  <si>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</si>
  <si>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</si>
  <si>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</si>
  <si>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</si>
  <si>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</si>
  <si>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</si>
  <si>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</si>
  <si>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</si>
  <si>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</si>
  <si>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</si>
  <si>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</si>
  <si>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</si>
  <si>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</si>
  <si>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</si>
  <si>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</si>
  <si>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</si>
  <si>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</si>
  <si>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</si>
  <si>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</si>
  <si>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</si>
  <si>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</si>
  <si>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</si>
  <si>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</si>
  <si>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</si>
  <si>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</si>
  <si>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</si>
  <si>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</si>
  <si>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</si>
  <si>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</si>
  <si>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</si>
  <si>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</si>
  <si>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</si>
  <si>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</si>
  <si>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</si>
  <si>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</si>
  <si>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</si>
  <si>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</si>
  <si>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</si>
  <si>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</si>
  <si>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</si>
  <si>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</si>
  <si>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</si>
  <si>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</si>
  <si>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</si>
  <si>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</si>
  <si>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</si>
  <si>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</si>
  <si>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</si>
  <si>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</si>
  <si>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</si>
  <si>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</si>
  <si>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</si>
  <si>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</si>
  <si>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</si>
  <si>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</si>
  <si>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</si>
  <si>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</si>
  <si>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</si>
  <si>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</si>
  <si>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</si>
  <si>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</si>
  <si>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</si>
  <si>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</si>
  <si>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</si>
  <si>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</si>
  <si>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</si>
  <si>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</si>
  <si>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</si>
  <si>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</si>
  <si>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</si>
  <si>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</si>
  <si>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</si>
  <si>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</si>
  <si>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</si>
  <si>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</si>
  <si>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</si>
  <si>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</si>
  <si>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</si>
  <si>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</si>
  <si>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</si>
  <si>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</si>
  <si>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</si>
  <si>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</si>
  <si>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</si>
  <si>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</si>
  <si>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</si>
  <si>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</si>
  <si>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</si>
  <si>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</si>
  <si>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</si>
  <si>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</si>
  <si>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</si>
  <si>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</si>
  <si>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</si>
  <si>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</si>
  <si>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</si>
  <si>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</si>
  <si>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</si>
  <si>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</si>
  <si>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</si>
  <si>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</si>
  <si>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</si>
  <si>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</si>
  <si>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</si>
  <si>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</si>
  <si>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</si>
  <si>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</si>
  <si>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</si>
  <si>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</si>
  <si>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</si>
  <si>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</si>
  <si>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</si>
  <si>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</si>
  <si>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</si>
  <si>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</si>
  <si>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</si>
  <si>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</si>
  <si>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</si>
  <si>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</si>
  <si>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</si>
  <si>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</si>
  <si>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</si>
  <si>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</si>
  <si>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</si>
  <si>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</si>
  <si>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</si>
  <si>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</si>
  <si>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</si>
  <si>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</si>
  <si>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</si>
  <si>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</si>
  <si>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</si>
  <si>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</si>
  <si>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</si>
  <si>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</si>
  <si>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</si>
  <si>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</si>
  <si>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</si>
  <si>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</si>
  <si>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</si>
  <si>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</si>
  <si>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</si>
  <si>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</si>
  <si>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</si>
  <si>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</si>
  <si>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</si>
  <si>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</si>
  <si>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</si>
  <si>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</si>
  <si>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</si>
  <si>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</si>
  <si>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</si>
  <si>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</si>
  <si>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</si>
  <si>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</si>
  <si>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</si>
  <si>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</si>
  <si>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</si>
  <si>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</si>
  <si>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</si>
  <si>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</si>
  <si>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</si>
  <si>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</si>
  <si>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</si>
  <si>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</si>
  <si>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</si>
  <si>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</si>
  <si>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</si>
  <si>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</si>
  <si>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</si>
  <si>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</si>
  <si>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</si>
  <si>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</si>
  <si>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</si>
  <si>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</si>
  <si>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</si>
  <si>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</si>
  <si>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</si>
  <si>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</si>
  <si>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</si>
  <si>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</si>
  <si>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</si>
  <si>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</si>
  <si>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</si>
  <si>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</si>
  <si>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</si>
  <si>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</si>
  <si>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</si>
  <si>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</si>
  <si>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</si>
  <si>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</si>
  <si>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</si>
  <si>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</si>
  <si>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</si>
  <si>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</si>
  <si>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</si>
  <si>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</si>
  <si>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</si>
  <si>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</si>
  <si>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</si>
  <si>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</si>
  <si>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</si>
  <si>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</si>
  <si>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</si>
  <si>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</si>
  <si>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</si>
  <si>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</si>
  <si>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</si>
  <si>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</si>
  <si>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</si>
  <si>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</si>
  <si>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</si>
  <si>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</si>
  <si>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</si>
  <si>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</si>
  <si>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</si>
  <si>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</si>
  <si>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</si>
  <si>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</si>
  <si>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</si>
  <si>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</si>
  <si>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</si>
  <si>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</si>
  <si>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</si>
  <si>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</si>
  <si>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</si>
  <si>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</si>
  <si>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</si>
  <si>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</si>
  <si>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</si>
  <si>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</si>
  <si>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</si>
  <si>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</si>
  <si>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</si>
  <si>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</si>
  <si>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</si>
  <si>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</si>
  <si>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</si>
  <si>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</si>
  <si>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</si>
  <si>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</si>
  <si>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</si>
  <si>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</si>
  <si>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</si>
  <si>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</si>
  <si>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</si>
  <si>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</si>
  <si>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</si>
  <si>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</si>
  <si>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</si>
  <si>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</si>
  <si>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</si>
  <si>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</si>
  <si>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</si>
  <si>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</si>
  <si>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</si>
  <si>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</si>
  <si>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</si>
  <si>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</si>
  <si>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</si>
  <si>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</si>
  <si>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</si>
  <si>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</si>
  <si>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</si>
  <si>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</si>
  <si>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</si>
  <si>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</si>
  <si>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</si>
  <si>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</si>
  <si>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</si>
  <si>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</si>
  <si>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</si>
  <si>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</si>
  <si>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</si>
  <si>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</si>
  <si>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</si>
  <si>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</si>
  <si>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</si>
  <si>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</si>
  <si>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</si>
  <si>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</si>
  <si>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</si>
  <si>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</si>
  <si>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</si>
  <si>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</si>
  <si>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</si>
  <si>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</si>
  <si>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</si>
  <si>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</si>
  <si>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</si>
  <si>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</si>
  <si>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</si>
  <si>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</si>
  <si>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</si>
  <si>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</si>
  <si>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</si>
  <si>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</si>
  <si>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</si>
  <si>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</si>
  <si>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</si>
  <si>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</si>
  <si>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</si>
  <si>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</si>
  <si>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</si>
  <si>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</si>
  <si>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</si>
  <si>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</si>
  <si>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</si>
  <si>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</si>
  <si>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</si>
  <si>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</si>
  <si>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</si>
  <si>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</si>
  <si>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</si>
  <si>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</si>
  <si>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</si>
  <si>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</si>
  <si>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</si>
  <si>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</si>
  <si>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</si>
  <si>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</si>
  <si>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</si>
  <si>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</si>
  <si>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</si>
  <si>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</si>
  <si>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</si>
  <si>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</si>
  <si>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</si>
  <si>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</si>
  <si>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</si>
  <si>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</si>
  <si>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</si>
  <si>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</si>
  <si>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</si>
  <si>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</si>
  <si>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</si>
  <si>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</si>
  <si>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</si>
  <si>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</si>
  <si>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</si>
  <si>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</si>
  <si>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</si>
  <si>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</si>
  <si>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</si>
  <si>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</si>
  <si>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</si>
  <si>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</si>
  <si>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</si>
  <si>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</si>
  <si>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</si>
  <si>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</si>
  <si>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</si>
  <si>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</si>
  <si>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</si>
  <si>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</si>
  <si>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</si>
  <si>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</si>
  <si>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</si>
  <si>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</si>
  <si>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</si>
  <si>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</si>
  <si>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</si>
  <si>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</si>
  <si>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</si>
  <si>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</si>
  <si>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</si>
  <si>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</si>
  <si>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</si>
  <si>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</si>
  <si>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</si>
  <si>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</si>
  <si>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</si>
  <si>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</si>
  <si>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</si>
  <si>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</si>
  <si>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</si>
  <si>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</si>
  <si>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</si>
  <si>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</si>
  <si>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</si>
  <si>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</si>
  <si>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</si>
  <si>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</si>
  <si>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</si>
  <si>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</si>
  <si>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</si>
  <si>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</si>
  <si>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</si>
  <si>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</si>
  <si>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</si>
  <si>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</si>
  <si>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</si>
  <si>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</si>
  <si>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</si>
  <si>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</si>
  <si>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</si>
  <si>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</si>
  <si>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</si>
  <si>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</si>
  <si>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</si>
  <si>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</si>
  <si>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</si>
  <si>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</si>
  <si>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</si>
  <si>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</si>
  <si>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</si>
  <si>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</si>
  <si>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</si>
  <si>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</si>
  <si>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</si>
  <si>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</si>
  <si>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</si>
  <si>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</si>
  <si>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</si>
  <si>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</si>
  <si>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</si>
  <si>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</si>
  <si>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</si>
  <si>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</si>
  <si>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</si>
  <si>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</si>
  <si>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</si>
  <si>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</si>
  <si>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</si>
  <si>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</si>
  <si>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</si>
  <si>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</si>
  <si>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</si>
  <si>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</si>
  <si>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</si>
  <si>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</si>
  <si>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</si>
  <si>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</si>
  <si>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</si>
  <si>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</si>
  <si>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</si>
  <si>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</si>
  <si>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</si>
  <si>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</si>
  <si>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</si>
  <si>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</si>
  <si>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</si>
  <si>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</si>
  <si>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</si>
  <si>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</si>
  <si>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</si>
  <si>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</si>
  <si>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</si>
  <si>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</si>
  <si>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</si>
  <si>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</si>
  <si>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</si>
  <si>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</si>
  <si>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</si>
  <si>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</si>
  <si>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</si>
  <si>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</si>
  <si>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</si>
  <si>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</si>
  <si>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</si>
  <si>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</si>
  <si>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</si>
  <si>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</si>
  <si>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</si>
  <si>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</si>
  <si>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</si>
  <si>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</si>
  <si>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</si>
  <si>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</si>
  <si>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</si>
  <si>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</si>
  <si>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</si>
  <si>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</si>
  <si>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</si>
  <si>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</si>
  <si>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</si>
  <si>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</si>
  <si>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</si>
  <si>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</si>
  <si>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</si>
  <si>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</si>
  <si>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</si>
  <si>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</si>
  <si>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</si>
  <si>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</si>
  <si>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</si>
  <si>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</si>
  <si>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</si>
  <si>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</si>
  <si>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</si>
  <si>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</si>
  <si>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</si>
  <si>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</si>
  <si>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</si>
  <si>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</si>
  <si>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</si>
  <si>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</si>
  <si>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</si>
  <si>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</si>
  <si>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</si>
  <si>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</si>
  <si>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</si>
  <si>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</si>
  <si>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</si>
  <si>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</si>
  <si>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</si>
  <si>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</si>
  <si>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</si>
  <si>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</si>
  <si>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</si>
  <si>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</si>
  <si>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</si>
  <si>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</si>
  <si>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</si>
  <si>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</si>
  <si>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</si>
  <si>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</si>
  <si>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</si>
  <si>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</si>
  <si>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</si>
  <si>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</si>
  <si>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</si>
  <si>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</si>
  <si>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</si>
  <si>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</si>
  <si>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</si>
  <si>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</si>
  <si>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</si>
  <si>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</si>
  <si>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</si>
  <si>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</si>
  <si>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</si>
  <si>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</si>
  <si>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</si>
  <si>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</si>
  <si>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</si>
  <si>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</si>
  <si>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</si>
  <si>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</si>
  <si>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</si>
  <si>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</si>
  <si>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</si>
  <si>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</si>
  <si>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</si>
  <si>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</si>
  <si>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</si>
  <si>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</si>
  <si>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</si>
  <si>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</si>
  <si>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</si>
  <si>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</si>
  <si>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</si>
  <si>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</si>
  <si>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</si>
  <si>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</si>
  <si>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</si>
  <si>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</si>
  <si>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</si>
  <si>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</si>
  <si>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</si>
  <si>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</si>
  <si>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</si>
  <si>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</si>
  <si>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</si>
  <si>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</si>
  <si>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</si>
  <si>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</si>
  <si>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</si>
  <si>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</si>
  <si>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</si>
  <si>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</si>
  <si>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</si>
  <si>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</si>
  <si>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</si>
  <si>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</si>
  <si>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</si>
  <si>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</si>
  <si>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</si>
  <si>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</si>
  <si>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</si>
  <si>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</si>
  <si>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</si>
  <si>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</si>
  <si>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</si>
  <si>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</si>
  <si>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</si>
  <si>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</si>
  <si>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</si>
  <si>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</si>
  <si>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</si>
  <si>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</si>
  <si>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</si>
  <si>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</si>
  <si>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</si>
  <si>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</si>
  <si>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</si>
  <si>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</si>
  <si>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</si>
  <si>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</si>
  <si>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</si>
  <si>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</si>
  <si>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</si>
  <si>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</si>
  <si>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</si>
  <si>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</si>
  <si>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</si>
  <si>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</si>
  <si>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</si>
  <si>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</si>
  <si>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</si>
  <si>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</si>
  <si>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</si>
  <si>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</si>
  <si>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</si>
  <si>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</si>
  <si>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</si>
  <si>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</si>
  <si>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</si>
  <si>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</si>
  <si>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</si>
  <si>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</si>
  <si>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</si>
  <si>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</si>
  <si>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</si>
  <si>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</si>
  <si>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</si>
  <si>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</si>
  <si>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</si>
  <si>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</si>
  <si>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</si>
  <si>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</si>
  <si>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</si>
  <si>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</si>
  <si>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</si>
  <si>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</si>
  <si>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</si>
  <si>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</si>
  <si>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</si>
  <si>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</si>
  <si>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</si>
  <si>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</si>
  <si>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</si>
  <si>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</si>
  <si>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</si>
  <si>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</si>
  <si>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</si>
  <si>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</si>
  <si>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</si>
  <si>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</si>
  <si>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</si>
  <si>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</si>
  <si>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</si>
  <si>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</si>
  <si>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</si>
  <si>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</si>
  <si>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</si>
  <si>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</si>
  <si>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</si>
  <si>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</si>
  <si>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</si>
  <si>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</si>
  <si>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</si>
  <si>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</si>
  <si>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</si>
  <si>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</si>
  <si>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</si>
  <si>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</si>
  <si>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</si>
  <si>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</si>
  <si>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</si>
  <si>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</si>
  <si>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</si>
  <si>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</si>
  <si>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</si>
  <si>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</si>
  <si>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</si>
  <si>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</si>
  <si>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</si>
  <si>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</si>
  <si>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</si>
  <si>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</si>
  <si>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</si>
  <si>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</si>
  <si>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</si>
  <si>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</si>
  <si>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</si>
  <si>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</si>
  <si>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</si>
  <si>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</si>
  <si>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</si>
  <si>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</si>
  <si>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</si>
  <si>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</si>
  <si>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</si>
  <si>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</si>
  <si>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</si>
  <si>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</si>
  <si>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</si>
  <si>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</si>
  <si>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</si>
  <si>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</si>
  <si>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</si>
  <si>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</si>
  <si>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</si>
  <si>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</si>
  <si>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</si>
  <si>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</si>
  <si>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</si>
  <si>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</si>
  <si>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</si>
  <si>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</si>
  <si>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</si>
  <si>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</si>
  <si>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</si>
  <si>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</si>
  <si>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</si>
  <si>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</si>
  <si>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</si>
  <si>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</si>
  <si>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</si>
  <si>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</si>
  <si>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</si>
  <si>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</si>
  <si>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</si>
  <si>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</si>
  <si>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</si>
  <si>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</si>
  <si>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</si>
  <si>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</si>
  <si>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</si>
  <si>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</si>
  <si>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</si>
  <si>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</si>
  <si>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</si>
  <si>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</si>
  <si>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</si>
  <si>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</si>
  <si>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</si>
  <si>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</si>
  <si>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</si>
  <si>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</si>
  <si>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</si>
  <si>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</si>
  <si>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</si>
  <si>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</si>
  <si>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</si>
  <si>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</si>
  <si>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</si>
  <si>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</si>
  <si>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</si>
  <si>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</si>
  <si>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</si>
  <si>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</si>
  <si>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</si>
  <si>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</si>
  <si>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</si>
  <si>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</si>
  <si>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</si>
  <si>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</si>
  <si>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</si>
  <si>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</si>
  <si>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</si>
  <si>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</si>
  <si>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</si>
  <si>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</si>
  <si>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</si>
  <si>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</si>
  <si>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</si>
  <si>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</si>
  <si>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</si>
  <si>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</si>
  <si>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</si>
  <si>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</si>
  <si>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</si>
  <si>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</si>
  <si>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</si>
  <si>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</si>
  <si>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</si>
  <si>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</si>
  <si>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</si>
  <si>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</si>
  <si>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</si>
  <si>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</si>
  <si>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</si>
  <si>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</si>
  <si>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</si>
  <si>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</si>
  <si>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</si>
  <si>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</si>
  <si>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</si>
  <si>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</si>
  <si>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</si>
  <si>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</si>
  <si>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</si>
  <si>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</si>
  <si>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</si>
  <si>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</si>
  <si>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</si>
  <si>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</si>
  <si>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</si>
  <si>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</si>
  <si>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</si>
  <si>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</si>
  <si>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</si>
  <si>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</si>
  <si>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</si>
  <si>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</si>
  <si>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</si>
  <si>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</si>
  <si>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</si>
  <si>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</si>
  <si>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</si>
  <si>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</si>
  <si>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</si>
  <si>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</si>
  <si>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</si>
  <si>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</si>
  <si>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</si>
  <si>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</si>
  <si>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</si>
  <si>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</si>
  <si>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</si>
  <si>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</si>
  <si>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</si>
  <si>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</si>
  <si>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</si>
  <si>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</si>
  <si>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</si>
  <si>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</si>
  <si>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</si>
  <si>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</si>
  <si>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</si>
  <si>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</si>
  <si>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</si>
  <si>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</si>
  <si>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</si>
  <si>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</si>
  <si>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</si>
  <si>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</si>
  <si>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</si>
  <si>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</si>
  <si>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</si>
  <si>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</si>
  <si>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</si>
  <si>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</si>
  <si>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</si>
  <si>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</si>
  <si>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</si>
  <si>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</si>
  <si>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</si>
  <si>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</si>
  <si>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</si>
  <si>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</si>
  <si>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</si>
  <si>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</si>
  <si>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</si>
  <si>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</si>
  <si>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</si>
  <si>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</si>
  <si>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</si>
  <si>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</si>
  <si>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</si>
  <si>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</si>
  <si>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</si>
  <si>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</si>
  <si>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</si>
  <si>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</si>
  <si>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</si>
  <si>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</si>
  <si>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</si>
  <si>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</si>
  <si>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</si>
  <si>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</si>
  <si>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</si>
  <si>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</si>
  <si>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</si>
  <si>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</si>
  <si>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</si>
  <si>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</si>
  <si>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</si>
  <si>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</si>
  <si>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</si>
  <si>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</si>
  <si>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</si>
  <si>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</si>
  <si>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</si>
  <si>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</si>
  <si>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</si>
  <si>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</si>
  <si>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</si>
  <si>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</si>
  <si>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</si>
  <si>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</si>
  <si>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</si>
  <si>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</si>
  <si>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</si>
  <si>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</si>
  <si>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</si>
  <si>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</si>
  <si>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</si>
  <si>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</si>
  <si>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</si>
  <si>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</si>
  <si>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</si>
  <si>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</si>
  <si>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</si>
  <si>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</si>
  <si>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</si>
  <si>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</si>
  <si>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</si>
  <si>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</si>
  <si>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</si>
  <si>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</si>
  <si>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</si>
  <si>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</si>
  <si>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</si>
  <si>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</si>
  <si>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</si>
  <si>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</si>
  <si>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</si>
  <si>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</si>
  <si>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</si>
  <si>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</si>
  <si>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</si>
  <si>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</si>
  <si>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</si>
  <si>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</si>
  <si>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</si>
  <si>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</si>
  <si>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</si>
  <si>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</si>
  <si>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</si>
  <si>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</si>
  <si>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</si>
  <si>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</si>
  <si>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</si>
  <si>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</si>
  <si>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</si>
  <si>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</si>
  <si>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</si>
  <si>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</si>
  <si>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</si>
  <si>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</si>
  <si>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</si>
  <si>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</si>
  <si>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</si>
  <si>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</si>
  <si>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</si>
  <si>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</si>
  <si>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</si>
  <si>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</si>
  <si>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</si>
  <si>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</si>
  <si>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</si>
  <si>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</si>
  <si>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</si>
  <si>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</si>
  <si>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</si>
  <si>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</si>
  <si>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</si>
  <si>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</si>
  <si>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</si>
  <si>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</si>
  <si>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</si>
  <si>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</si>
  <si>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</si>
  <si>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</si>
  <si>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</si>
  <si>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</si>
  <si>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</si>
  <si>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</si>
  <si>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</si>
  <si>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</si>
  <si>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</si>
  <si>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</si>
  <si>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</si>
  <si>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</si>
  <si>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</si>
  <si>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</si>
  <si>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</si>
  <si>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</si>
  <si>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</si>
  <si>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</si>
  <si>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</si>
  <si>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</si>
  <si>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</si>
  <si>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</si>
  <si>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</si>
  <si>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</si>
  <si>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</si>
  <si>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</si>
  <si>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</si>
  <si>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</si>
  <si>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</si>
  <si>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</si>
  <si>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</si>
  <si>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</si>
  <si>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</si>
  <si>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</si>
  <si>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</si>
  <si>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</si>
  <si>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</si>
  <si>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</si>
  <si>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</si>
  <si>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</si>
  <si>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</si>
  <si>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</si>
  <si>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</si>
  <si>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</si>
  <si>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</si>
  <si>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</si>
  <si>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</si>
  <si>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</si>
  <si>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</si>
  <si>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</si>
  <si>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</si>
  <si>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</si>
  <si>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</si>
  <si>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</si>
  <si>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</si>
  <si>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</si>
  <si>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</si>
  <si>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</si>
  <si>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</si>
  <si>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</si>
  <si>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</si>
  <si>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</si>
  <si>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</si>
  <si>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</si>
  <si>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</si>
  <si>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</si>
  <si>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</si>
  <si>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</si>
  <si>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</si>
  <si>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</si>
  <si>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</si>
  <si>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</si>
  <si>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</si>
  <si>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</si>
  <si>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</si>
  <si>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</si>
  <si>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</si>
  <si>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</si>
  <si>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</si>
  <si>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</si>
  <si>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</si>
  <si>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</si>
  <si>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</si>
  <si>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</si>
  <si>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</si>
  <si>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</si>
  <si>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</si>
  <si>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</si>
  <si>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</si>
  <si>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</si>
  <si>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</si>
  <si>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</si>
  <si>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</si>
  <si>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</si>
  <si>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</si>
  <si>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</si>
  <si>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</si>
  <si>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</si>
  <si>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</si>
  <si>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</si>
  <si>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</si>
  <si>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</si>
  <si>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</si>
  <si>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</si>
  <si>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</si>
  <si>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</si>
  <si>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</si>
  <si>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</si>
  <si>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</si>
  <si>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</si>
  <si>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</si>
  <si>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</si>
  <si>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</si>
  <si>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</si>
  <si>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</si>
  <si>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</si>
  <si>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</si>
  <si>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</si>
  <si>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</si>
  <si>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</si>
  <si>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</si>
  <si>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</si>
  <si>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</si>
  <si>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</si>
  <si>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</si>
  <si>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</si>
  <si>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</si>
  <si>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</si>
  <si>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</si>
  <si>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</si>
  <si>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</si>
  <si>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</si>
  <si>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</si>
  <si>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</si>
  <si>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</si>
  <si>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</si>
  <si>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</si>
  <si>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</si>
  <si>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</si>
  <si>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</si>
  <si>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</si>
  <si>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</si>
  <si>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</si>
  <si>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</si>
  <si>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</si>
  <si>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</si>
  <si>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</si>
  <si>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</si>
  <si>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</si>
  <si>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</si>
  <si>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</si>
  <si>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</si>
  <si>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</si>
  <si>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</si>
  <si>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</si>
  <si>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</si>
  <si>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</si>
  <si>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</si>
  <si>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</si>
  <si>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</si>
  <si>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</si>
  <si>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</si>
  <si>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</si>
  <si>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</si>
  <si>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</si>
  <si>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</si>
  <si>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</si>
  <si>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</si>
  <si>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</si>
  <si>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</si>
  <si>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</si>
  <si>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</si>
  <si>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</si>
  <si>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</si>
  <si>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</si>
  <si>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</si>
  <si>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</si>
  <si>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</si>
  <si>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</si>
  <si>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</si>
  <si>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</si>
  <si>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</si>
  <si>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</si>
  <si>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</si>
  <si>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</si>
  <si>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</si>
  <si>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</si>
  <si>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</si>
  <si>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</si>
  <si>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</si>
  <si>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</si>
  <si>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</si>
  <si>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</si>
  <si>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</si>
  <si>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</si>
  <si>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</si>
  <si>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</si>
  <si>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</si>
  <si>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</si>
  <si>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</si>
  <si>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</si>
  <si>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</si>
  <si>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</si>
  <si>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</si>
  <si>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</si>
  <si>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</si>
  <si>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</si>
  <si>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</si>
  <si>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</si>
  <si>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</si>
  <si>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</si>
  <si>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</si>
  <si>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</si>
  <si>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</si>
  <si>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</si>
  <si>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</si>
  <si>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</si>
  <si>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</si>
  <si>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</si>
  <si>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</si>
  <si>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</si>
  <si>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</si>
  <si>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</si>
  <si>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</si>
  <si>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</si>
  <si>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</si>
  <si>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</si>
  <si>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</si>
  <si>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</si>
  <si>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</si>
  <si>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</si>
  <si>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</si>
  <si>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</si>
  <si>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</si>
  <si>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</si>
  <si>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</si>
  <si>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</si>
  <si>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</si>
  <si>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</si>
  <si>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</si>
  <si>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</si>
  <si>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</si>
  <si>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</si>
  <si>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</si>
  <si>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</si>
  <si>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</si>
  <si>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</si>
  <si>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</si>
  <si>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</si>
  <si>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</si>
  <si>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</si>
  <si>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</si>
  <si>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</si>
  <si>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</si>
  <si>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</si>
  <si>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</si>
  <si>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</si>
  <si>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</si>
  <si>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</si>
  <si>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</si>
  <si>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</si>
  <si>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</si>
  <si>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</si>
  <si>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</si>
  <si>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</si>
  <si>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</si>
  <si>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</si>
  <si>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</si>
  <si>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</si>
  <si>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</si>
  <si>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</si>
  <si>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</si>
  <si>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</si>
  <si>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</si>
  <si>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</si>
  <si>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</si>
  <si>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</si>
  <si>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</si>
  <si>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</si>
  <si>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</si>
  <si>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</si>
  <si>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</si>
  <si>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</si>
  <si>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</si>
  <si>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</si>
  <si>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</si>
  <si>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</si>
  <si>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</si>
  <si>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</si>
  <si>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</si>
  <si>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</si>
  <si>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</si>
  <si>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</si>
  <si>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</si>
  <si>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</si>
  <si>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</si>
  <si>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</si>
  <si>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</si>
  <si>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</si>
  <si>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</si>
  <si>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</si>
  <si>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</si>
  <si>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</si>
  <si>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</si>
  <si>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</si>
  <si>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</si>
  <si>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</si>
  <si>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</si>
  <si>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</si>
  <si>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</si>
  <si>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</si>
  <si>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</si>
  <si>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</si>
  <si>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</si>
  <si>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</si>
  <si>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</si>
  <si>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</si>
  <si>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</si>
  <si>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</si>
  <si>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</si>
  <si>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</si>
  <si>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</si>
  <si>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</si>
  <si>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</si>
  <si>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</si>
  <si>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</si>
  <si>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</si>
  <si>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</si>
  <si>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</si>
  <si>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</si>
  <si>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</si>
  <si>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</si>
  <si>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</si>
  <si>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</si>
  <si>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</si>
  <si>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</si>
  <si>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</si>
  <si>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</si>
  <si>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</si>
  <si>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</si>
  <si>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</si>
  <si>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</si>
  <si>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</si>
  <si>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</si>
  <si>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</si>
  <si>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</si>
  <si>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</si>
  <si>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</si>
  <si>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</si>
  <si>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</si>
  <si>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</si>
  <si>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</si>
  <si>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</si>
  <si>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</si>
  <si>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</si>
  <si>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</si>
  <si>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</si>
  <si>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</si>
  <si>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</si>
  <si>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</si>
  <si>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</si>
  <si>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</si>
  <si>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</si>
  <si>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</si>
  <si>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</si>
  <si>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</si>
  <si>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</si>
  <si>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</si>
  <si>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</si>
  <si>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</si>
  <si>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</si>
  <si>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</si>
  <si>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</si>
  <si>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</si>
  <si>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</si>
  <si>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</si>
  <si>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</si>
  <si>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</si>
  <si>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</si>
  <si>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</si>
  <si>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</si>
  <si>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</si>
  <si>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</si>
  <si>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</si>
  <si>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</si>
  <si>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</si>
  <si>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</si>
  <si>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</si>
  <si>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</si>
  <si>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</si>
  <si>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</si>
  <si>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</si>
  <si>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</si>
  <si>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</si>
  <si>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</si>
  <si>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</si>
  <si>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</si>
  <si>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</si>
  <si>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</si>
  <si>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</si>
  <si>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</si>
  <si>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</si>
  <si>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</si>
  <si>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</si>
  <si>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</si>
  <si>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</si>
  <si>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</si>
  <si>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</si>
  <si>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</si>
  <si>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</si>
  <si>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</si>
  <si>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</si>
  <si>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</si>
  <si>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</si>
  <si>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</si>
  <si>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</si>
  <si>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</si>
  <si>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</si>
  <si>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</si>
  <si>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</si>
  <si>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</si>
  <si>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</si>
  <si>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</si>
  <si>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</si>
  <si>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</si>
  <si>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</si>
  <si>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</si>
  <si>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</si>
  <si>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</si>
  <si>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</si>
  <si>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</si>
  <si>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</si>
  <si>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</si>
  <si>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</si>
  <si>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</si>
  <si>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</si>
  <si>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</si>
  <si>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</si>
  <si>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</si>
  <si>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</si>
  <si>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</si>
  <si>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</si>
  <si>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</si>
  <si>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</si>
  <si>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</si>
  <si>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</si>
  <si>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</si>
  <si>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</si>
  <si>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</si>
  <si>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</si>
  <si>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</si>
  <si>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</si>
  <si>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</si>
  <si>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</si>
  <si>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</si>
  <si>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</si>
  <si>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</si>
  <si>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</si>
  <si>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</si>
  <si>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</si>
  <si>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</si>
  <si>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</si>
  <si>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</si>
  <si>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</si>
  <si>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</si>
  <si>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</si>
  <si>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</si>
  <si>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</si>
  <si>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</si>
  <si>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</si>
  <si>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</si>
  <si>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</si>
  <si>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</si>
  <si>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</si>
  <si>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</si>
  <si>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</si>
  <si>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</si>
  <si>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</si>
  <si>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</si>
  <si>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</si>
  <si>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</si>
  <si>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</si>
  <si>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</si>
  <si>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</si>
  <si>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</si>
  <si>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</si>
  <si>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</si>
  <si>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</si>
  <si>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</si>
  <si>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</si>
  <si>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</si>
  <si>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</si>
  <si>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</si>
  <si>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</si>
  <si>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</si>
  <si>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</si>
  <si>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</si>
  <si>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</si>
  <si>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</si>
  <si>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</si>
  <si>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</si>
  <si>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</si>
  <si>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</si>
  <si>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</si>
  <si>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</si>
  <si>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</si>
  <si>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</si>
  <si>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</si>
  <si>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</si>
  <si>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</si>
  <si>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</si>
  <si>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</si>
  <si>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</si>
  <si>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</si>
  <si>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</si>
  <si>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</si>
  <si>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</si>
  <si>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</si>
  <si>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</si>
  <si>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</si>
  <si>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</si>
  <si>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</si>
  <si>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</si>
  <si>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</si>
  <si>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</si>
  <si>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</si>
  <si>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</si>
  <si>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</si>
  <si>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</si>
  <si>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</si>
  <si>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</si>
  <si>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</si>
  <si>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</si>
  <si>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</si>
  <si>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</si>
  <si>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</si>
  <si>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</si>
  <si>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</si>
  <si>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</si>
  <si>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</si>
  <si>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</si>
  <si>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</si>
  <si>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</si>
  <si>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</si>
  <si>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</si>
  <si>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</si>
  <si>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</si>
  <si>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</si>
  <si>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</si>
  <si>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</si>
  <si>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</si>
  <si>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</si>
  <si>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</si>
  <si>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</si>
  <si>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</si>
  <si>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</si>
  <si>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</si>
  <si>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</si>
  <si>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</si>
  <si>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</si>
  <si>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</si>
  <si>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</si>
  <si>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</si>
  <si>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</si>
  <si>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</si>
  <si>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</si>
  <si>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</si>
  <si>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</si>
  <si>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</si>
  <si>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</si>
  <si>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</si>
  <si>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</si>
  <si>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</si>
  <si>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</si>
  <si>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</si>
  <si>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</si>
  <si>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</si>
  <si>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</si>
  <si>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</si>
  <si>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</si>
  <si>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</si>
  <si>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</si>
  <si>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</si>
  <si>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</si>
  <si>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</si>
  <si>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</si>
  <si>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</si>
  <si>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</si>
  <si>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</si>
  <si>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</si>
  <si>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</si>
  <si>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</si>
  <si>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</si>
  <si>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</si>
  <si>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</si>
  <si>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</si>
  <si>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</si>
  <si>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</si>
  <si>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</si>
  <si>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</si>
  <si>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</si>
  <si>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</si>
  <si>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</si>
  <si>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</si>
  <si>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</si>
  <si>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</si>
  <si>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</si>
  <si>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</si>
  <si>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</si>
  <si>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</si>
  <si>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</si>
  <si>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</si>
  <si>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</si>
  <si>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</si>
  <si>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</si>
  <si>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</si>
  <si>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</si>
  <si>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</si>
  <si>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</si>
  <si>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</si>
  <si>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</si>
  <si>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</si>
  <si>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</si>
  <si>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</si>
  <si>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</si>
  <si>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</si>
  <si>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</si>
  <si>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</si>
  <si>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</si>
  <si>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</si>
  <si>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</si>
  <si>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</si>
  <si>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</si>
  <si>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</si>
  <si>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</si>
  <si>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</si>
  <si>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</si>
  <si>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</si>
  <si>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</si>
  <si>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</si>
  <si>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</si>
  <si>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</si>
  <si>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</si>
  <si>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</si>
  <si>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</si>
  <si>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</si>
  <si>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</si>
  <si>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</si>
  <si>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</si>
  <si>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</si>
  <si>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</si>
  <si>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</si>
  <si>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</si>
  <si>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</si>
  <si>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</si>
  <si>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</si>
  <si>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</si>
  <si>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</si>
  <si>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</si>
  <si>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</si>
  <si>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</si>
  <si>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</si>
  <si>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</si>
  <si>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</si>
  <si>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</si>
  <si>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</si>
  <si>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</si>
  <si>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</si>
  <si>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</si>
  <si>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</si>
  <si>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</si>
  <si>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</si>
  <si>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</si>
  <si>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</si>
  <si>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</si>
  <si>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</si>
  <si>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</si>
  <si>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</si>
  <si>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</si>
  <si>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</si>
  <si>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</si>
  <si>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</si>
  <si>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</si>
  <si>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</si>
  <si>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</si>
  <si>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</si>
  <si>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</si>
  <si>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</si>
  <si>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</si>
  <si>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</si>
  <si>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</si>
  <si>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</si>
  <si>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</si>
  <si>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</si>
  <si>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</si>
  <si>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</si>
  <si>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</si>
  <si>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</si>
  <si>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</si>
  <si>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</si>
  <si>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</si>
  <si>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</si>
  <si>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</si>
  <si>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</si>
  <si>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</si>
  <si>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</si>
  <si>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</si>
  <si>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</si>
  <si>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</si>
  <si>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</si>
  <si>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</si>
  <si>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</si>
  <si>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</si>
  <si>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</si>
  <si>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</si>
  <si>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</si>
  <si>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</si>
  <si>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</si>
  <si>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</si>
  <si>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</si>
  <si>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</si>
  <si>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</si>
  <si>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</si>
  <si>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</si>
  <si>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</si>
  <si>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</si>
  <si>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</si>
  <si>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</si>
  <si>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</si>
  <si>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</si>
  <si>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</si>
  <si>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</si>
  <si>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</si>
  <si>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</si>
  <si>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</si>
  <si>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</si>
  <si>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</si>
  <si>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</si>
  <si>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</si>
  <si>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</si>
  <si>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</si>
  <si>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</si>
  <si>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</si>
  <si>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</si>
  <si>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</si>
  <si>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</si>
  <si>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</si>
  <si>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</si>
  <si>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</si>
  <si>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</si>
  <si>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</si>
  <si>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</si>
  <si>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</si>
  <si>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</si>
  <si>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</si>
  <si>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</si>
  <si>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</si>
  <si>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</si>
  <si>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</si>
  <si>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</si>
  <si>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</si>
  <si>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</si>
  <si>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</si>
  <si>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</si>
  <si>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</si>
  <si>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</si>
  <si>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</si>
  <si>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</si>
  <si>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</si>
  <si>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</si>
  <si>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</si>
  <si>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</si>
  <si>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</si>
  <si>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</si>
  <si>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</si>
  <si>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</si>
  <si>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</si>
  <si>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</si>
  <si>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</si>
  <si>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</si>
  <si>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</si>
  <si>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</si>
  <si>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</si>
  <si>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</si>
  <si>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</si>
  <si>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</si>
  <si>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</si>
  <si>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</si>
  <si>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</si>
  <si>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</si>
  <si>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</si>
  <si>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</si>
  <si>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</si>
  <si>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</si>
  <si>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</si>
  <si>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</si>
  <si>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</si>
  <si>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</si>
  <si>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</si>
  <si>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</si>
  <si>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</si>
  <si>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</si>
  <si>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</si>
  <si>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</si>
  <si>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</si>
  <si>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</si>
  <si>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</si>
  <si>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</si>
  <si>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</si>
  <si>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</si>
  <si>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</si>
  <si>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</si>
  <si>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</si>
  <si>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</si>
  <si>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</si>
  <si>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</si>
  <si>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</si>
  <si>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</si>
  <si>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</si>
  <si>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</si>
  <si>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</si>
  <si>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</si>
  <si>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</si>
  <si>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</si>
  <si>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</si>
  <si>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</si>
  <si>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</si>
  <si>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</si>
  <si>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</si>
  <si>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</si>
  <si>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</si>
  <si>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</si>
  <si>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</si>
  <si>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</si>
  <si>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</si>
  <si>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</si>
  <si>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</si>
  <si>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</si>
  <si>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</si>
  <si>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</si>
  <si>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</si>
  <si>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</si>
  <si>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</si>
  <si>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</si>
  <si>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</si>
  <si>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</si>
  <si>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</si>
  <si>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</si>
  <si>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</si>
  <si>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</si>
  <si>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</si>
  <si>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</si>
  <si>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</si>
  <si>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</si>
  <si>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</si>
  <si>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</si>
  <si>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</si>
  <si>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</si>
  <si>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</si>
  <si>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</si>
  <si>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</si>
  <si>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</si>
  <si>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</si>
  <si>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</si>
  <si>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</si>
  <si>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</si>
  <si>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</si>
  <si>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</si>
  <si>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</si>
  <si>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</si>
  <si>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</si>
  <si>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</si>
  <si>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</si>
  <si>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</si>
  <si>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</si>
  <si>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</si>
  <si>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</si>
  <si>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</si>
  <si>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</si>
  <si>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</si>
  <si>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</si>
  <si>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</si>
  <si>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</si>
  <si>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</si>
  <si>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</si>
  <si>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</si>
  <si>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</si>
  <si>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</si>
  <si>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</si>
  <si>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</si>
  <si>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</si>
  <si>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</si>
  <si>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</si>
  <si>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</si>
  <si>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</si>
  <si>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</si>
  <si>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</si>
  <si>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</si>
  <si>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</si>
  <si>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</si>
  <si>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</si>
  <si>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</si>
  <si>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</si>
  <si>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</si>
  <si>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</si>
  <si>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</si>
  <si>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</si>
  <si>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</si>
  <si>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</si>
  <si>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</si>
  <si>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</si>
  <si>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</si>
  <si>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</si>
  <si>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</si>
  <si>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</si>
  <si>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</si>
  <si>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</si>
  <si>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</si>
  <si>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</si>
  <si>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</si>
  <si>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</si>
  <si>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</si>
  <si>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</si>
  <si>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</si>
  <si>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</si>
  <si>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</si>
  <si>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</si>
  <si>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</si>
  <si>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</si>
  <si>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</si>
  <si>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</si>
  <si>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</si>
  <si>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</si>
  <si>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</si>
  <si>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</si>
  <si>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</si>
  <si>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</si>
  <si>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</si>
  <si>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</si>
  <si>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</si>
  <si>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</si>
  <si>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</si>
  <si>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</si>
  <si>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</si>
  <si>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</si>
  <si>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</si>
  <si>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</si>
  <si>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</si>
  <si>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</si>
  <si>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</si>
  <si>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</si>
  <si>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</si>
  <si>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</si>
  <si>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</si>
  <si>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</si>
  <si>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</si>
  <si>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</si>
  <si>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</si>
  <si>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</si>
  <si>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</si>
  <si>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</si>
  <si>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</si>
  <si>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</si>
  <si>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</si>
  <si>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</si>
  <si>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</si>
  <si>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</si>
  <si>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</si>
  <si>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</si>
  <si>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</si>
  <si>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</si>
  <si>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</si>
  <si>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</si>
  <si>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</si>
  <si>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</si>
  <si>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</si>
  <si>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</si>
  <si>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</si>
  <si>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</si>
  <si>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</si>
  <si>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</si>
  <si>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</si>
  <si>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</si>
  <si>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</si>
  <si>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</si>
  <si>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</si>
  <si>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</si>
  <si>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</si>
  <si>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</si>
  <si>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</si>
  <si>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</si>
  <si>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</si>
  <si>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</si>
  <si>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</si>
  <si>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</si>
  <si>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</si>
  <si>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</si>
  <si>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</si>
  <si>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</si>
  <si>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</si>
  <si>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</si>
  <si>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</si>
  <si>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</si>
  <si>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</si>
  <si>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</si>
  <si>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</si>
  <si>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</si>
  <si>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</si>
  <si>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</si>
  <si>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</si>
  <si>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</si>
  <si>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</si>
  <si>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</si>
  <si>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</si>
  <si>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</si>
  <si>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</si>
  <si>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</si>
  <si>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</si>
  <si>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</si>
  <si>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</si>
  <si>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</si>
  <si>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</si>
  <si>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</si>
  <si>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</si>
  <si>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</si>
  <si>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</si>
  <si>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</si>
  <si>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</si>
  <si>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</si>
  <si>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</si>
  <si>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</si>
  <si>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</si>
  <si>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</si>
  <si>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</si>
  <si>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</si>
  <si>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</si>
  <si>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</si>
  <si>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</si>
  <si>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</si>
  <si>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</si>
  <si>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</si>
  <si>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</si>
  <si>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</si>
  <si>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</si>
  <si>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</si>
  <si>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</si>
  <si>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</si>
  <si>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</si>
  <si>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</si>
  <si>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</si>
  <si>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</si>
  <si>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</si>
  <si>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</si>
  <si>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</si>
  <si>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</si>
  <si>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</si>
  <si>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</si>
  <si>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</si>
  <si>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</si>
  <si>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</si>
  <si>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</si>
  <si>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</si>
  <si>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</si>
  <si>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</si>
  <si>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</si>
  <si>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</si>
  <si>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</si>
  <si>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</si>
  <si>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</si>
  <si>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</si>
  <si>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</si>
  <si>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</si>
  <si>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</si>
  <si>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</si>
  <si>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</si>
  <si>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</si>
  <si>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</si>
  <si>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</si>
  <si>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</si>
  <si>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</si>
  <si>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</si>
  <si>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</si>
  <si>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</si>
  <si>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</si>
  <si>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</si>
  <si>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</si>
  <si>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</si>
  <si>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</si>
  <si>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</si>
  <si>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</si>
  <si>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</si>
  <si>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</si>
  <si>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</si>
  <si>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</si>
  <si>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</si>
  <si>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</si>
  <si>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</si>
  <si>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</si>
  <si>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</si>
  <si>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</si>
  <si>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</si>
  <si>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</si>
  <si>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</si>
  <si>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</si>
  <si>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</si>
  <si>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</si>
  <si>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</si>
  <si>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</si>
  <si>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</si>
  <si>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</si>
  <si>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</si>
  <si>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</si>
  <si>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</si>
  <si>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</si>
  <si>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</si>
  <si>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</si>
  <si>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</si>
  <si>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</si>
  <si>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</si>
  <si>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</si>
  <si>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</si>
  <si>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</si>
  <si>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</si>
  <si>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</si>
  <si>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</si>
  <si>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</si>
  <si>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</si>
  <si>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</si>
  <si>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</si>
  <si>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</si>
  <si>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</si>
  <si>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</si>
  <si>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</si>
  <si>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</si>
  <si>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</si>
  <si>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</si>
  <si>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</si>
  <si>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</si>
  <si>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</si>
  <si>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</si>
  <si>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</si>
  <si>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</si>
  <si>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</si>
  <si>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</si>
  <si>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</si>
  <si>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</si>
  <si>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</si>
  <si>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</si>
  <si>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</si>
  <si>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</si>
  <si>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</si>
  <si>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</si>
  <si>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</si>
  <si>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</si>
  <si>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</si>
  <si>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</si>
  <si>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</si>
  <si>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</si>
  <si>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</si>
  <si>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</si>
  <si>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</si>
  <si>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</si>
  <si>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</si>
  <si>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</si>
  <si>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</si>
  <si>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</si>
  <si>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</si>
  <si>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</si>
  <si>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</si>
  <si>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</si>
  <si>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</si>
  <si>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</si>
  <si>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</si>
  <si>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</si>
  <si>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</si>
  <si>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</si>
  <si>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</si>
  <si>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</si>
  <si>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</si>
  <si>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</si>
  <si>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</si>
  <si>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</si>
  <si>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</si>
  <si>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</si>
  <si>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</si>
  <si>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</si>
  <si>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</si>
  <si>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</si>
  <si>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</si>
  <si>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</si>
  <si>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</si>
  <si>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</si>
  <si>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</si>
  <si>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</si>
  <si>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</si>
  <si>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</si>
  <si>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</si>
  <si>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</si>
  <si>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</si>
  <si>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</si>
  <si>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</si>
  <si>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</si>
  <si>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</si>
  <si>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</si>
  <si>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</si>
  <si>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</si>
  <si>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</si>
  <si>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</si>
  <si>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</si>
  <si>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</si>
  <si>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</si>
  <si>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</si>
  <si>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</si>
  <si>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</si>
  <si>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</si>
  <si>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</si>
  <si>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</si>
  <si>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</si>
  <si>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</si>
  <si>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</si>
  <si>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</si>
  <si>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</si>
  <si>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</si>
  <si>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</si>
  <si>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</si>
  <si>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</si>
  <si>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</si>
  <si>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</si>
  <si>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</si>
  <si>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</si>
  <si>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</si>
  <si>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</si>
  <si>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</si>
  <si>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</si>
  <si>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</si>
  <si>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</si>
  <si>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</si>
  <si>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</si>
  <si>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</si>
  <si>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</si>
  <si>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</si>
  <si>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</si>
  <si>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</si>
  <si>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</si>
  <si>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</si>
  <si>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</si>
  <si>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</si>
  <si>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</si>
  <si>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</si>
  <si>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</si>
  <si>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</si>
  <si>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</si>
  <si>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</si>
  <si>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</si>
  <si>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</si>
  <si>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</si>
  <si>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</si>
  <si>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</si>
  <si>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</si>
  <si>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</si>
  <si>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</si>
  <si>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</si>
  <si>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</si>
  <si>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</si>
  <si>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</si>
  <si>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</si>
  <si>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</si>
  <si>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</si>
  <si>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</si>
  <si>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</si>
  <si>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</si>
  <si>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</si>
  <si>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</si>
  <si>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</si>
  <si>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</si>
  <si>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</si>
  <si>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</si>
  <si>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</si>
  <si>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</si>
  <si>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</si>
  <si>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</si>
  <si>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</si>
  <si>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</si>
  <si>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</si>
  <si>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</si>
  <si>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</si>
  <si>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</si>
  <si>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</si>
  <si>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</si>
  <si>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</si>
  <si>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</si>
  <si>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</si>
  <si>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</si>
  <si>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</si>
  <si>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</si>
  <si>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</si>
  <si>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</si>
  <si>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</si>
  <si>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</si>
  <si>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</si>
  <si>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</si>
  <si>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</si>
  <si>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</si>
  <si>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</si>
  <si>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</si>
  <si>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</si>
  <si>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</si>
  <si>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</si>
  <si>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</si>
  <si>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</si>
  <si>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</si>
  <si>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</si>
  <si>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</si>
  <si>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</si>
  <si>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</si>
  <si>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</si>
  <si>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</si>
  <si>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</si>
  <si>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</si>
  <si>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</si>
  <si>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</si>
  <si>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</si>
  <si>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</si>
  <si>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</si>
  <si>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</si>
  <si>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</si>
  <si>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</si>
  <si>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</si>
  <si>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</si>
  <si>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</si>
  <si>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</si>
  <si>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</si>
  <si>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</si>
  <si>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</si>
  <si>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</si>
  <si>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</si>
  <si>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</si>
  <si>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</si>
  <si>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</si>
  <si>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</si>
  <si>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</si>
  <si>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</si>
  <si>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</si>
  <si>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</si>
  <si>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</si>
  <si>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</si>
  <si>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</si>
  <si>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</si>
  <si>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</si>
  <si>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</si>
  <si>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</si>
  <si>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</si>
  <si>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</si>
  <si>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</si>
  <si>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</si>
  <si>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</si>
  <si>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</si>
  <si>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</si>
  <si>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</si>
  <si>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</si>
  <si>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</si>
  <si>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</si>
  <si>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</si>
  <si>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</si>
  <si>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</si>
  <si>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</si>
  <si>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</si>
  <si>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</si>
  <si>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</si>
  <si>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</si>
  <si>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</si>
  <si>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</si>
  <si>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</si>
  <si>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</si>
  <si>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</si>
  <si>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</si>
  <si>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</si>
  <si>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</si>
  <si>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</si>
  <si>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</si>
  <si>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</si>
  <si>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</si>
  <si>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</si>
  <si>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</si>
  <si>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</si>
  <si>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</si>
  <si>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</si>
  <si>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</si>
  <si>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</si>
  <si>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</si>
  <si>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</si>
  <si>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</si>
  <si>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</si>
  <si>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</si>
  <si>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</si>
  <si>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</si>
  <si>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</si>
  <si>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</si>
  <si>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</si>
  <si>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</si>
  <si>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</si>
  <si>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</si>
  <si>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</si>
  <si>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</si>
  <si>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</si>
  <si>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</si>
  <si>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</si>
  <si>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</si>
  <si>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</si>
  <si>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</si>
  <si>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</si>
  <si>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</si>
  <si>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</si>
  <si>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</si>
  <si>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</si>
  <si>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</si>
  <si>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</si>
  <si>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</si>
  <si>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</si>
  <si>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</si>
  <si>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</si>
  <si>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</si>
  <si>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</si>
  <si>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</si>
  <si>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</si>
  <si>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</si>
  <si>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</si>
  <si>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</si>
  <si>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</si>
  <si>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</si>
  <si>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</si>
  <si>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</si>
  <si>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</si>
  <si>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</si>
  <si>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</si>
  <si>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</si>
  <si>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</si>
  <si>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</si>
  <si>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</si>
  <si>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</si>
  <si>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</si>
  <si>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</si>
  <si>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</si>
  <si>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</si>
  <si>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</si>
  <si>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</si>
  <si>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</si>
  <si>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</si>
  <si>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</si>
  <si>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</si>
  <si>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</si>
  <si>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</si>
  <si>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</si>
  <si>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</si>
  <si>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</si>
  <si>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</si>
  <si>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</si>
  <si>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</si>
  <si>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</si>
  <si>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</si>
  <si>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</si>
  <si>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</si>
  <si>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</si>
  <si>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</si>
  <si>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</si>
  <si>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</si>
  <si>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</si>
  <si>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</si>
  <si>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</si>
  <si>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</si>
  <si>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</si>
  <si>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</si>
  <si>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</si>
  <si>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</si>
  <si>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</si>
  <si>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</si>
  <si>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</si>
  <si>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</si>
  <si>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</si>
  <si>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</si>
  <si>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</si>
  <si>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</si>
  <si>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</si>
  <si>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</si>
  <si>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</si>
  <si>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</si>
  <si>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</si>
  <si>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</si>
  <si>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</si>
  <si>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</si>
  <si>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</si>
  <si>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</si>
  <si>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</si>
  <si>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</si>
  <si>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</si>
  <si>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</si>
  <si>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</si>
  <si>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</si>
  <si>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</si>
  <si>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</si>
  <si>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</si>
  <si>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</si>
  <si>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</si>
  <si>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</si>
  <si>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</si>
  <si>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</si>
  <si>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</si>
  <si>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</si>
  <si>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</si>
  <si>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</si>
  <si>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</si>
  <si>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</si>
  <si>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</si>
  <si>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</si>
  <si>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</si>
  <si>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</si>
  <si>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</si>
  <si>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</si>
  <si>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</si>
  <si>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</si>
  <si>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</si>
  <si>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</si>
  <si>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</si>
  <si>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</si>
  <si>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</si>
  <si>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</si>
  <si>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</si>
  <si>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</si>
  <si>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</si>
  <si>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</si>
  <si>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</si>
  <si>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</si>
  <si>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</si>
  <si>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</si>
  <si>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</si>
  <si>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</si>
  <si>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</si>
  <si>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</si>
  <si>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</si>
  <si>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</si>
  <si>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</si>
  <si>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</si>
  <si>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</si>
  <si>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</si>
  <si>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</si>
  <si>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</si>
  <si>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</si>
  <si>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</si>
  <si>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</si>
  <si>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</si>
  <si>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</si>
  <si>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</si>
  <si>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</si>
  <si>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</si>
  <si>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</si>
  <si>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</si>
  <si>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</si>
  <si>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</si>
  <si>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</si>
  <si>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</si>
  <si>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</si>
  <si>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</si>
  <si>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</si>
  <si>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</si>
  <si>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</si>
  <si>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</si>
  <si>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</si>
  <si>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</si>
  <si>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</si>
  <si>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</si>
  <si>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</si>
  <si>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</si>
  <si>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</si>
  <si>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</si>
  <si>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</si>
  <si>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</si>
  <si>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</si>
  <si>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</si>
  <si>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</si>
  <si>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</si>
  <si>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</si>
  <si>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</si>
  <si>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</si>
  <si>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</si>
  <si>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</si>
  <si>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</si>
  <si>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</si>
  <si>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</si>
  <si>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</si>
  <si>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</si>
  <si>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</si>
  <si>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</si>
  <si>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</si>
  <si>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</si>
  <si>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</si>
  <si>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</si>
  <si>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</si>
  <si>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</si>
  <si>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</si>
  <si>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</si>
  <si>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</si>
  <si>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</si>
  <si>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</si>
  <si>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</si>
  <si>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</si>
  <si>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</si>
  <si>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</si>
  <si>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</si>
  <si>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</si>
  <si>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</si>
  <si>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</si>
  <si>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</si>
  <si>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</si>
  <si>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</si>
  <si>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</si>
  <si>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</si>
  <si>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</si>
  <si>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</si>
  <si>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</si>
  <si>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</si>
  <si>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</si>
  <si>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</si>
  <si>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</si>
  <si>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</si>
  <si>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</si>
  <si>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</si>
  <si>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</si>
  <si>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</si>
  <si>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</si>
  <si>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</si>
  <si>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</si>
  <si>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</si>
  <si>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</si>
  <si>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</si>
  <si>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</si>
  <si>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</si>
  <si>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</si>
  <si>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</si>
  <si>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</si>
  <si>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</si>
  <si>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</si>
  <si>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</si>
  <si>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</si>
  <si>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</si>
  <si>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</si>
  <si>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</si>
  <si>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</si>
  <si>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</si>
  <si>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</si>
  <si>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</si>
  <si>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</si>
  <si>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</si>
  <si>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</si>
  <si>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</si>
  <si>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</si>
  <si>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</si>
  <si>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</si>
  <si>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</si>
  <si>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</si>
  <si>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</si>
  <si>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</si>
  <si>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</si>
  <si>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</si>
  <si>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</si>
  <si>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</si>
  <si>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</si>
  <si>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</si>
  <si>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</si>
  <si>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</si>
  <si>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</si>
  <si>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</si>
  <si>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</si>
  <si>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</si>
  <si>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</si>
  <si>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</si>
  <si>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</si>
  <si>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</si>
  <si>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</si>
  <si>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</si>
  <si>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</si>
  <si>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</si>
  <si>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</si>
  <si>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</si>
  <si>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</si>
  <si>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</si>
  <si>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</si>
  <si>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</si>
  <si>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</si>
  <si>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</si>
  <si>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</si>
  <si>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</si>
  <si>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</si>
  <si>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</si>
  <si>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</si>
  <si>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</si>
  <si>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</si>
  <si>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</si>
  <si>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</si>
  <si>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</si>
  <si>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</si>
  <si>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</si>
  <si>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</si>
  <si>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</si>
  <si>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</si>
  <si>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</si>
  <si>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</si>
  <si>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</si>
  <si>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</si>
  <si>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</si>
  <si>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</si>
  <si>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</si>
  <si>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</si>
  <si>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</si>
  <si>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</si>
  <si>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</si>
  <si>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</si>
  <si>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</si>
  <si>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</si>
  <si>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</si>
  <si>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</si>
  <si>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</si>
  <si>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</si>
  <si>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</si>
  <si>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</si>
  <si>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</si>
  <si>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</si>
  <si>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</si>
  <si>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</si>
  <si>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</si>
  <si>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</si>
  <si>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</si>
  <si>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</si>
  <si>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</si>
  <si>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</si>
  <si>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</si>
  <si>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</si>
  <si>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</si>
  <si>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</si>
  <si>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</si>
  <si>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</si>
  <si>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</si>
  <si>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</si>
  <si>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</si>
  <si>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</si>
  <si>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</si>
  <si>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</si>
  <si>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</si>
  <si>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</si>
  <si>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</si>
  <si>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</si>
  <si>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</si>
  <si>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</si>
  <si>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</si>
  <si>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</si>
  <si>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</si>
  <si>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</si>
  <si>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</si>
  <si>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</si>
  <si>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</si>
  <si>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</si>
  <si>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</si>
  <si>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</si>
  <si>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</si>
  <si>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</si>
  <si>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</si>
  <si>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</si>
  <si>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</si>
  <si>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</si>
  <si>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</si>
  <si>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</si>
  <si>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</si>
  <si>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</si>
  <si>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</si>
  <si>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</si>
  <si>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</si>
  <si>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</si>
  <si>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</si>
  <si>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</si>
  <si>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</si>
  <si>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</si>
  <si>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</si>
  <si>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</si>
  <si>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</si>
  <si>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</si>
  <si>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</si>
  <si>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</si>
  <si>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</si>
  <si>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</si>
  <si>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</si>
  <si>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</si>
  <si>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</si>
  <si>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</si>
  <si>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</si>
  <si>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</si>
  <si>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</si>
  <si>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</si>
  <si>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</si>
  <si>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</si>
  <si>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</si>
  <si>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</si>
  <si>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</si>
  <si>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</si>
  <si>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</si>
  <si>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</si>
  <si>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</si>
  <si>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</si>
  <si>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</si>
  <si>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</si>
  <si>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</si>
  <si>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</si>
  <si>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</si>
  <si>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</si>
  <si>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</si>
  <si>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</si>
  <si>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</si>
  <si>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</si>
  <si>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</si>
  <si>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</si>
  <si>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</si>
  <si>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</si>
  <si>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</si>
  <si>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</si>
  <si>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</si>
  <si>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</si>
  <si>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</si>
  <si>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</si>
  <si>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</si>
  <si>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</si>
  <si>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</si>
  <si>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</si>
  <si>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</si>
  <si>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</si>
  <si>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</si>
  <si>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</si>
  <si>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</si>
  <si>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</si>
  <si>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</si>
  <si>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</si>
  <si>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</si>
  <si>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</si>
  <si>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</si>
  <si>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</si>
  <si>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</si>
  <si>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</si>
  <si>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</si>
  <si>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</si>
  <si>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</si>
  <si>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</si>
  <si>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</si>
  <si>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</si>
  <si>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</si>
  <si>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</si>
  <si>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</si>
  <si>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</si>
  <si>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</si>
  <si>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</si>
  <si>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</si>
  <si>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</si>
  <si>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</si>
  <si>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</si>
  <si>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</si>
  <si>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</si>
  <si>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</si>
  <si>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</si>
  <si>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</si>
  <si>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</si>
  <si>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</si>
  <si>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</si>
  <si>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</si>
  <si>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</si>
  <si>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</si>
  <si>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</si>
  <si>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</si>
  <si>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</si>
  <si>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</si>
  <si>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</si>
  <si>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</si>
  <si>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</si>
  <si>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</si>
  <si>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</si>
  <si>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</si>
  <si>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</si>
  <si>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</si>
  <si>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</si>
  <si>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</si>
  <si>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</si>
  <si>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</si>
  <si>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</si>
  <si>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</si>
  <si>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</si>
  <si>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</si>
  <si>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</si>
  <si>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</si>
  <si>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</si>
  <si>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</si>
  <si>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</si>
  <si>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</si>
  <si>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</si>
  <si>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</si>
  <si>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</si>
  <si>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</si>
  <si>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</si>
  <si>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</si>
  <si>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</si>
  <si>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</si>
  <si>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</si>
  <si>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</si>
  <si>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</si>
  <si>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</si>
  <si>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</si>
  <si>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</si>
  <si>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</si>
  <si>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</si>
  <si>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</si>
  <si>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</si>
  <si>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</si>
  <si>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</si>
  <si>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</si>
  <si>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</si>
  <si>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</si>
  <si>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</si>
  <si>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</si>
  <si>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</si>
  <si>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</si>
  <si>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</si>
  <si>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</si>
  <si>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</si>
  <si>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</si>
  <si>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</si>
  <si>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</si>
  <si>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</si>
  <si>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</si>
  <si>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</si>
  <si>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</si>
  <si>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</si>
  <si>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</si>
  <si>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</si>
  <si>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</si>
  <si>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</si>
  <si>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</si>
  <si>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</si>
  <si>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</si>
  <si>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</si>
  <si>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</si>
  <si>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</si>
  <si>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</si>
  <si>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</si>
  <si>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</si>
  <si>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</si>
  <si>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</si>
  <si>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</si>
  <si>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</si>
  <si>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</si>
  <si>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</si>
  <si>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</si>
  <si>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</si>
  <si>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</si>
  <si>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</si>
  <si>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</si>
  <si>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</si>
  <si>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</si>
  <si>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</si>
  <si>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</si>
  <si>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</si>
  <si>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</si>
  <si>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</si>
  <si>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</si>
  <si>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</si>
  <si>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</si>
  <si>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</si>
  <si>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</si>
  <si>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</si>
  <si>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</si>
  <si>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</si>
  <si>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</si>
  <si>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</si>
  <si>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</si>
  <si>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</si>
  <si>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</si>
  <si>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</si>
  <si>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</si>
  <si>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</si>
  <si>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</si>
  <si>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</si>
  <si>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</si>
  <si>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</si>
  <si>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</si>
  <si>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</si>
  <si>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</si>
  <si>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</si>
  <si>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</si>
  <si>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</si>
  <si>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</si>
  <si>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</si>
  <si>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</si>
  <si>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</si>
  <si>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</si>
  <si>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</si>
  <si>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</si>
  <si>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</si>
  <si>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</si>
  <si>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</si>
  <si>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</si>
  <si>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</si>
  <si>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</si>
  <si>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</si>
  <si>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</si>
  <si>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</si>
  <si>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</si>
  <si>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</si>
  <si>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</si>
  <si>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</si>
  <si>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</si>
  <si>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</si>
  <si>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</si>
  <si>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</si>
  <si>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</si>
  <si>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</si>
  <si>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</si>
  <si>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</si>
  <si>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</si>
  <si>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</si>
  <si>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</si>
  <si>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</si>
  <si>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</si>
  <si>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</si>
  <si>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</si>
  <si>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</si>
  <si>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</si>
  <si>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</si>
  <si>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</si>
  <si>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</si>
  <si>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</si>
  <si>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</si>
  <si>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</si>
  <si>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</si>
  <si>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</si>
  <si>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</si>
  <si>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</si>
  <si>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</si>
  <si>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</si>
  <si>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</si>
  <si>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</si>
  <si>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</si>
  <si>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</si>
  <si>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</si>
  <si>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</si>
  <si>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</si>
  <si>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</si>
  <si>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</si>
  <si>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</si>
  <si>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</si>
  <si>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</si>
  <si>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</si>
  <si>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</si>
  <si>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</si>
  <si>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</si>
  <si>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</si>
  <si>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</si>
  <si>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</si>
  <si>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</si>
  <si>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</si>
  <si>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</si>
  <si>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</si>
  <si>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</si>
  <si>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</si>
  <si>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</si>
  <si>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</si>
  <si>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</si>
  <si>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</si>
  <si>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</si>
  <si>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</si>
  <si>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</si>
  <si>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</si>
  <si>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</si>
  <si>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</si>
  <si>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</si>
  <si>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</si>
  <si>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</si>
  <si>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</si>
  <si>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</si>
  <si>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</si>
  <si>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</si>
  <si>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</si>
  <si>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</si>
  <si>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</si>
  <si>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</si>
  <si>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</si>
  <si>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</si>
  <si>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</si>
  <si>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</si>
  <si>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</si>
  <si>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</si>
  <si>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</si>
  <si>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</si>
  <si>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</si>
  <si>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</si>
  <si>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</si>
  <si>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</si>
  <si>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</si>
  <si>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</si>
  <si>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</si>
  <si>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</si>
  <si>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</si>
  <si>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</si>
  <si>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</si>
  <si>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</si>
  <si>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</si>
  <si>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</si>
  <si>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</si>
  <si>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</si>
  <si>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</si>
  <si>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</si>
  <si>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</si>
  <si>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</si>
  <si>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</si>
  <si>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</si>
  <si>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</si>
  <si>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</si>
  <si>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</si>
  <si>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</si>
  <si>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</si>
  <si>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</si>
  <si>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</si>
  <si>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</si>
  <si>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</si>
  <si>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</si>
  <si>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</si>
  <si>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</si>
  <si>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</si>
  <si>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</si>
  <si>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</si>
  <si>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</si>
  <si>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</si>
  <si>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</si>
  <si>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</si>
  <si>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</si>
  <si>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</si>
  <si>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</si>
  <si>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</si>
  <si>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</si>
  <si>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</si>
  <si>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</si>
  <si>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</si>
  <si>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</si>
  <si>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</si>
  <si>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</si>
  <si>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</si>
  <si>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</si>
  <si>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</si>
  <si>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</si>
  <si>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</si>
  <si>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</si>
  <si>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</si>
  <si>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</si>
  <si>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</si>
  <si>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</si>
  <si>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</si>
  <si>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</si>
  <si>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</si>
  <si>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</si>
  <si>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</si>
  <si>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</si>
  <si>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</si>
  <si>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</si>
  <si>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</si>
  <si>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</si>
  <si>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</si>
  <si>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</si>
  <si>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</si>
  <si>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</si>
  <si>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</si>
  <si>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</si>
  <si>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</si>
  <si>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</si>
  <si>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</si>
  <si>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</si>
  <si>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</si>
  <si>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</si>
  <si>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</si>
  <si>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</si>
  <si>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</si>
  <si>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</si>
  <si>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</si>
  <si>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</si>
  <si>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</si>
  <si>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</si>
  <si>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</si>
  <si>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</si>
  <si>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</si>
  <si>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</si>
  <si>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</si>
  <si>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</si>
  <si>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</si>
  <si>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</si>
  <si>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</si>
  <si>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</si>
  <si>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</si>
  <si>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</si>
  <si>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</si>
  <si>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</si>
  <si>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</si>
  <si>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</si>
  <si>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</si>
  <si>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</si>
  <si>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</si>
  <si>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</si>
  <si>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</si>
  <si>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</si>
  <si>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</si>
  <si>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</si>
  <si>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</si>
  <si>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</si>
  <si>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</si>
  <si>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</si>
  <si>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</si>
  <si>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</si>
  <si>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</si>
  <si>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</si>
  <si>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</si>
  <si>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</si>
  <si>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</si>
  <si>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</si>
  <si>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</si>
  <si>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</si>
  <si>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</si>
  <si>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</si>
  <si>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</si>
  <si>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</si>
  <si>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</si>
  <si>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</si>
  <si>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</si>
  <si>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</si>
  <si>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</si>
  <si>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</si>
  <si>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</si>
  <si>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</si>
  <si>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</si>
  <si>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</si>
  <si>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</si>
  <si>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</si>
  <si>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</si>
  <si>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</si>
  <si>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</si>
  <si>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</si>
  <si>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</si>
  <si>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</si>
  <si>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</si>
  <si>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</si>
  <si>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</si>
  <si>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</si>
  <si>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</si>
  <si>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</si>
  <si>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</si>
  <si>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</si>
  <si>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</si>
  <si>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</si>
  <si>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</si>
  <si>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</si>
  <si>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</si>
  <si>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</si>
  <si>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</si>
  <si>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</si>
  <si>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</si>
  <si>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</si>
  <si>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</si>
  <si>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</si>
  <si>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</si>
  <si>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</si>
  <si>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</si>
  <si>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</si>
  <si>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</si>
  <si>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</si>
  <si>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</si>
  <si>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</si>
  <si>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</si>
  <si>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</si>
  <si>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</si>
  <si>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</si>
  <si>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</si>
  <si>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</si>
  <si>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</si>
  <si>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</si>
  <si>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</si>
  <si>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</si>
  <si>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</si>
  <si>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</si>
  <si>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</si>
  <si>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</si>
  <si>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</si>
  <si>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</si>
  <si>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</si>
  <si>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</si>
  <si>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</si>
  <si>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</si>
  <si>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</si>
  <si>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</si>
  <si>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</si>
  <si>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</si>
  <si>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</si>
  <si>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</si>
  <si>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</si>
  <si>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</si>
  <si>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</si>
  <si>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</si>
  <si>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</si>
  <si>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</si>
  <si>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</si>
  <si>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</si>
  <si>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</si>
  <si>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</si>
  <si>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</si>
  <si>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</si>
  <si>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</si>
  <si>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</si>
  <si>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</si>
  <si>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</si>
  <si>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</si>
  <si>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</si>
  <si>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</si>
  <si>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</si>
  <si>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</si>
  <si>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</si>
  <si>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</si>
  <si>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</si>
  <si>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</si>
  <si>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</si>
  <si>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</si>
  <si>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</si>
  <si>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</si>
  <si>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</si>
  <si>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</si>
  <si>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</si>
  <si>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</si>
  <si>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</si>
  <si>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</si>
  <si>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</si>
  <si>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</si>
  <si>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</si>
  <si>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</si>
  <si>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</si>
  <si>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</si>
  <si>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</si>
  <si>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</si>
  <si>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</si>
  <si>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</si>
  <si>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</si>
  <si>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</si>
  <si>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</si>
  <si>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</si>
  <si>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</si>
  <si>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</si>
  <si>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</si>
  <si>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</si>
  <si>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</si>
  <si>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</si>
  <si>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</si>
  <si>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</si>
  <si>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</si>
  <si>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</si>
  <si>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</si>
  <si>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</si>
  <si>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</si>
  <si>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</si>
  <si>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</si>
  <si>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</si>
  <si>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</si>
  <si>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</si>
  <si>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</si>
  <si>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</si>
  <si>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</si>
  <si>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</si>
  <si>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</si>
  <si>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</si>
  <si>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</si>
  <si>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</si>
  <si>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</si>
  <si>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</si>
  <si>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</si>
  <si>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</si>
  <si>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</si>
  <si>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</si>
  <si>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</si>
  <si>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</si>
  <si>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</si>
  <si>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</si>
  <si>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</si>
  <si>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</si>
  <si>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</si>
  <si>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</si>
  <si>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</si>
  <si>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</si>
  <si>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</si>
  <si>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</si>
  <si>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</si>
  <si>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</si>
  <si>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</si>
  <si>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</si>
  <si>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</si>
  <si>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</si>
  <si>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</si>
  <si>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</si>
  <si>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</si>
  <si>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</si>
  <si>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</si>
  <si>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</si>
  <si>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</si>
  <si>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</si>
  <si>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</si>
  <si>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</si>
  <si>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</si>
  <si>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</si>
  <si>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</si>
  <si>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</si>
  <si>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</si>
  <si>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</si>
  <si>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</si>
  <si>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</si>
  <si>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</si>
  <si>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</si>
  <si>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</si>
  <si>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</si>
  <si>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</si>
  <si>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</si>
  <si>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</si>
  <si>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</si>
  <si>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</si>
  <si>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</si>
  <si>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</si>
  <si>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</si>
  <si>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</si>
  <si>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</si>
  <si>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</si>
  <si>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</si>
  <si>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</si>
  <si>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</si>
  <si>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</si>
  <si>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</si>
  <si>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</si>
  <si>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</si>
  <si>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</si>
  <si>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</si>
  <si>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</si>
  <si>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</si>
  <si>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</si>
  <si>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</si>
  <si>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</si>
  <si>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</si>
  <si>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</si>
  <si>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</si>
  <si>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</si>
  <si>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</si>
  <si>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</si>
  <si>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</si>
  <si>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</si>
  <si>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</si>
  <si>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</si>
  <si>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</si>
  <si>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</si>
  <si>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</si>
  <si>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</si>
  <si>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</si>
  <si>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</si>
  <si>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</si>
  <si>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</si>
  <si>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</si>
  <si>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</si>
  <si>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</si>
  <si>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</si>
  <si>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</si>
  <si>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</si>
  <si>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</si>
  <si>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</si>
  <si>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</si>
  <si>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</si>
  <si>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</si>
  <si>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</si>
  <si>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</si>
  <si>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</si>
  <si>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</si>
  <si>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</si>
  <si>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</si>
  <si>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</si>
  <si>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</si>
  <si>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</si>
  <si>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</si>
  <si>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</si>
  <si>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</si>
  <si>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</si>
  <si>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</si>
  <si>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</si>
  <si>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</si>
  <si>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</si>
  <si>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</si>
  <si>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</si>
  <si>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</si>
  <si>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</si>
  <si>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</si>
  <si>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</si>
  <si>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</si>
  <si>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</si>
  <si>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</si>
  <si>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</si>
  <si>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</si>
  <si>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</si>
  <si>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</si>
  <si>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</si>
  <si>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</si>
  <si>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</si>
  <si>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</si>
  <si>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</si>
  <si>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</si>
  <si>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</si>
  <si>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</si>
  <si>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</si>
  <si>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</si>
  <si>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</si>
  <si>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</si>
  <si>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</si>
  <si>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</si>
  <si>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</si>
  <si>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</si>
  <si>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</si>
  <si>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</si>
  <si>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</si>
  <si>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</si>
  <si>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</si>
  <si>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</si>
  <si>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</si>
  <si>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</si>
  <si>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</si>
  <si>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</si>
  <si>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</si>
  <si>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</si>
  <si>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</si>
  <si>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</si>
  <si>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</si>
  <si>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</si>
  <si>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</si>
  <si>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</si>
  <si>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</si>
  <si>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</si>
  <si>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</si>
  <si>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</si>
  <si>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</si>
  <si>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</si>
  <si>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</si>
  <si>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</si>
  <si>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</si>
  <si>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</si>
  <si>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</si>
  <si>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</si>
  <si>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</si>
  <si>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</si>
  <si>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</si>
  <si>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</si>
  <si>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</si>
  <si>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</si>
  <si>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</si>
  <si>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</si>
  <si>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</si>
  <si>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</si>
  <si>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</si>
  <si>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</si>
  <si>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</si>
  <si>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</si>
  <si>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</si>
  <si>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</si>
  <si>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</si>
  <si>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</si>
  <si>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</si>
  <si>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</si>
  <si>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</si>
  <si>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</si>
  <si>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</si>
  <si>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</si>
  <si>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</si>
  <si>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</si>
  <si>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</si>
  <si>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</si>
  <si>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</si>
  <si>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</si>
  <si>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</si>
  <si>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</si>
  <si>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</si>
  <si>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</si>
  <si>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</si>
  <si>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</si>
  <si>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</si>
  <si>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</si>
  <si>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</si>
  <si>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</si>
  <si>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</si>
  <si>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</si>
  <si>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</si>
  <si>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</si>
  <si>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</si>
  <si>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</si>
  <si>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</si>
  <si>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</si>
  <si>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</si>
  <si>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</si>
  <si>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</si>
  <si>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</si>
  <si>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</si>
  <si>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</si>
  <si>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</si>
  <si>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</si>
  <si>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</si>
  <si>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</si>
  <si>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</si>
  <si>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</si>
  <si>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</si>
  <si>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</si>
  <si>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</si>
  <si>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</si>
  <si>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</si>
  <si>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</si>
  <si>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</si>
  <si>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</si>
  <si>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</si>
  <si>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</si>
  <si>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</si>
  <si>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</si>
  <si>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</si>
  <si>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</si>
  <si>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</si>
  <si>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</si>
  <si>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</si>
  <si>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</si>
  <si>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</si>
  <si>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</si>
  <si>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</si>
  <si>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</si>
  <si>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</si>
  <si>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</si>
  <si>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</si>
  <si>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</si>
  <si>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</si>
  <si>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</si>
  <si>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</si>
  <si>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</si>
  <si>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</si>
  <si>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</si>
  <si>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</si>
  <si>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</si>
  <si>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</si>
  <si>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</si>
  <si>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</si>
  <si>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</si>
  <si>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</si>
  <si>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</si>
  <si>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</si>
  <si>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</si>
  <si>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</si>
  <si>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</si>
  <si>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</si>
  <si>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</si>
  <si>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</si>
  <si>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</si>
  <si>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</si>
  <si>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</si>
  <si>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</si>
  <si>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</si>
  <si>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</si>
  <si>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</si>
  <si>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</si>
  <si>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</si>
  <si>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</si>
  <si>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</si>
  <si>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</si>
  <si>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</si>
  <si>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</si>
  <si>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</si>
  <si>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</si>
  <si>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</si>
  <si>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</si>
  <si>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</si>
  <si>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</si>
  <si>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</si>
  <si>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</si>
  <si>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</si>
  <si>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</si>
  <si>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</si>
  <si>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</si>
  <si>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</si>
  <si>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</si>
  <si>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</si>
  <si>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</si>
  <si>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</si>
  <si>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</si>
  <si>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</si>
  <si>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</si>
  <si>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</si>
  <si>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</si>
  <si>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</si>
  <si>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</si>
  <si>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</si>
  <si>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</si>
  <si>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</si>
  <si>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</si>
  <si>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</si>
  <si>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</si>
  <si>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</si>
  <si>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</si>
  <si>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</si>
  <si>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</si>
  <si>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</si>
  <si>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</si>
  <si>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</si>
  <si>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</si>
  <si>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</si>
  <si>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</si>
  <si>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</si>
  <si>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</si>
  <si>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</si>
  <si>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</si>
  <si>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</si>
  <si>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</si>
  <si>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</si>
  <si>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</si>
  <si>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</si>
  <si>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</si>
  <si>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</si>
  <si>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</si>
  <si>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</si>
  <si>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</si>
  <si>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</si>
  <si>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</si>
  <si>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</si>
  <si>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</si>
  <si>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</si>
  <si>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</si>
  <si>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</si>
  <si>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</si>
  <si>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</si>
  <si>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</si>
  <si>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</si>
  <si>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</si>
  <si>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</si>
  <si>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</si>
  <si>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</si>
  <si>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</si>
  <si>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</si>
  <si>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</si>
  <si>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</si>
  <si>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</si>
  <si>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</si>
  <si>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</si>
  <si>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</si>
  <si>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</si>
  <si>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</si>
  <si>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</si>
  <si>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</si>
  <si>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</si>
  <si>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</si>
  <si>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</si>
  <si>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</si>
  <si>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</si>
  <si>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</si>
  <si>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</si>
  <si>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</si>
  <si>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</si>
  <si>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</si>
  <si>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</si>
  <si>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</si>
  <si>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</si>
  <si>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</si>
  <si>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</si>
  <si>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</si>
  <si>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</si>
  <si>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</si>
  <si>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</si>
  <si>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</si>
  <si>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</si>
  <si>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</si>
  <si>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</si>
  <si>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</si>
  <si>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</si>
  <si>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</si>
  <si>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</si>
  <si>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</si>
  <si>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</si>
  <si>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</si>
  <si>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</si>
  <si>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</si>
  <si>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</si>
  <si>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</si>
  <si>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</si>
  <si>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</si>
  <si>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</si>
  <si>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</si>
  <si>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</si>
  <si>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</si>
  <si>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</si>
  <si>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</si>
  <si>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</si>
  <si>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</si>
  <si>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</si>
  <si>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</si>
  <si>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</si>
  <si>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</si>
  <si>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</si>
  <si>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</si>
  <si>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</si>
  <si>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</si>
  <si>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</si>
  <si>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</si>
  <si>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</si>
  <si>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</si>
  <si>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</si>
  <si>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</si>
  <si>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</si>
  <si>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</si>
  <si>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</si>
  <si>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</si>
  <si>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</si>
  <si>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</si>
  <si>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</si>
  <si>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</si>
  <si>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</si>
  <si>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</si>
  <si>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</si>
  <si>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</si>
  <si>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</si>
  <si>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</si>
  <si>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</si>
  <si>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</si>
  <si>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</si>
  <si>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</si>
  <si>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</si>
  <si>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</si>
  <si>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</si>
  <si>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</si>
  <si>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</si>
  <si>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</si>
  <si>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</si>
  <si>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</si>
  <si>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</si>
  <si>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</si>
  <si>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</si>
  <si>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</si>
  <si>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</si>
  <si>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</si>
  <si>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</si>
  <si>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</si>
  <si>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</si>
  <si>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</si>
  <si>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</si>
  <si>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</si>
  <si>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</si>
  <si>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</si>
  <si>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</si>
  <si>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</si>
  <si>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</si>
  <si>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</si>
  <si>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</si>
  <si>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</si>
  <si>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</si>
  <si>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</si>
  <si>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</si>
  <si>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</si>
  <si>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</si>
  <si>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</si>
  <si>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</si>
  <si>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</si>
  <si>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</si>
  <si>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</si>
  <si>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</si>
  <si>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</si>
  <si>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</si>
  <si>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</si>
  <si>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</si>
  <si>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</si>
  <si>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</si>
  <si>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</si>
  <si>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</si>
  <si>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</si>
  <si>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</si>
  <si>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</si>
  <si>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</si>
  <si>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</si>
  <si>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</si>
  <si>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</si>
  <si>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</si>
  <si>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</si>
  <si>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</si>
  <si>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</si>
  <si>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</si>
  <si>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</si>
  <si>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</si>
  <si>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</si>
  <si>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</si>
  <si>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</si>
  <si>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</si>
  <si>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</si>
  <si>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</si>
  <si>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</si>
  <si>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</si>
  <si>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</si>
  <si>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</si>
  <si>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</si>
  <si>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</si>
  <si>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</si>
  <si>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</si>
  <si>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</si>
  <si>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</si>
  <si>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</si>
  <si>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</si>
  <si>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</si>
  <si>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</si>
  <si>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</si>
  <si>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</si>
  <si>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</si>
  <si>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</si>
  <si>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</si>
  <si>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</si>
  <si>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</si>
  <si>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</si>
  <si>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</si>
  <si>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</si>
  <si>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</si>
  <si>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</si>
  <si>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</si>
  <si>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</si>
  <si>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</si>
  <si>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</si>
  <si>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</si>
  <si>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</si>
  <si>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</si>
  <si>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</si>
  <si>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</si>
  <si>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</si>
  <si>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</si>
  <si>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</si>
  <si>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</si>
  <si>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</si>
  <si>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</si>
  <si>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</si>
  <si>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</si>
  <si>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</si>
  <si>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</si>
  <si>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</si>
  <si>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</si>
  <si>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</si>
  <si>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</si>
  <si>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</si>
  <si>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</si>
  <si>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</si>
  <si>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</si>
  <si>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</si>
  <si>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</si>
  <si>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</si>
  <si>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</si>
  <si>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</si>
  <si>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</si>
  <si>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</si>
  <si>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</si>
  <si>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</si>
  <si>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</si>
  <si>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</si>
  <si>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</si>
  <si>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</si>
  <si>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</si>
  <si>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</si>
  <si>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</si>
  <si>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</si>
  <si>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</si>
  <si>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</si>
  <si>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</si>
  <si>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</si>
  <si>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</si>
  <si>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</si>
  <si>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</si>
  <si>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</si>
  <si>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</si>
  <si>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</si>
  <si>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</si>
  <si>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</si>
  <si>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</si>
  <si>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</si>
  <si>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</si>
  <si>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</si>
  <si>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</si>
  <si>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</si>
  <si>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</si>
  <si>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</si>
  <si>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</si>
  <si>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</si>
  <si>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</si>
  <si>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</si>
  <si>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</si>
  <si>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</si>
  <si>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</si>
  <si>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</si>
  <si>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</si>
  <si>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</si>
  <si>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</si>
  <si>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</si>
  <si>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</si>
  <si>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</si>
  <si>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</si>
  <si>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</si>
  <si>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</si>
  <si>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</si>
  <si>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</si>
  <si>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</si>
  <si>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</si>
  <si>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</si>
  <si>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</si>
  <si>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</si>
  <si>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</si>
  <si>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</si>
  <si>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</si>
  <si>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</si>
  <si>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</si>
  <si>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</si>
  <si>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</si>
  <si>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</si>
  <si>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</si>
  <si>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</si>
  <si>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</si>
  <si>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</si>
  <si>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</si>
  <si>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</si>
  <si>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</si>
  <si>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</si>
  <si>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</si>
  <si>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</si>
  <si>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</si>
  <si>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</si>
  <si>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</si>
  <si>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</si>
  <si>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</si>
  <si>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</si>
  <si>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</si>
  <si>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</si>
  <si>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</si>
  <si>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</si>
  <si>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</si>
  <si>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</si>
  <si>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</si>
  <si>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</si>
  <si>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</si>
  <si>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</si>
  <si>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</si>
  <si>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</si>
  <si>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</si>
  <si>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</si>
  <si>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</si>
  <si>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</si>
  <si>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</si>
  <si>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</si>
  <si>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</si>
  <si>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</si>
  <si>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</si>
  <si>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</si>
  <si>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</si>
  <si>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</si>
  <si>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</si>
  <si>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</si>
  <si>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</si>
  <si>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</si>
  <si>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</si>
  <si>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</si>
  <si>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</si>
  <si>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</si>
  <si>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</si>
  <si>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</si>
  <si>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</si>
  <si>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</si>
  <si>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</si>
  <si>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</si>
  <si>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</si>
  <si>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</si>
  <si>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</si>
  <si>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</si>
  <si>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</si>
  <si>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</si>
  <si>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</si>
  <si>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</si>
  <si>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</si>
  <si>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</si>
  <si>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</si>
  <si>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</si>
  <si>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</si>
  <si>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</si>
  <si>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</si>
  <si>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</si>
  <si>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</si>
  <si>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</si>
  <si>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</si>
  <si>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</si>
  <si>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</si>
  <si>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</si>
  <si>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</si>
  <si>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</si>
  <si>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</si>
  <si>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</si>
  <si>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</si>
  <si>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</si>
  <si>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</si>
  <si>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</si>
  <si>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</si>
  <si>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</si>
  <si>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</si>
  <si>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</si>
  <si>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</si>
  <si>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</si>
  <si>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</si>
  <si>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</si>
  <si>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</si>
  <si>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</si>
  <si>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</si>
  <si>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</si>
  <si>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</si>
  <si>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</si>
  <si>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</si>
  <si>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</si>
  <si>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</si>
  <si>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</si>
  <si>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</si>
  <si>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</si>
  <si>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</si>
  <si>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</si>
  <si>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</si>
  <si>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</si>
  <si>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</si>
  <si>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</si>
  <si>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</si>
  <si>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</si>
  <si>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</si>
  <si>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</si>
  <si>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</si>
  <si>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</si>
  <si>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</si>
  <si>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</si>
  <si>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</si>
  <si>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</si>
  <si>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</si>
  <si>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</si>
  <si>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</si>
  <si>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</si>
  <si>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</si>
  <si>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</si>
  <si>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</si>
  <si>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</si>
  <si>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</si>
  <si>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</si>
  <si>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</si>
  <si>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</si>
  <si>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</si>
  <si>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</si>
  <si>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</si>
  <si>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</si>
  <si>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</si>
  <si>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</si>
  <si>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</si>
  <si>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</si>
  <si>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</si>
  <si>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</si>
  <si>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</si>
  <si>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</si>
  <si>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</si>
  <si>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</si>
  <si>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</si>
  <si>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</si>
  <si>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</si>
  <si>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</si>
  <si>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</si>
  <si>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</si>
  <si>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</si>
  <si>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</si>
  <si>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</si>
  <si>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</si>
  <si>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</si>
  <si>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</si>
  <si>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</si>
  <si>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</si>
  <si>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</si>
  <si>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</si>
  <si>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</si>
  <si>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</si>
  <si>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</si>
  <si>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</si>
  <si>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</si>
  <si>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</si>
  <si>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</si>
  <si>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</si>
  <si>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</si>
  <si>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</si>
  <si>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</si>
  <si>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</si>
  <si>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</si>
  <si>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</si>
  <si>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</si>
  <si>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</si>
  <si>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</si>
  <si>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</si>
  <si>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</si>
  <si>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</si>
  <si>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</si>
  <si>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</si>
  <si>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</si>
  <si>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</si>
  <si>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</si>
  <si>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</si>
  <si>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</si>
  <si>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</si>
  <si>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</si>
  <si>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</si>
  <si>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</si>
  <si>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</si>
  <si>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</si>
  <si>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</si>
  <si>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</si>
  <si>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</si>
  <si>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</si>
  <si>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</si>
  <si>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</si>
  <si>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</si>
  <si>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</si>
  <si>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</si>
  <si>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</si>
  <si>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</si>
  <si>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</si>
  <si>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</si>
  <si>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</si>
  <si>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</si>
  <si>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</si>
  <si>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</si>
  <si>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</si>
  <si>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</si>
  <si>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</si>
  <si>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</si>
  <si>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</si>
  <si>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</si>
  <si>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</si>
  <si>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</si>
  <si>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</si>
  <si>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</si>
  <si>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</si>
  <si>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</si>
  <si>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</si>
  <si>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</si>
  <si>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</si>
  <si>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</si>
  <si>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</si>
  <si>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</si>
  <si>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</si>
  <si>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</si>
  <si>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</si>
  <si>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</si>
  <si>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</si>
  <si>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</si>
  <si>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</si>
  <si>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</si>
  <si>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</si>
  <si>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</si>
  <si>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</si>
  <si>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</si>
  <si>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</si>
  <si>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</si>
  <si>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</si>
  <si>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</si>
  <si>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</si>
  <si>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</si>
  <si>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</si>
  <si>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</si>
  <si>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</si>
  <si>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</si>
  <si>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</si>
  <si>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</si>
  <si>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</si>
  <si>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</si>
  <si>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</si>
  <si>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</si>
  <si>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</si>
  <si>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</si>
  <si>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</si>
  <si>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</si>
  <si>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</si>
  <si>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</si>
  <si>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</si>
  <si>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</si>
  <si>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</si>
  <si>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</si>
  <si>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</si>
  <si>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</si>
  <si>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</si>
  <si>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</si>
  <si>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</si>
  <si>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</si>
  <si>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</si>
  <si>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</si>
  <si>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</si>
  <si>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</si>
  <si>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</si>
  <si>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</si>
  <si>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</si>
  <si>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</si>
  <si>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</si>
  <si>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</si>
  <si>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</si>
  <si>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</si>
  <si>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</si>
  <si>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</si>
  <si>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</si>
  <si>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</si>
  <si>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</si>
  <si>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</si>
  <si>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</si>
  <si>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</si>
  <si>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</si>
  <si>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</si>
  <si>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</si>
  <si>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</si>
  <si>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</si>
  <si>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</si>
  <si>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</si>
  <si>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</si>
  <si>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</si>
  <si>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</si>
  <si>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</si>
  <si>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</si>
  <si>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</si>
  <si>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</si>
  <si>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</si>
  <si>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</si>
  <si>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</si>
  <si>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</si>
  <si>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</si>
  <si>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</si>
  <si>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</si>
  <si>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</si>
  <si>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</si>
  <si>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</si>
  <si>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</si>
  <si>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</si>
  <si>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</si>
  <si>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</si>
  <si>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</si>
  <si>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</si>
  <si>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</si>
  <si>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</si>
  <si>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</si>
  <si>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</si>
  <si>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</si>
  <si>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</si>
  <si>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</si>
  <si>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</si>
  <si>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</si>
  <si>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</si>
  <si>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</si>
  <si>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</si>
  <si>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</si>
  <si>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</si>
  <si>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</si>
  <si>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</si>
  <si>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</si>
  <si>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</si>
  <si>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</si>
  <si>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</si>
  <si>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</si>
  <si>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</si>
  <si>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</si>
  <si>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</si>
  <si>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</si>
  <si>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</si>
  <si>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</si>
  <si>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</si>
  <si>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</si>
  <si>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</si>
  <si>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</si>
  <si>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</si>
  <si>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</si>
  <si>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</si>
  <si>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</si>
  <si>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</si>
  <si>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</si>
  <si>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</si>
  <si>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</si>
  <si>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</si>
  <si>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</si>
  <si>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</si>
  <si>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</si>
  <si>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</si>
  <si>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</si>
  <si>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</si>
  <si>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</si>
  <si>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</si>
  <si>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</si>
  <si>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</si>
  <si>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</si>
  <si>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</si>
  <si>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</si>
  <si>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</si>
  <si>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</si>
  <si>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</si>
  <si>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</si>
  <si>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</si>
  <si>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</si>
  <si>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</si>
  <si>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</si>
  <si>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</si>
  <si>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</si>
  <si>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</si>
  <si>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</si>
  <si>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</si>
  <si>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</si>
  <si>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</si>
  <si>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</si>
  <si>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</si>
  <si>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</si>
  <si>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</si>
  <si>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</si>
  <si>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</si>
  <si>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</si>
  <si>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</si>
  <si>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</si>
  <si>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</si>
  <si>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</si>
  <si>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</si>
  <si>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</si>
  <si>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</si>
  <si>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</si>
  <si>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</si>
  <si>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</si>
  <si>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</si>
  <si>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</si>
  <si>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</si>
  <si>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</si>
  <si>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</si>
  <si>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</si>
  <si>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</si>
  <si>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</si>
  <si>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</si>
  <si>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</si>
  <si>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</si>
  <si>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</si>
  <si>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</si>
  <si>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</si>
  <si>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</si>
  <si>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</si>
  <si>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</si>
  <si>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</si>
  <si>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</si>
  <si>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</si>
  <si>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</si>
  <si>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</si>
  <si>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</si>
  <si>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</si>
  <si>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</si>
  <si>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</si>
  <si>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</si>
  <si>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</si>
  <si>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</si>
  <si>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</si>
  <si>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</si>
  <si>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</si>
  <si>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</si>
  <si>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</si>
  <si>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</si>
  <si>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</si>
  <si>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</si>
  <si>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</si>
  <si>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</si>
  <si>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</si>
  <si>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</si>
  <si>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</si>
  <si>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</si>
  <si>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</si>
  <si>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</si>
  <si>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</si>
  <si>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</si>
  <si>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</si>
  <si>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</si>
  <si>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</si>
  <si>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</si>
  <si>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</si>
  <si>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</si>
  <si>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</si>
  <si>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</si>
  <si>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</si>
  <si>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</si>
  <si>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</si>
  <si>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</si>
  <si>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</si>
  <si>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</si>
  <si>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</si>
  <si>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</si>
  <si>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</si>
  <si>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</si>
  <si>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</si>
  <si>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</si>
  <si>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</si>
  <si>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</si>
  <si>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</si>
  <si>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</si>
  <si>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</si>
  <si>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</si>
  <si>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</si>
  <si>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</si>
  <si>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</si>
  <si>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</si>
  <si>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</si>
  <si>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</si>
  <si>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</si>
  <si>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</si>
  <si>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</si>
  <si>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</si>
  <si>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</si>
  <si>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</si>
  <si>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</si>
  <si>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</si>
  <si>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</si>
  <si>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</si>
  <si>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</si>
  <si>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</si>
  <si>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</si>
  <si>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</si>
  <si>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</si>
  <si>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</si>
  <si>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</si>
  <si>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</si>
  <si>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</si>
  <si>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</si>
  <si>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</si>
  <si>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</si>
  <si>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</si>
  <si>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</si>
  <si>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</si>
  <si>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</si>
  <si>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</si>
  <si>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</si>
  <si>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</si>
  <si>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</si>
  <si>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</si>
  <si>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</si>
  <si>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</si>
  <si>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</si>
  <si>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</si>
  <si>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</si>
  <si>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</si>
  <si>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</si>
  <si>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</si>
  <si>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</si>
  <si>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</si>
  <si>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</si>
  <si>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</si>
  <si>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</si>
  <si>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</si>
  <si>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</si>
  <si>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</si>
  <si>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</si>
  <si>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</si>
  <si>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</si>
  <si>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</si>
  <si>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</si>
  <si>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</si>
  <si>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</si>
  <si>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</si>
  <si>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</si>
  <si>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</si>
  <si>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</si>
  <si>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</si>
  <si>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</si>
  <si>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</si>
  <si>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</si>
  <si>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</si>
  <si>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</si>
  <si>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</si>
  <si>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</si>
  <si>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</si>
  <si>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</si>
  <si>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</si>
  <si>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</si>
  <si>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</si>
  <si>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</si>
  <si>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</si>
  <si>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</si>
  <si>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</si>
  <si>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</si>
  <si>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</si>
  <si>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</si>
  <si>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</si>
  <si>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</si>
  <si>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</si>
  <si>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</si>
  <si>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</si>
  <si>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</si>
  <si>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</si>
  <si>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</si>
  <si>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</si>
  <si>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</si>
  <si>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</si>
  <si>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</si>
  <si>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</si>
  <si>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</si>
  <si>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</si>
  <si>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</si>
  <si>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</si>
  <si>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</si>
  <si>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</si>
  <si>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</si>
  <si>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</si>
  <si>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</si>
  <si>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</si>
  <si>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</si>
  <si>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</si>
  <si>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</si>
  <si>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</si>
  <si>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</si>
  <si>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</si>
  <si>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</si>
  <si>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</si>
  <si>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</si>
  <si>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</si>
  <si>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</si>
  <si>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</si>
  <si>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</si>
  <si>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</si>
  <si>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</si>
  <si>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</si>
  <si>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</si>
  <si>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</si>
  <si>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</si>
  <si>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</si>
  <si>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</si>
  <si>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</si>
  <si>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</si>
  <si>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</si>
  <si>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</si>
  <si>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</si>
  <si>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</si>
  <si>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</si>
  <si>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</si>
  <si>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</si>
  <si>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</si>
  <si>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</si>
  <si>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</si>
  <si>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</si>
  <si>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</si>
  <si>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</si>
  <si>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</si>
  <si>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</si>
  <si>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</si>
  <si>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</si>
  <si>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</si>
  <si>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</si>
  <si>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</si>
  <si>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</si>
  <si>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</si>
  <si>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</si>
  <si>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</si>
  <si>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</si>
  <si>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</si>
  <si>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</si>
  <si>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</si>
  <si>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</si>
  <si>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</si>
  <si>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</si>
  <si>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</si>
  <si>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</si>
  <si>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</si>
  <si>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</si>
  <si>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</si>
  <si>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</si>
  <si>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</si>
  <si>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</si>
  <si>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</si>
  <si>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</si>
  <si>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</si>
  <si>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</si>
  <si>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</si>
  <si>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</si>
  <si>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</si>
  <si>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</si>
  <si>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</si>
  <si>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</si>
  <si>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</si>
  <si>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</si>
  <si>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</si>
  <si>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</si>
  <si>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</si>
  <si>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</si>
  <si>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</si>
  <si>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</si>
  <si>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</si>
  <si>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</si>
  <si>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</si>
  <si>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</si>
  <si>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</si>
  <si>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</si>
  <si>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</si>
  <si>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</si>
  <si>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</si>
  <si>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</si>
  <si>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</si>
  <si>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</si>
  <si>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</si>
  <si>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</si>
  <si>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</si>
  <si>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</si>
  <si>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</si>
  <si>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</si>
  <si>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</si>
  <si>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</si>
  <si>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</si>
  <si>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</si>
  <si>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</si>
  <si>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</si>
  <si>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</si>
  <si>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</si>
  <si>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</si>
  <si>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</si>
  <si>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</si>
  <si>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</si>
  <si>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</si>
  <si>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</si>
  <si>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</si>
  <si>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</si>
  <si>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</si>
  <si>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</si>
  <si>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</si>
  <si>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</si>
  <si>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</si>
  <si>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</si>
  <si>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</si>
  <si>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</si>
  <si>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</si>
  <si>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</si>
  <si>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</si>
  <si>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</si>
  <si>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</si>
  <si>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</si>
  <si>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</si>
  <si>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</si>
  <si>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</si>
  <si>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</si>
  <si>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</si>
  <si>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</si>
  <si>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</si>
  <si>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</si>
  <si>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</si>
  <si>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</si>
  <si>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</si>
  <si>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</si>
  <si>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</si>
  <si>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</si>
  <si>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</si>
  <si>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</si>
  <si>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</si>
  <si>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</si>
  <si>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</si>
  <si>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</si>
  <si>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</si>
  <si>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</si>
  <si>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</si>
  <si>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</si>
  <si>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</si>
  <si>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</si>
  <si>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</si>
  <si>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</si>
  <si>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</si>
  <si>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</si>
  <si>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</si>
  <si>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</si>
  <si>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</si>
  <si>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</si>
  <si>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</si>
  <si>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</si>
  <si>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</si>
  <si>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</si>
  <si>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</si>
  <si>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</si>
  <si>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</si>
  <si>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</si>
  <si>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</si>
  <si>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</si>
  <si>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</si>
  <si>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</si>
  <si>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</si>
  <si>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</si>
  <si>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</si>
  <si>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</si>
  <si>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</si>
  <si>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</si>
  <si>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</si>
  <si>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</si>
  <si>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</si>
  <si>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</si>
  <si>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</si>
  <si>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</si>
  <si>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</si>
  <si>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</si>
  <si>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</si>
  <si>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</si>
  <si>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</si>
  <si>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</si>
  <si>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</si>
  <si>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</si>
  <si>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</si>
  <si>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</si>
  <si>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</si>
  <si>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</si>
  <si>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</si>
  <si>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</si>
  <si>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</si>
  <si>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</si>
  <si>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</si>
  <si>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</si>
  <si>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</si>
  <si>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</si>
  <si>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</si>
  <si>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</si>
  <si>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</si>
  <si>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</si>
  <si>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</si>
  <si>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</si>
  <si>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</si>
  <si>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</si>
  <si>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</si>
  <si>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</si>
  <si>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</si>
  <si>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</si>
  <si>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</si>
  <si>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</si>
  <si>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</si>
  <si>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</si>
  <si>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</si>
  <si>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</si>
  <si>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</si>
  <si>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</si>
  <si>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</si>
  <si>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</si>
  <si>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</si>
  <si>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</si>
  <si>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</si>
  <si>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</si>
  <si>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</si>
  <si>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</si>
  <si>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</si>
  <si>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</si>
  <si>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</si>
  <si>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</si>
  <si>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</si>
  <si>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</si>
  <si>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</si>
  <si>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</si>
  <si>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</si>
  <si>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</si>
  <si>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</si>
  <si>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</si>
  <si>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</si>
  <si>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</si>
  <si>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</si>
  <si>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</si>
  <si>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</si>
  <si>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</si>
  <si>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</si>
  <si>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</si>
  <si>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</si>
  <si>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</si>
  <si>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</si>
  <si>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</si>
  <si>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</si>
  <si>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</si>
  <si>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</si>
  <si>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</si>
  <si>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</si>
  <si>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</si>
  <si>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</si>
  <si>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</si>
  <si>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</si>
  <si>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</si>
  <si>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</si>
  <si>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</si>
  <si>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</si>
  <si>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</si>
  <si>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</si>
  <si>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</si>
  <si>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</si>
  <si>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</si>
  <si>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</si>
  <si>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</si>
  <si>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</si>
  <si>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</si>
  <si>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</si>
  <si>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</si>
  <si>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</si>
  <si>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</si>
  <si>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</si>
  <si>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</si>
  <si>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</si>
  <si>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</si>
  <si>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</si>
  <si>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</si>
  <si>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</si>
  <si>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</si>
  <si>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</si>
  <si>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</si>
  <si>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</si>
  <si>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</si>
  <si>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</si>
  <si>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</si>
  <si>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</si>
  <si>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</si>
  <si>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</si>
  <si>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</si>
  <si>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</si>
  <si>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</si>
  <si>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</si>
  <si>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</si>
  <si>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</si>
  <si>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</si>
  <si>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</si>
  <si>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</si>
  <si>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</si>
  <si>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</si>
  <si>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</si>
  <si>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</si>
  <si>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</si>
  <si>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</si>
  <si>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</si>
  <si>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</si>
  <si>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</si>
  <si>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</si>
  <si>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</si>
  <si>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</si>
  <si>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</si>
  <si>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</si>
  <si>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</si>
  <si>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</si>
  <si>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</si>
  <si>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</si>
  <si>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</si>
  <si>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</si>
  <si>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</si>
  <si>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</si>
  <si>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</si>
  <si>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</si>
  <si>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</si>
  <si>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</si>
  <si>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</si>
  <si>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</si>
  <si>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</si>
  <si>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</si>
  <si>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</si>
  <si>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</si>
  <si>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</si>
  <si>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</si>
  <si>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</si>
  <si>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</si>
  <si>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</si>
  <si>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</si>
  <si>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</si>
  <si>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</si>
  <si>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</si>
  <si>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</si>
  <si>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</si>
  <si>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</si>
  <si>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</si>
  <si>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</si>
  <si>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</si>
  <si>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</si>
  <si>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</si>
  <si>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</si>
  <si>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</si>
  <si>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</si>
  <si>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</si>
  <si>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</si>
  <si>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</si>
  <si>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</si>
  <si>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</si>
  <si>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</si>
  <si>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</si>
  <si>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</si>
  <si>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</si>
  <si>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</si>
  <si>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</si>
  <si>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</si>
  <si>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</si>
  <si>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</si>
  <si>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</si>
  <si>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</si>
  <si>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</si>
  <si>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</si>
  <si>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</si>
  <si>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</si>
  <si>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</si>
  <si>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</si>
  <si>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</si>
  <si>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</si>
  <si>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</si>
  <si>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</si>
  <si>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</si>
  <si>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</si>
  <si>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</si>
  <si>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</si>
  <si>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</si>
  <si>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</si>
  <si>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</si>
  <si>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</si>
  <si>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</si>
  <si>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</si>
  <si>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</si>
  <si>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</si>
  <si>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</si>
  <si>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</si>
  <si>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</si>
  <si>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</si>
  <si>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</si>
  <si>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</si>
  <si>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</si>
  <si>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</si>
  <si>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</si>
  <si>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</si>
  <si>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</si>
  <si>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</si>
  <si>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</si>
  <si>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</si>
  <si>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</si>
  <si>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</si>
  <si>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</si>
  <si>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</si>
  <si>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</si>
  <si>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</si>
  <si>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</si>
  <si>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</si>
  <si>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</si>
  <si>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</si>
  <si>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</si>
  <si>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</si>
  <si>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</si>
  <si>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</si>
  <si>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</si>
  <si>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</si>
  <si>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</si>
  <si>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</si>
  <si>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</si>
  <si>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</si>
  <si>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</si>
  <si>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</si>
  <si>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</si>
  <si>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</si>
  <si>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</si>
  <si>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</si>
  <si>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</si>
  <si>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</si>
  <si>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</si>
  <si>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</si>
  <si>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</si>
  <si>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</si>
  <si>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</si>
  <si>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</si>
  <si>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</si>
  <si>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</si>
  <si>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</si>
  <si>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</si>
  <si>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</si>
  <si>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</si>
  <si>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</si>
  <si>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</si>
  <si>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</si>
  <si>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</si>
  <si>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</si>
  <si>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</si>
  <si>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</si>
  <si>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</si>
  <si>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</si>
  <si>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</si>
  <si>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</si>
  <si>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</si>
  <si>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</si>
  <si>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</si>
  <si>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</si>
  <si>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</si>
  <si>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</si>
  <si>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</si>
  <si>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</si>
  <si>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</si>
  <si>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</si>
  <si>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</si>
  <si>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</si>
  <si>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</si>
  <si>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</si>
  <si>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</si>
  <si>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</si>
  <si>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</si>
  <si>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</si>
  <si>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</si>
  <si>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</si>
  <si>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</si>
  <si>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</si>
  <si>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</si>
  <si>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</si>
  <si>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</si>
  <si>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</si>
  <si>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</si>
  <si>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</si>
  <si>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</si>
  <si>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</si>
  <si>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</si>
  <si>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</si>
  <si>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</si>
  <si>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</si>
  <si>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</si>
  <si>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</si>
  <si>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</si>
  <si>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</si>
  <si>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</si>
  <si>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</si>
  <si>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</si>
  <si>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</si>
  <si>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</si>
  <si>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</si>
  <si>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</si>
  <si>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</si>
  <si>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</si>
  <si>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</si>
  <si>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</si>
  <si>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</si>
  <si>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</si>
  <si>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</si>
  <si>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</si>
  <si>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</si>
  <si>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</si>
  <si>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</si>
  <si>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</si>
  <si>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</si>
  <si>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</si>
  <si>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</si>
  <si>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</si>
  <si>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</si>
  <si>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</si>
  <si>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</si>
  <si>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</si>
  <si>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</si>
  <si>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</si>
  <si>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</si>
  <si>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</si>
  <si>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</si>
  <si>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</si>
  <si>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</si>
  <si>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</si>
  <si>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</si>
  <si>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</si>
  <si>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</si>
  <si>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</si>
  <si>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</si>
  <si>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</si>
  <si>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</si>
  <si>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</si>
  <si>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</si>
  <si>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</si>
  <si>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</si>
  <si>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</si>
  <si>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</si>
  <si>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</si>
  <si>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</si>
  <si>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</si>
  <si>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</si>
  <si>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</si>
  <si>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</si>
  <si>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</si>
  <si>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</si>
  <si>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</si>
  <si>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</si>
  <si>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</si>
  <si>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</si>
  <si>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</si>
  <si>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</si>
  <si>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</si>
  <si>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</si>
  <si>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</si>
  <si>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</si>
  <si>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</si>
  <si>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</si>
  <si>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</si>
  <si>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</si>
  <si>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</si>
  <si>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</si>
  <si>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</si>
  <si>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</si>
  <si>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</si>
  <si>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</si>
  <si>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</si>
  <si>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</si>
  <si>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</si>
  <si>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</si>
  <si>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</si>
  <si>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</si>
  <si>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</si>
  <si>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</si>
  <si>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</si>
  <si>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</si>
  <si>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</si>
  <si>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</si>
  <si>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</si>
  <si>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</si>
  <si>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</si>
  <si>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</si>
  <si>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</si>
  <si>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</si>
  <si>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</si>
  <si>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</si>
  <si>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</si>
  <si>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</si>
  <si>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</si>
  <si>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</si>
  <si>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</si>
  <si>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</si>
  <si>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</si>
  <si>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</si>
  <si>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</si>
  <si>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</si>
  <si>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</si>
  <si>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</si>
  <si>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</si>
  <si>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</si>
  <si>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</si>
  <si>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</si>
  <si>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</si>
  <si>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</si>
  <si>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</si>
  <si>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</si>
  <si>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</si>
  <si>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</si>
  <si>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</si>
  <si>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</si>
  <si>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</si>
  <si>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</si>
  <si>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</si>
  <si>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</si>
  <si>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</si>
  <si>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</si>
  <si>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</si>
  <si>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</si>
  <si>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</si>
  <si>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</si>
  <si>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</si>
  <si>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</si>
  <si>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</si>
  <si>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</si>
  <si>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</si>
  <si>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</si>
  <si>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</si>
  <si>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</si>
  <si>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</si>
  <si>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</si>
  <si>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</si>
  <si>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</si>
  <si>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</si>
  <si>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</si>
  <si>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</si>
  <si>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</si>
  <si>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</si>
  <si>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</si>
  <si>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</si>
  <si>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</si>
  <si>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</si>
  <si>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</si>
  <si>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</si>
  <si>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</si>
  <si>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</si>
  <si>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</si>
  <si>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</si>
  <si>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</si>
  <si>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</si>
  <si>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</si>
  <si>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</si>
  <si>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</si>
  <si>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</si>
  <si>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</si>
  <si>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</si>
  <si>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</si>
  <si>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</si>
  <si>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</si>
  <si>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</si>
  <si>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</si>
  <si>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</si>
  <si>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</si>
  <si>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</si>
  <si>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</si>
  <si>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</si>
  <si>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</si>
  <si>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</si>
  <si>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</si>
  <si>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</si>
  <si>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</si>
  <si>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</si>
  <si>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</si>
  <si>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</si>
  <si>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</si>
  <si>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</si>
  <si>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</si>
  <si>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</si>
  <si>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</si>
  <si>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</si>
  <si>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</si>
  <si>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</si>
  <si>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</si>
  <si>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</si>
  <si>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</si>
  <si>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</si>
  <si>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</si>
  <si>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</si>
  <si>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</si>
  <si>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</si>
  <si>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</si>
  <si>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</si>
  <si>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</si>
  <si>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</si>
  <si>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</si>
  <si>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</si>
  <si>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</si>
  <si>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</si>
  <si>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</si>
  <si>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</si>
  <si>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</si>
  <si>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</si>
  <si>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</si>
  <si>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</si>
  <si>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</si>
  <si>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</si>
  <si>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</si>
  <si>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</si>
  <si>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</si>
  <si>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</si>
  <si>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</si>
  <si>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</si>
  <si>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</si>
  <si>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</si>
  <si>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</si>
  <si>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</si>
  <si>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</si>
  <si>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</si>
  <si>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</si>
  <si>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</si>
  <si>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</si>
  <si>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</si>
  <si>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</si>
  <si>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</si>
  <si>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</si>
  <si>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</si>
  <si>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</si>
  <si>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</si>
  <si>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</si>
  <si>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</si>
  <si>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</si>
  <si>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</si>
  <si>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</si>
  <si>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</si>
  <si>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</si>
  <si>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</si>
  <si>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</si>
  <si>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</si>
  <si>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</si>
  <si>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</si>
  <si>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</si>
  <si>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</si>
  <si>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</si>
  <si>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</si>
  <si>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</si>
  <si>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</si>
  <si>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</si>
  <si>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</si>
  <si>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</si>
  <si>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</si>
  <si>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</si>
  <si>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</si>
  <si>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</si>
  <si>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</si>
  <si>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</si>
  <si>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</si>
  <si>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</si>
  <si>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</si>
  <si>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</si>
  <si>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</si>
  <si>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</si>
  <si>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</si>
  <si>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</si>
  <si>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</si>
  <si>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</si>
  <si>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</si>
  <si>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</si>
  <si>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</si>
  <si>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</si>
  <si>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</si>
  <si>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</si>
  <si>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</si>
  <si>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</si>
  <si>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</si>
  <si>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</si>
  <si>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</si>
  <si>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</si>
  <si>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</si>
  <si>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</si>
  <si>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</si>
  <si>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</si>
  <si>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</si>
  <si>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</si>
  <si>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</si>
  <si>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</si>
  <si>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</si>
  <si>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</si>
  <si>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</si>
  <si>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</si>
  <si>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</si>
  <si>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</si>
  <si>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</si>
  <si>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</si>
  <si>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</si>
  <si>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</si>
  <si>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</si>
  <si>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</si>
  <si>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</si>
  <si>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</si>
  <si>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</si>
  <si>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</si>
  <si>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</si>
  <si>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</si>
  <si>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</si>
  <si>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</si>
  <si>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</si>
  <si>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</si>
  <si>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</si>
  <si>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</si>
  <si>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</si>
  <si>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</si>
  <si>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</si>
  <si>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</si>
  <si>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</si>
  <si>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</si>
  <si>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</si>
  <si>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</si>
  <si>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</si>
  <si>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</si>
  <si>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</si>
  <si>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</si>
  <si>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</si>
  <si>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</si>
  <si>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</si>
  <si>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</si>
  <si>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</si>
  <si>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</si>
  <si>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</si>
  <si>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</si>
  <si>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</si>
  <si>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</si>
  <si>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</si>
  <si>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</si>
  <si>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</si>
  <si>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</si>
  <si>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</si>
  <si>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</si>
  <si>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</si>
  <si>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</si>
  <si>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</si>
  <si>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</si>
  <si>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</si>
  <si>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</si>
  <si>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</si>
  <si>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</si>
  <si>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</si>
  <si>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</si>
  <si>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</si>
  <si>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</si>
  <si>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</si>
  <si>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</si>
  <si>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</si>
  <si>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</si>
  <si>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</si>
  <si>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</si>
  <si>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</si>
  <si>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</si>
  <si>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</si>
  <si>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</si>
  <si>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</si>
  <si>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</si>
  <si>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</si>
  <si>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</si>
  <si>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</si>
  <si>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</si>
  <si>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</si>
  <si>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</si>
  <si>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</si>
  <si>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</si>
  <si>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</si>
  <si>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</si>
  <si>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</si>
  <si>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</si>
  <si>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</si>
  <si>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</si>
  <si>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</si>
  <si>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</si>
  <si>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</si>
  <si>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</si>
  <si>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</si>
  <si>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</si>
  <si>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</si>
  <si>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</si>
  <si>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</si>
  <si>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</si>
  <si>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</si>
  <si>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</si>
  <si>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</si>
  <si>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</si>
  <si>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</si>
  <si>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</si>
  <si>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</si>
  <si>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</si>
  <si>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</si>
  <si>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</si>
  <si>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</si>
  <si>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</si>
  <si>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</si>
  <si>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</si>
  <si>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</si>
  <si>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</si>
  <si>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</si>
  <si>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</si>
  <si>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</si>
  <si>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</si>
  <si>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</si>
  <si>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</si>
  <si>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</si>
  <si>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</si>
  <si>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</si>
  <si>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</si>
  <si>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</si>
  <si>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</si>
  <si>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</si>
  <si>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</si>
  <si>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</si>
  <si>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</si>
  <si>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</si>
  <si>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</si>
  <si>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</si>
  <si>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</si>
  <si>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</si>
  <si>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</si>
  <si>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</si>
  <si>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</si>
  <si>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</si>
  <si>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</si>
  <si>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</si>
  <si>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</si>
  <si>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</si>
  <si>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</si>
  <si>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</si>
  <si>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</si>
  <si>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</si>
  <si>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</si>
  <si>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</si>
  <si>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</si>
  <si>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</si>
  <si>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</si>
  <si>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</si>
  <si>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</si>
  <si>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</si>
  <si>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</si>
  <si>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</si>
  <si>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</si>
  <si>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</si>
  <si>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</si>
  <si>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</si>
  <si>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</si>
  <si>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</si>
  <si>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</si>
  <si>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</si>
  <si>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</si>
  <si>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</si>
  <si>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</si>
  <si>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</si>
  <si>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</si>
  <si>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</si>
  <si>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</si>
  <si>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</si>
  <si>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</si>
  <si>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</si>
  <si>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</si>
  <si>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</si>
  <si>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</si>
  <si>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</si>
  <si>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</si>
  <si>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</si>
  <si>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</si>
  <si>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</si>
  <si>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</si>
  <si>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</si>
  <si>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</si>
  <si>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</si>
  <si>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</si>
  <si>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</si>
  <si>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</si>
  <si>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</si>
  <si>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</si>
  <si>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</si>
  <si>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</si>
  <si>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</si>
  <si>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</si>
  <si>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</si>
  <si>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</si>
  <si>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</si>
  <si>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</si>
  <si>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</si>
  <si>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</si>
  <si>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</si>
  <si>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</si>
  <si>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</si>
  <si>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</si>
  <si>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</si>
  <si>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</si>
  <si>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</si>
  <si>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</si>
  <si>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</si>
  <si>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</si>
  <si>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</si>
  <si>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</si>
  <si>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</si>
  <si>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</si>
  <si>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</si>
  <si>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</si>
  <si>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</si>
  <si>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</si>
  <si>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</si>
  <si>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</si>
  <si>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</si>
  <si>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</si>
  <si>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</si>
  <si>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</si>
  <si>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</si>
  <si>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</si>
  <si>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</si>
  <si>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</si>
  <si>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</si>
  <si>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</si>
  <si>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</si>
  <si>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</si>
  <si>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</si>
  <si>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</si>
  <si>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</si>
  <si>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</si>
  <si>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</si>
  <si>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</si>
  <si>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</si>
  <si>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</si>
  <si>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</si>
  <si>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</si>
  <si>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</si>
  <si>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</si>
  <si>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</si>
  <si>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</si>
  <si>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</si>
  <si>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</si>
  <si>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</si>
  <si>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</si>
  <si>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</si>
  <si>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</si>
  <si>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</si>
  <si>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</si>
  <si>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</si>
  <si>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</si>
  <si>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</si>
  <si>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</si>
  <si>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</si>
  <si>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</si>
  <si>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</si>
  <si>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</si>
  <si>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</si>
  <si>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</si>
  <si>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</si>
  <si>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</si>
  <si>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</si>
  <si>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</si>
  <si>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</si>
  <si>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</si>
  <si>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</si>
  <si>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</si>
  <si>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</si>
  <si>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</si>
  <si>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</si>
  <si>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</si>
  <si>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</si>
  <si>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</si>
  <si>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</si>
  <si>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</si>
  <si>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</si>
  <si>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</si>
  <si>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</si>
  <si>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</si>
  <si>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</si>
  <si>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</si>
  <si>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</si>
  <si>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</si>
  <si>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</si>
  <si>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</si>
  <si>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</si>
  <si>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</si>
  <si>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</si>
  <si>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</si>
  <si>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</si>
  <si>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</si>
  <si>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</si>
  <si>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</si>
  <si>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</si>
  <si>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</si>
  <si>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</si>
  <si>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</si>
  <si>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</si>
  <si>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</si>
  <si>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</si>
  <si>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</si>
  <si>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</si>
  <si>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</si>
  <si>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</si>
  <si>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</si>
  <si>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</si>
  <si>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</si>
  <si>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</si>
  <si>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</si>
  <si>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</si>
  <si>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</si>
  <si>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</si>
  <si>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</si>
  <si>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</si>
  <si>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</si>
  <si>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</si>
  <si>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</si>
  <si>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</si>
  <si>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</si>
  <si>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</si>
  <si>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</si>
  <si>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</si>
  <si>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</si>
  <si>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</si>
  <si>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</si>
  <si>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</si>
  <si>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</si>
  <si>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</si>
  <si>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</si>
  <si>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</si>
  <si>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</si>
  <si>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</si>
  <si>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</si>
  <si>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</si>
  <si>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</si>
  <si>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</si>
  <si>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</si>
  <si>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</si>
  <si>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</si>
  <si>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</si>
  <si>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</si>
  <si>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</si>
  <si>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</si>
  <si>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</si>
  <si>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</si>
  <si>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</si>
  <si>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</si>
  <si>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</si>
  <si>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</si>
  <si>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</si>
  <si>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</si>
  <si>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</si>
  <si>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</si>
  <si>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</si>
  <si>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</si>
  <si>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</si>
  <si>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</si>
  <si>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</si>
  <si>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</si>
  <si>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</si>
  <si>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</si>
  <si>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</si>
  <si>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</si>
  <si>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</si>
  <si>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</si>
  <si>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</si>
  <si>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</si>
  <si>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</si>
  <si>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</si>
  <si>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</si>
  <si>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</si>
  <si>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</si>
  <si>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</si>
  <si>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</si>
  <si>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</si>
  <si>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</si>
  <si>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</si>
  <si>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</si>
  <si>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</si>
  <si>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</si>
  <si>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</si>
  <si>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</si>
  <si>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</si>
  <si>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</si>
  <si>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</si>
  <si>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</si>
  <si>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</si>
  <si>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</si>
  <si>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</si>
  <si>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</si>
  <si>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</si>
  <si>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</si>
  <si>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</si>
  <si>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</si>
  <si>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</si>
  <si>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</si>
  <si>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</si>
  <si>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</si>
  <si>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</si>
  <si>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</si>
  <si>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</si>
  <si>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</si>
  <si>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</si>
  <si>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</si>
  <si>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</si>
  <si>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</si>
  <si>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</si>
  <si>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</si>
  <si>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</si>
  <si>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</si>
  <si>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</si>
  <si>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</si>
  <si>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</si>
  <si>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</si>
  <si>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</si>
  <si>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</si>
  <si>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</si>
  <si>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</si>
  <si>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</si>
  <si>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</si>
  <si>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</si>
  <si>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</si>
  <si>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</si>
  <si>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</si>
  <si>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</si>
  <si>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</si>
  <si>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</si>
  <si>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</si>
  <si>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</si>
  <si>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</si>
  <si>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</si>
  <si>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</si>
  <si>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</si>
  <si>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</si>
  <si>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</si>
  <si>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</si>
  <si>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</si>
  <si>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</si>
  <si>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</si>
  <si>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</si>
  <si>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</si>
  <si>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</si>
  <si>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</si>
  <si>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</si>
  <si>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</si>
  <si>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</si>
  <si>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</si>
  <si>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</si>
  <si>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</si>
  <si>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</si>
  <si>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</si>
  <si>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</si>
  <si>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</si>
  <si>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</si>
  <si>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</si>
  <si>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</si>
  <si>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</si>
  <si>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</si>
  <si>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</si>
  <si>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</si>
  <si>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</si>
  <si>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</si>
  <si>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</si>
  <si>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</si>
  <si>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</si>
  <si>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</si>
  <si>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</si>
  <si>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</si>
  <si>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</si>
  <si>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</si>
  <si>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</si>
  <si>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</si>
  <si>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</si>
  <si>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</si>
  <si>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</si>
  <si>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</si>
  <si>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</si>
  <si>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</si>
  <si>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</si>
  <si>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</si>
  <si>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</si>
  <si>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</si>
  <si>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</si>
  <si>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</si>
  <si>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</si>
  <si>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</si>
  <si>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</si>
  <si>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</si>
  <si>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</si>
  <si>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</si>
  <si>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</si>
  <si>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</si>
  <si>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</si>
  <si>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</si>
  <si>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</si>
  <si>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</si>
  <si>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</si>
  <si>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</si>
  <si>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</si>
  <si>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</si>
  <si>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</si>
  <si>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</si>
  <si>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</si>
  <si>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</si>
  <si>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</si>
  <si>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</si>
  <si>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</si>
  <si>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</si>
  <si>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</si>
  <si>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</si>
  <si>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</si>
  <si>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</si>
  <si>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</si>
  <si>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</si>
  <si>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</si>
  <si>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</si>
  <si>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</si>
  <si>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</si>
  <si>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</si>
  <si>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</si>
  <si>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</si>
  <si>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</si>
  <si>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</si>
  <si>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</si>
  <si>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</si>
  <si>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</si>
  <si>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</si>
  <si>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</si>
  <si>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</si>
  <si>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</si>
  <si>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</si>
  <si>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</si>
  <si>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</si>
  <si>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</si>
  <si>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</si>
  <si>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</si>
  <si>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</si>
  <si>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</si>
  <si>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</si>
  <si>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</si>
  <si>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</si>
  <si>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</si>
  <si>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</si>
  <si>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</si>
  <si>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</si>
  <si>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</si>
  <si>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</si>
  <si>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</si>
  <si>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</si>
  <si>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</si>
  <si>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</si>
  <si>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</si>
  <si>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</si>
  <si>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</si>
  <si>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</si>
  <si>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</si>
  <si>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</si>
  <si>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</si>
  <si>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</si>
  <si>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</si>
  <si>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</si>
  <si>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</si>
  <si>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</si>
  <si>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</si>
  <si>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</si>
  <si>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</si>
  <si>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</si>
  <si>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</si>
  <si>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</si>
  <si>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</si>
  <si>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</si>
  <si>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</si>
  <si>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</si>
  <si>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</si>
  <si>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</si>
  <si>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</si>
  <si>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</si>
  <si>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</si>
  <si>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</si>
  <si>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</si>
  <si>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</si>
  <si>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</si>
  <si>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</si>
  <si>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</si>
  <si>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</si>
  <si>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</si>
  <si>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</si>
  <si>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</si>
  <si>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</si>
  <si>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</si>
  <si>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</si>
  <si>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</si>
  <si>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</si>
  <si>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</si>
  <si>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</si>
  <si>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</si>
  <si>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</si>
  <si>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</si>
  <si>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</si>
  <si>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</si>
  <si>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</si>
  <si>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</si>
  <si>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</si>
  <si>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</si>
  <si>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</si>
  <si>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</si>
  <si>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</si>
  <si>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</si>
  <si>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</si>
  <si>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</si>
  <si>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</si>
  <si>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</si>
  <si>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</si>
  <si>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</si>
  <si>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</si>
  <si>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</si>
  <si>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</si>
  <si>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</si>
  <si>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</si>
  <si>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</si>
  <si>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</si>
  <si>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</si>
  <si>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</si>
  <si>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</si>
  <si>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</si>
  <si>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</si>
  <si>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</si>
  <si>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</si>
  <si>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</si>
  <si>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</si>
  <si>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</si>
  <si>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</si>
  <si>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</si>
  <si>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</si>
  <si>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</si>
  <si>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</si>
  <si>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</si>
  <si>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</si>
  <si>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</si>
  <si>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</si>
  <si>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</si>
  <si>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</si>
  <si>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</si>
  <si>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</si>
  <si>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</si>
  <si>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</si>
  <si>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</si>
  <si>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</si>
  <si>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</si>
  <si>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</si>
  <si>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</si>
  <si>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</si>
  <si>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</si>
  <si>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</si>
  <si>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</si>
  <si>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</si>
  <si>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</si>
  <si>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</si>
  <si>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</si>
  <si>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</si>
  <si>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</si>
  <si>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</si>
  <si>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</si>
  <si>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</si>
  <si>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</si>
  <si>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</si>
  <si>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</si>
  <si>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</si>
  <si>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</si>
  <si>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</si>
  <si>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</si>
  <si>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</si>
  <si>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</si>
  <si>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</si>
  <si>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</si>
  <si>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</si>
  <si>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</si>
  <si>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</si>
  <si>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</si>
  <si>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</si>
  <si>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</si>
  <si>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</si>
  <si>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</si>
  <si>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</si>
  <si>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</si>
  <si>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</si>
  <si>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</si>
  <si>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</si>
  <si>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</si>
  <si>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</si>
  <si>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</si>
  <si>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</si>
  <si>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</si>
  <si>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</si>
  <si>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</si>
  <si>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</si>
  <si>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</si>
  <si>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</si>
  <si>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</si>
  <si>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</si>
  <si>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</si>
  <si>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</si>
  <si>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</si>
  <si>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</si>
  <si>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</si>
  <si>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</si>
  <si>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</si>
  <si>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</si>
  <si>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</si>
  <si>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</si>
  <si>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</si>
  <si>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</si>
  <si>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</si>
  <si>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</si>
  <si>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</si>
  <si>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</si>
  <si>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</si>
  <si>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</si>
  <si>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</si>
  <si>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</si>
  <si>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</si>
  <si>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</si>
  <si>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</si>
  <si>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</si>
  <si>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</si>
  <si>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</si>
  <si>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</si>
  <si>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</si>
  <si>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</si>
  <si>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</si>
  <si>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</si>
  <si>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</si>
  <si>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</si>
  <si>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</si>
  <si>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</si>
  <si>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</si>
  <si>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</si>
  <si>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</si>
  <si>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</si>
  <si>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</si>
  <si>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</si>
  <si>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</si>
  <si>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</si>
  <si>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</si>
  <si>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</si>
  <si>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</si>
  <si>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</si>
  <si>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</si>
  <si>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</si>
  <si>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</si>
  <si>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</si>
  <si>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</si>
  <si>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</si>
  <si>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</si>
  <si>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</si>
  <si>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</si>
  <si>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</si>
  <si>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</si>
  <si>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</si>
  <si>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</si>
  <si>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</si>
  <si>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</si>
  <si>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</si>
  <si>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</si>
  <si>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</si>
  <si>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</si>
  <si>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</si>
  <si>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</si>
  <si>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</si>
  <si>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</si>
  <si>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</si>
  <si>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</si>
  <si>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</si>
  <si>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</si>
  <si>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</si>
  <si>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</si>
  <si>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</si>
  <si>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</si>
  <si>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</si>
  <si>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</si>
  <si>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</si>
  <si>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</si>
  <si>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</si>
  <si>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</si>
  <si>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</si>
  <si>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</si>
  <si>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</si>
  <si>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</si>
  <si>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</si>
  <si>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</si>
  <si>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</si>
  <si>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</si>
  <si>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</si>
  <si>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</si>
  <si>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</si>
  <si>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</si>
  <si>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</si>
  <si>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</si>
  <si>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</si>
  <si>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</si>
  <si>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</si>
  <si>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</si>
  <si>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</si>
  <si>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</si>
  <si>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</si>
  <si>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</si>
  <si>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</si>
  <si>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</si>
  <si>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</si>
  <si>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</si>
  <si>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</si>
  <si>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</si>
  <si>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</si>
  <si>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</si>
  <si>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</si>
  <si>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</si>
  <si>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</si>
  <si>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</si>
  <si>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</si>
  <si>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</si>
  <si>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</si>
  <si>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</si>
  <si>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</si>
  <si>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</si>
  <si>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</si>
  <si>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</si>
  <si>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</si>
  <si>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</si>
  <si>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</si>
  <si>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</si>
  <si>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</si>
  <si>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</si>
  <si>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</si>
  <si>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</si>
  <si>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</si>
  <si>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</si>
  <si>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</si>
  <si>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</si>
  <si>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</si>
  <si>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</si>
  <si>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</si>
  <si>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</si>
  <si>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</si>
  <si>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</si>
  <si>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</si>
  <si>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</si>
  <si>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</si>
  <si>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</si>
  <si>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</si>
  <si>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</si>
  <si>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</si>
  <si>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</si>
  <si>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</si>
  <si>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</si>
  <si>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</si>
  <si>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</si>
  <si>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</si>
  <si>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</si>
  <si>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</si>
  <si>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</si>
  <si>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</si>
  <si>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</si>
  <si>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</si>
  <si>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</si>
  <si>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</si>
  <si>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</si>
  <si>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</si>
  <si>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</si>
  <si>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</si>
  <si>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</si>
  <si>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</si>
  <si>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</si>
  <si>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</si>
  <si>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</si>
  <si>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</si>
  <si>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</si>
  <si>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</si>
  <si>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</si>
  <si>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</si>
  <si>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</si>
  <si>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</si>
  <si>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</si>
  <si>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</si>
  <si>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</si>
  <si>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</si>
  <si>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</si>
  <si>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</si>
  <si>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</si>
  <si>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</si>
  <si>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</si>
  <si>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</si>
  <si>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</si>
  <si>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</si>
  <si>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</si>
  <si>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</si>
  <si>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</si>
  <si>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</si>
  <si>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</si>
  <si>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</si>
  <si>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</si>
  <si>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</si>
  <si>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</si>
  <si>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</si>
  <si>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</si>
  <si>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</si>
  <si>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</si>
  <si>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</si>
  <si>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</si>
  <si>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</si>
  <si>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</si>
  <si>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</si>
  <si>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</si>
  <si>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</si>
  <si>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</si>
  <si>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</si>
  <si>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</si>
  <si>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</si>
  <si>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</si>
  <si>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</si>
  <si>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</si>
  <si>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</si>
  <si>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</si>
  <si>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</si>
  <si>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</si>
  <si>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</si>
  <si>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</si>
  <si>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</si>
  <si>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</si>
  <si>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</si>
  <si>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</si>
  <si>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</si>
  <si>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</si>
  <si>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</si>
  <si>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</si>
  <si>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</si>
  <si>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</si>
  <si>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</si>
  <si>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</si>
  <si>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</si>
  <si>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</si>
  <si>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</si>
  <si>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</si>
  <si>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</si>
  <si>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</si>
  <si>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</si>
  <si>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</si>
  <si>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</si>
  <si>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</si>
  <si>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</si>
  <si>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</si>
  <si>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</si>
  <si>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</si>
  <si>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</si>
  <si>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</si>
  <si>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</si>
  <si>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</si>
  <si>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</si>
  <si>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</si>
  <si>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</si>
  <si>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</si>
  <si>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</si>
  <si>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</si>
  <si>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</si>
  <si>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</si>
  <si>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</si>
  <si>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</si>
  <si>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</si>
  <si>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</si>
  <si>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</si>
  <si>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</si>
  <si>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</si>
  <si>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</si>
  <si>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</si>
  <si>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</si>
  <si>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</si>
  <si>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</si>
  <si>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</si>
  <si>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</si>
  <si>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</si>
  <si>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</si>
  <si>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</si>
  <si>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</si>
  <si>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</si>
  <si>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</si>
  <si>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</si>
  <si>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</si>
  <si>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</si>
  <si>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</si>
  <si>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</si>
  <si>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</si>
  <si>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</si>
  <si>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</si>
  <si>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</si>
  <si>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</si>
  <si>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</si>
  <si>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</si>
  <si>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</si>
  <si>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</si>
  <si>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</si>
  <si>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Column Labels</t>
  </si>
  <si>
    <t>(All)</t>
  </si>
  <si>
    <t>duration</t>
  </si>
  <si>
    <t>percent_funded</t>
  </si>
  <si>
    <t>average_donation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</si>
  <si>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</si>
  <si>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</si>
  <si>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</si>
  <si>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</si>
  <si>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</si>
  <si>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</si>
  <si>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</si>
  <si>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</si>
  <si>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</si>
  <si>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</si>
  <si>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</si>
  <si>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</si>
  <si>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</si>
  <si>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</si>
  <si>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</si>
  <si>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</si>
  <si>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</si>
  <si>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</si>
  <si>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</si>
  <si>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</si>
  <si>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</si>
  <si>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</si>
  <si>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</si>
  <si>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duration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</si>
  <si>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</si>
  <si>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</si>
  <si>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</si>
  <si>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</si>
  <si>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</si>
  <si>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</si>
  <si>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</si>
  <si>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</si>
  <si>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</si>
  <si>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All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</si>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</sst>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1" applyNumberFormat="1" applyFont="1"/>
    <xf numFmtId="164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</cellXfs>
  <cellStyles count="2">
    <cellStyle name="Normal" xfId="0" builtinId="0"/>
    <cellStyle name="Percent" xfId="1" builtinId="5"/>
  </cellStyles>
  <dxfs count="15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kickstarterBook.xlsx]Pivot_Category States!PivotTable5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'Pivot_Category States'!$B$3:$B$4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'Pivot_Category 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'Pivot_Category States'!$B$5:$B$14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1-4AE2-B47C-DC167AE22697}"/>
            </c:ext>
          </c:extLst>
        </c:ser>
        <c:ser>
          <c:idx val="1"/>
          <c:order val="1"/>
          <c:tx>
            <c:strRef>
              <c:f>'Pivot_Category States'!$C$3:$C$4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'Pivot_Category 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'Pivot_Category States'!$C$5:$C$14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B1-4AE2-B47C-DC167AE22697}"/>
            </c:ext>
          </c:extLst>
        </c:ser>
        <c:ser>
          <c:idx val="2"/>
          <c:order val="2"/>
          <c:tx>
            <c:strRef>
              <c:f>'Pivot_Category States'!$D$3:$D$4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'Pivot_Category 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'Pivot_Category States'!$D$5:$D$14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B1-4AE2-B47C-DC167AE22697}"/>
            </c:ext>
          </c:extLst>
        </c:ser>
        <c:ser>
          <c:idx val="3"/>
          <c:order val="3"/>
          <c:tx>
            <c:strRef>
              <c:f>'Pivot_Category States'!$E$3:$E$4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'Pivot_Category 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'Pivot_Category States'!$E$5:$E$14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B1-4AE2-B47C-DC167AE22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645208"/>
        <c:axId val="433650456"/>
      </c:barChart>
      <c:catAx>
        <c:axId val="433645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50456"/>
        <c:crosses val="autoZero"/>
        <c:auto val="1"/>
        <c:lblAlgn val="ctr"/>
        <c:lblOffset val="100"/>
        <c:noMultiLvlLbl val="0"/>
      </c:catAx>
      <c:valAx>
        <c:axId val="43365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45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kickstarterBook.xlsx]Pivot_Sub_Category States!PivotTable6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'Pivot_Sub_Category States'!$B$4:$B$5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'Pivot_Sub_Category States'!$A$6:$A$15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'Pivot_Sub_Category States'!$B$6:$B$15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9-42DE-BAD2-98CE3B532D7C}"/>
            </c:ext>
          </c:extLst>
        </c:ser>
        <c:ser>
          <c:idx val="1"/>
          <c:order val="1"/>
          <c:tx>
            <c:strRef>
              <c:f>'Pivot_Sub_Category States'!$C$4:$C$5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'Pivot_Sub_Category States'!$A$6:$A$15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'Pivot_Sub_Category States'!$C$6:$C$15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39-42DE-BAD2-98CE3B532D7C}"/>
            </c:ext>
          </c:extLst>
        </c:ser>
        <c:ser>
          <c:idx val="2"/>
          <c:order val="2"/>
          <c:tx>
            <c:strRef>
              <c:f>'Pivot_Sub_Category States'!$D$4:$D$5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'Pivot_Sub_Category States'!$A$6:$A$15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'Pivot_Sub_Category States'!$D$6:$D$15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39-42DE-BAD2-98CE3B532D7C}"/>
            </c:ext>
          </c:extLst>
        </c:ser>
        <c:ser>
          <c:idx val="3"/>
          <c:order val="3"/>
          <c:tx>
            <c:strRef>
              <c:f>'Pivot_Sub_Category States'!$E$4:$E$5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'Pivot_Sub_Category States'!$A$6:$A$15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'Pivot_Sub_Category States'!$E$6:$E$15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39-42DE-BAD2-98CE3B532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9139792"/>
        <c:axId val="459140120"/>
      </c:barChart>
      <c:catAx>
        <c:axId val="45913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40120"/>
        <c:crosses val="autoZero"/>
        <c:auto val="1"/>
        <c:lblAlgn val="ctr"/>
        <c:lblOffset val="100"/>
        <c:noMultiLvlLbl val="0"/>
      </c:catAx>
      <c:valAx>
        <c:axId val="45914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3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kickstarterBook.xlsx]Pivot_Years!PivotTable8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Pivot_Years!$A$6:$A$15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Pivot_Years!$B$6:$B$15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AD-448E-9024-18E9A8C13165}"/>
            </c:ext>
          </c:extLst>
        </c:ser>
        <c:ser>
          <c:idx val="1"/>
          <c:order val="1"/>
          <c:tx>
            <c:strRef>
              <c:f>Pivot_Years!$C$4:$C$5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Pivot_Years!$A$6:$A$15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Pivot_Years!$C$6:$C$15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423</c:v>
                </c:pt>
                <c:pt idx="6">
                  <c:v>527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AD-448E-9024-18E9A8C13165}"/>
            </c:ext>
          </c:extLst>
        </c:ser>
        <c:ser>
          <c:idx val="2"/>
          <c:order val="2"/>
          <c:tx>
            <c:strRef>
              <c:f>Pivot_Years!$D$4:$D$5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Pivot_Years!$A$6:$A$15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Pivot_Years!$D$6:$D$15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AD-448E-9024-18E9A8C13165}"/>
            </c:ext>
          </c:extLst>
        </c:ser>
        <c:ser>
          <c:idx val="3"/>
          <c:order val="3"/>
          <c:tx>
            <c:strRef>
              <c:f>Pivot_Years!$E$4:$E$5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Pivot_Years!$A$6:$A$15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Pivot_Years!$E$6:$E$15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AD-448E-9024-18E9A8C13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722480"/>
        <c:axId val="554722808"/>
      </c:lineChart>
      <c:catAx>
        <c:axId val="55472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2808"/>
        <c:crosses val="autoZero"/>
        <c:auto val="1"/>
        <c:lblAlgn val="ctr"/>
        <c:lblOffset val="100"/>
        <c:noMultiLvlLbl val="0"/>
      </c:catAx>
      <c:valAx>
        <c:axId val="55472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414337</xdr:colOff>
      <xdr:row>1</xdr:row>
      <xdr:rowOff>42862</xdr:rowOff>
    </xdr:from>
    <xdr:to>
      <xdr:col>14</xdr:col>
      <xdr:colOff>371475</xdr:colOff>
      <xdr:row>18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94A462-6654-4B1F-BF98-FE7FC536E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347662</xdr:colOff>
      <xdr:row>2</xdr:row>
      <xdr:rowOff>19050</xdr:rowOff>
    </xdr:from>
    <xdr:to>
      <xdr:col>13</xdr:col>
      <xdr:colOff>509587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FFC482-E1FA-4F2F-876C-588CCC0D2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490537</xdr:colOff>
      <xdr:row>2</xdr:row>
      <xdr:rowOff>52386</xdr:rowOff>
    </xdr:from>
    <xdr:to>
      <xdr:col>14</xdr:col>
      <xdr:colOff>590550</xdr:colOff>
      <xdr:row>18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BECFB5-A0D7-4CD0-9E55-6B7FF2726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l1070" refreshedDate="43205.855046296296" createdVersion="6" refreshedVersion="6" minRefreshableVersion="3" recordCount="4115" xr:uid="{2061C081-C778-495E-A819-4B2595352867}">
  <cacheSource type="worksheet">
    <worksheetSource ref="A1:V1048576" sheet="Main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uration" numFmtId="0">
      <sharedItems containsString="0" containsBlank="1" containsNumber="1" containsInteger="1" minValue="213117" maxValue="77760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" numFmtId="164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l1070" refreshedDate="43205.97438796296" backgroundQuery="1" createdVersion="6" refreshedVersion="6" minRefreshableVersion="3" recordCount="0" supportSubquery="1" supportAdvancedDrill="1" xr:uid="{853415C6-DD4F-4E7C-9940-7BEA0D2E023B}">
  <cacheSource type="external" connectionId="1"/>
  <cacheFields count="4">
    <cacheField name="[Range].[state].[state]" caption="state" numFmtId="0" hierarchy="23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8" level="32767"/>
    <cacheField name="[Range].[category].[category]" caption="category" numFmtId="0" hierarchy="3" level="1">
      <sharedItems containsSemiMixedTypes="0" containsNonDate="0" containsString="0"/>
    </cacheField>
    <cacheField name="[Range].[date created conversion (Year)].[date created conversion (Year)]" caption="date created conversion (Year)" numFmtId="0" hierarchy="10" level="1">
      <sharedItems count="9">
        <s v="2009"/>
        <s v="2010"/>
        <s v="2011"/>
        <s v="2012"/>
        <s v="2013"/>
        <s v="2014"/>
        <s v="2015"/>
        <s v="2016"/>
        <s v="2017"/>
      </sharedItems>
    </cacheField>
  </cacheFields>
  <cacheHierarchies count="29">
    <cacheHierarchy uniqueName="[Range].[average_donation]" caption="average_donation" attribute="1" defaultMemberUniqueName="[Range].[average_donation].[All]" allUniqueName="[Range].[average_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/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uration]" caption="duration" attribute="1" defaultMemberUniqueName="[Range].[duration].[All]" allUniqueName="[Range].[duration].[All]" dimensionUniqueName="[Range]" displayFolder="" count="0" memberValueDatatype="20" unbalanced="0"/>
    <cacheHierarchy uniqueName="[Range].[duration conversion]" caption="duration conversion" attribute="1" defaultMemberUniqueName="[Range].[duration conversion].[All]" allUniqueName="[Range].[duration conversion].[All]" dimensionUniqueName="[Range]" displayFolder="" count="0" memberValueDatatype="5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_funded]" caption="percent_funded" attribute="1" defaultMemberUniqueName="[Range].[percent_funded].[All]" allUniqueName="[Range].[percent_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n v="2688589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n v="2592000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n v="864000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n v="2592000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n v="2592000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n v="1408293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n v="864000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n v="3456000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n v="598788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n v="2592000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n v="3024000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n v="2708338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n v="3837175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n v="3125511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n v="2208052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n v="1594182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n v="3925389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n v="2595600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n v="2592000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n v="2592000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n v="5184000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n v="2592000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n v="1332400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n v="2320699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n v="2851077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n v="5184000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n v="3456000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n v="2595600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n v="2592000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n v="2592000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n v="2592000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n v="1555200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n v="3588923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n v="2595600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n v="1296000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n v="2048386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n v="2588400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n v="2592000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n v="2592000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n v="2670672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n v="1723912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n v="2592000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n v="2592000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n v="2610114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n v="3888000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n v="2592000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n v="2592000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n v="5187600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n v="2676940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n v="2592000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n v="3365742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n v="2592000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n v="2592000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n v="1241355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n v="2592000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n v="1814400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n v="1219776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n v="2592000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n v="2595600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n v="2733624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n v="1650083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n v="1900800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n v="2160000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n v="2012727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n v="2592000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n v="2283386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n v="2592000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n v="2592000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n v="2592000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n v="2773715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n v="5184000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n v="5184000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n v="1727119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n v="6774556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n v="2592000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n v="2592000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n v="5187600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n v="4577423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n v="864000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n v="2592000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n v="3024000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n v="342793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n v="2592000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n v="1284211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n v="2592000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n v="2592000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n v="6397200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n v="823457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n v="2246400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n v="2160000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n v="2592000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n v="5270400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n v="3986017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n v="2420663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n v="1728000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n v="2592000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n v="5742359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n v="2592000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n v="3126326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n v="2592000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n v="1731600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n v="2073600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n v="2592000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n v="1987200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n v="2017134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n v="1578980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n v="1209600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n v="1900800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n v="5184000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n v="2592000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n v="2963487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n v="2592000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n v="2077082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n v="679672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n v="5184000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n v="2160000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n v="3970800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n v="7772256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n v="2592000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n v="2582414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m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m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m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m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m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m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m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m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m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m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m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m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m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m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m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m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m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m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m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m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m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m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m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m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m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m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m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m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m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m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m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m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m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m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m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m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m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m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m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m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m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m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m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m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m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m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m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m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m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m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m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m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m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m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m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m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m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m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m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m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m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m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m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m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m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m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m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m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m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m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m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m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m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m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m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m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m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m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m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m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m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m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m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m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m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m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m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m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m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m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m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m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m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m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m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m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m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m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m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m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m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m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m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m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m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m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m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m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m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m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m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m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m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m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m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m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m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m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m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m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n v="3888000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n v="3888000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n v="3024000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n v="2592000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n v="3453601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n v="2592000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n v="4323600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n v="3157726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n v="3888000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n v="6895780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n v="2592000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n v="2765154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n v="5486682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n v="2592000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n v="2603290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n v="2588400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n v="2592000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n v="2592000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n v="2592000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n v="2592000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n v="3945061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n v="4297196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n v="3888000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n v="2592000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n v="2592000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n v="3594130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n v="7429153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n v="2592000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n v="3891600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n v="2592000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n v="434593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n v="2525739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n v="5260349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n v="2592000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n v="2970311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n v="2595600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n v="5180400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n v="2592000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n v="2592000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n v="2923764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n v="3888000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n v="7399847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n v="3196508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n v="1684596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n v="2160000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n v="2592000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n v="3884400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n v="2668782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n v="3024000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n v="2592000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n v="4316843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n v="1575214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n v="2796141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n v="2592000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n v="3074306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n v="5183591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n v="2160000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n v="3061839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n v="5133152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n v="2595600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n v="2678400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n v="3452400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n v="2592000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n v="2592000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n v="3368603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n v="2592000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n v="1724400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n v="2592000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n v="3888000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n v="1814400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n v="1287377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n v="3552148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n v="2592000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n v="3839446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n v="2592000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n v="2592000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n v="2875743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n v="2592000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n v="2588400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n v="7559511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n v="2540767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n v="3027600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n v="2592000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n v="2420174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n v="2851200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n v="3024000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n v="2906614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n v="2341271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n v="2611012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n v="2047673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n v="2734577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n v="2678400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n v="3598823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n v="2588400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n v="3292643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n v="269388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n v="2595600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n v="2588400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n v="4863110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n v="2592000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n v="2609793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n v="1579942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n v="2592000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n v="2625455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n v="3812506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n v="2592000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n v="2592000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n v="2595600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n v="2592000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n v="2592000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n v="3291831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n v="3452400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n v="2592000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n v="2595600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n v="2588400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n v="2682000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n v="2588400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n v="3456000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n v="2485279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n v="1913430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n v="382188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n v="2595600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n v="1882609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n v="3893384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n v="2618468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n v="2592000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n v="2592000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n v="3424062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n v="3020400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n v="2592000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n v="259200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n v="3888000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n v="3463756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n v="2592000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n v="3888000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n v="3605969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n v="2678400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n v="2595592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n v="2110112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n v="3888000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n v="2160000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n v="2981683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n v="1209600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n v="1987200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n v="2592000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n v="2595600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n v="1296000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n v="2641542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n v="2592000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n v="2755690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n v="1728000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n v="2591889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n v="2627229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n v="2678400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n v="5180400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n v="3109360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n v="1296000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n v="3661556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n v="3888000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n v="2645933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n v="2636053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n v="2592000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n v="1818000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n v="4059639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n v="2534378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n v="2592000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n v="2945103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n v="5187600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n v="3459600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n v="2592000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n v="5184000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n v="2767596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n v="1382400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n v="2592000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n v="2592000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n v="2129598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n v="2592000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n v="969320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n v="2592000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n v="5184000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m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m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m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m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m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m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m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m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m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m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m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m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m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m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m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m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m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m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m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m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m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m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m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m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m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m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m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m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m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m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m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m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m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m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m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m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m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m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m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m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m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m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m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m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m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m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m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m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m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m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m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m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m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m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m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m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m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m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m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m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m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m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m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m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m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m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m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m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m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m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m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m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m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m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m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m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m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m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m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m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m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m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m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m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m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m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m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m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m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m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m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m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m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m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m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m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m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m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m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m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n v="2592000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n v="2515521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n v="1724400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n v="2592000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n v="2592000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n v="3888000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n v="2688456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n v="2632134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n v="1811693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n v="1829706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n v="1856932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n v="3907511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n v="2592000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n v="2073600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n v="3382330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n v="2592000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n v="3490993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n v="2595600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n v="2592000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n v="1814400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m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m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m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m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m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m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m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m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m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m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m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m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m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m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m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m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m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m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m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m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m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m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m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m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m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m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m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m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m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m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m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m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m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m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m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m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m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m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m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m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m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m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m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m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m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m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m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m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m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m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m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m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m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m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m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m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m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m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m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m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m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m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m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m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m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m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m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m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m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m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m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m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m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m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m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m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m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m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m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m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m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m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m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m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m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m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m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m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m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m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m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m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m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m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m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m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m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m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m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m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n v="1342485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n v="2592000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n v="3110400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n v="4752000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n v="3661261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n v="2592000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n v="2592000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n v="2588400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n v="3024000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n v="1814400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n v="5187600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n v="2592000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n v="2595600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n v="3196800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n v="2592000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n v="2588400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n v="5180400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n v="2592000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n v="2815711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n v="2592000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m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m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m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m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m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m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m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m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m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m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m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m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m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m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m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m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m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m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m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m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m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m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m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m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m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m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m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m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m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m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m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m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m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m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m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m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m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m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m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m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m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m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m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m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m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m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m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m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m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m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m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m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m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m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m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m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m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m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m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m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n v="2419200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n v="3888000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n v="2588400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n v="2622191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n v="2592000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n v="2592000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n v="2592000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n v="3617451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n v="3888000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n v="5184000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n v="2592000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n v="4359253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n v="5184000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n v="2592000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n v="2682180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n v="2678194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n v="1682500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n v="1517013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n v="2644146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n v="2851200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n v="1209600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n v="3024000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n v="2588400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n v="2174315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n v="2592000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n v="2592000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n v="1565831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n v="2670221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n v="2592000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n v="2592000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n v="2592000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n v="3974400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n v="1731183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n v="2592000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n v="2592000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n v="2628583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n v="5266800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n v="1209600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n v="2592000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n v="3456000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m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m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m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m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m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m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m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m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m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m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m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m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m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m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m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m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m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m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m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m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n v="2592000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n v="2592000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n v="2592000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n v="3381951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n v="3452400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n v="2592000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n v="4976786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n v="2592000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n v="3296952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n v="1567860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n v="2592000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n v="2891694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n v="2595600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n v="1336296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n v="4803623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n v="3680174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n v="2591915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n v="2693312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n v="2592000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n v="2592000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n v="2592000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n v="2592000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n v="3987176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n v="2254322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n v="1474014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n v="4331688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n v="2592000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n v="3063289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n v="2860454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n v="2592000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n v="2592000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n v="1905918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n v="4541528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n v="2592000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n v="1296839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n v="2592000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n v="2712957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n v="4631729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n v="676179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n v="794786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n v="2623658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n v="2958795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n v="2592000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n v="2588400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n v="3114622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n v="2160000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n v="1810800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n v="2276833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n v="1091458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n v="5184000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n v="2588400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n v="2592000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n v="5155245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n v="2592000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n v="2880848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n v="3686442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n v="2592000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n v="2592000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n v="2592000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n v="2592000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n v="2592000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n v="2595600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n v="2987157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n v="1475320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n v="3328388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n v="3452544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n v="1226145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n v="2592000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n v="2592000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n v="2415600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n v="2797623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n v="5179047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n v="956405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n v="2592000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n v="2592000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n v="2592000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n v="5139044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n v="3632400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n v="2610322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n v="2607532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m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m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m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m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m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m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m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m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m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m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m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m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m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m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m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m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m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m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m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m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m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m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m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m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m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m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m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m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m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m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m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m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m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m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m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m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m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m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m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m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m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m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m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m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m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m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m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m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m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m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m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m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m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m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m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m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m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m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m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m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m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m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m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m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m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m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m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m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m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m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m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m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m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m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m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m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m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m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m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m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m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m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m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m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m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m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m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m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m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m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m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m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m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m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m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m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m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m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m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m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m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m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m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m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m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m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m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m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m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m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m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m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m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m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m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m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m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m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m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m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m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m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m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m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m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m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m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m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m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m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m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m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m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m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m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m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m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m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m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m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m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m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m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m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m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m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m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m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m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m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m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m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m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m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m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m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m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m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m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m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n v="2588811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n v="1979829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n v="2592000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n v="2592000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n v="2592000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n v="2588400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n v="2934000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n v="2592000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n v="3905795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n v="4683233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n v="1209600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n v="2592000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n v="2592000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n v="2419200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n v="2764736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n v="2592000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n v="2754810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n v="1934138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n v="2588400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n v="2179294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m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m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m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m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m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m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m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m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m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m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m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m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m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m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m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m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m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m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m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m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m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m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m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m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m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m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m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m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m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m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m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m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m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m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m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m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m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m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m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m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m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m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m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m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m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m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m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m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m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m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m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m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m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m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m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m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m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m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m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m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m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m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m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m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m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m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m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m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m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m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m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m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m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m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m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m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m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m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m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m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m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m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m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m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m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m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m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m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m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m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m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m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m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m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m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m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m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m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m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m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m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m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m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m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m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m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m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m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m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m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m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m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m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m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m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m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m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m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m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m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m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m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m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m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m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m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m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m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m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m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m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m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m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m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m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m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m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m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m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m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m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m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m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m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n v="2678400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n v="2790851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n v="2858325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n v="2752277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n v="1814400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n v="1814400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n v="2592000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n v="2588400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n v="2592000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n v="5180400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n v="2592000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n v="5186347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n v="2592000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n v="2642506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n v="3067714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n v="2764800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n v="1814400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n v="2592000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n v="2592000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n v="2592000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n v="3841367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n v="2592000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n v="2832687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n v="2590827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n v="2588400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n v="2592000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n v="1981428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n v="1296000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n v="1390305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n v="3024000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n v="5184000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n v="2592000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n v="2794523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n v="2592000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n v="2632000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n v="2592000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n v="2592000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n v="2378112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n v="2630553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n v="2595600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m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m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m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m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m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m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m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m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m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m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m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m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m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m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m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m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m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m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m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m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n v="2682677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n v="2592000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n v="3891600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n v="2592000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n v="3078787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n v="2592000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n v="3888000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n v="5184000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n v="2419200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n v="2592000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n v="4889054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n v="2595600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n v="2592000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n v="4230000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n v="2592000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n v="2781676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n v="259200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n v="2592000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n v="2592000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n v="3020330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n v="2505600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n v="4060800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n v="2592000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n v="2592000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n v="2592000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n v="2607288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n v="5180400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n v="2595600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n v="5998021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n v="2592000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n v="3024000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n v="3024000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n v="4273553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n v="3024000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n v="2464834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n v="3452400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n v="7776000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n v="1728000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n v="2655285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n v="2026011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n v="2028058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n v="1296000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n v="1140373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n v="5184000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n v="2679437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n v="2592000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n v="2650409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n v="3165609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n v="2349512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n v="2595600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n v="1555603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n v="2603703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n v="1724400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n v="2592000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n v="2592000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n v="2592000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n v="3379482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n v="896422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n v="2595600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n v="1383880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m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m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m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m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m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m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m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m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m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m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m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m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m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m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m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m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m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m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m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m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m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m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m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m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m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m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m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m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m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m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m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m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m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m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m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m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m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m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m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m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n v="2505600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n v="3024000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n v="2592000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n v="2592000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n v="2419200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n v="3193205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n v="2592000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n v="2592000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n v="4457174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n v="3013812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n v="2592000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n v="2605995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n v="2592000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n v="2530403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n v="2592000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n v="5356800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n v="241920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n v="2592000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n v="5184000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n v="1597413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n v="5184000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n v="2588400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n v="3891600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n v="2595600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n v="2073600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n v="2592000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n v="129600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n v="2592000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n v="2592000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n v="2592000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n v="2588400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n v="2592000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n v="2595600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n v="1896890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n v="1296000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n v="2592000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n v="1928494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n v="2592000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n v="2592000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n v="1728000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n v="2592000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n v="4822739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n v="2592000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n v="2701405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n v="2251723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n v="2592000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n v="2930114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n v="3849722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n v="2678400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n v="2592000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n v="3713474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n v="2592000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n v="2592000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n v="2589430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n v="2592000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n v="2592000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n v="3014327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n v="1814400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n v="5180400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n v="2592000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m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m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m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m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m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m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m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m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m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m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m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m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m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m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m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m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m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m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m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m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m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m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m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m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m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m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m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m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m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m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m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m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m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m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m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m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m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m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m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m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m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m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m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m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m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m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m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m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m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m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m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m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m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m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m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m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m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n v="2881846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n v="2592000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n v="3884400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n v="2592000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n v="2625748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n v="3545534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n v="5180400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n v="5184000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n v="2592000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n v="1814400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n v="2592000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n v="2592000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n v="2592000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n v="2592000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n v="2806677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n v="2592000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n v="5141596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n v="1209600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n v="1245951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n v="1449301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m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m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m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m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m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m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m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m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m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m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m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m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m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m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m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m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m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m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m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m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n v="2592000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n v="2451520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n v="5184000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n v="2393156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n v="3230557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n v="2592000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n v="5088091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n v="2678400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n v="2542255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n v="2592000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n v="2595600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n v="2592000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n v="2592000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n v="3456000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n v="2588400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n v="2602108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n v="2651047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n v="2592000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n v="2434257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n v="3137087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n v="3024000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n v="2592000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n v="2699884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n v="2592000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n v="2592000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n v="4233600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n v="2415600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n v="2615078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n v="2588400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n v="2160000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n v="2792674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n v="2086535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n v="4247763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n v="2592000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n v="2513169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n v="2592000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n v="3147973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n v="3888000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n v="2851200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n v="2595884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m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m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m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m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m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m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m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m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m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m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m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m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m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m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m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m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m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m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m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m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m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m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m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m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m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m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m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m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m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m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m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m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m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m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m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m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m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m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m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m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m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m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m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m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m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m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m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m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m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m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m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m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m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m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m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m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m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m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m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m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n v="2592000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n v="3685883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n v="5184000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n v="3452400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n v="801687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n v="7772400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n v="1814400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n v="2798974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n v="4607891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n v="259200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n v="1814400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n v="2592000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n v="2592000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n v="5160431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n v="3891600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n v="3559779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n v="2862212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n v="3456000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n v="1814400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n v="60480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n v="4627525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n v="3459266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n v="5184000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n v="3456000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n v="2419200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n v="2595600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n v="2894451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n v="2851200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n v="3888000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n v="2631165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n v="2592000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n v="5184000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n v="2360844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n v="3288339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n v="5184000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n v="3722112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n v="4858600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n v="3905732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n v="2592000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n v="1196785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n v="2592000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n v="1728000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n v="2592000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n v="5187600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n v="1209600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n v="2791357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n v="2592000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n v="2588400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n v="3888000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n v="2592000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n v="2884920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n v="2595600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n v="2678400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n v="2592000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n v="2588400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n v="2592000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n v="2592000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n v="3315633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n v="2469879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n v="269759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n v="3704569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n v="5187600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n v="2592000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n v="3836522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n v="2719487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n v="2588400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n v="2351842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n v="2595600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n v="5184000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n v="4340401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n v="2592000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n v="2592000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n v="2592000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n v="2651234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n v="2608040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n v="4012393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n v="5170364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n v="1209600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n v="1987200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n v="2592000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m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m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m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m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m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m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m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m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m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m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m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m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m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m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m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m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m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m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m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m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m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m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m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m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m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m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m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m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m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m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m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m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m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m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m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m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m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m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m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m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m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m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m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m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m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m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m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m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m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m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m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m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m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m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m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m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m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m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m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m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n v="3888000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n v="2764630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n v="1921565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n v="3884400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n v="3095162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n v="2583933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n v="2521970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n v="2592000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n v="3180879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n v="2160000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n v="2588400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n v="2592000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n v="2588400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n v="2588400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n v="2592000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n v="3456000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n v="2590657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n v="5184000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n v="1724400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n v="1728000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n v="4320000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n v="2592000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n v="2592000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m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m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m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m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m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m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m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m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m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m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m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m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m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m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m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m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m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m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m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m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m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m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m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m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m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m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m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m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m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m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m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m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m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m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m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m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m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m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m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m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m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m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m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m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m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m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m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m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m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m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m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m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m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m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m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m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m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n v="3888000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n v="3109998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n v="2592000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n v="1742913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n v="1987200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n v="2592000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n v="4320000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n v="2766270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n v="4218829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n v="2592000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n v="1296000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n v="2592000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n v="2789737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n v="3456000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n v="2588400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n v="1468800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n v="5180400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n v="2448443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n v="2592000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n v="165123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n v="2882495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n v="2904559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n v="2592000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n v="3296286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n v="1284902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n v="2592000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n v="1814400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n v="5486652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n v="2592000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n v="259200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n v="1739662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n v="3216548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n v="4323600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n v="2592000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n v="3888000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n v="1814400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n v="2592000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n v="5187600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n v="2592000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n v="1814400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m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m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m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m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m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m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m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m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m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m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m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m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m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m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m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m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m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m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m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m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n v="2588400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n v="2854868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n v="2588400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n v="3050065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n v="2835890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n v="2595600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n v="1563468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n v="2675608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n v="3884400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n v="2592000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n v="3927046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n v="2592000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n v="1401755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n v="2678400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n v="2592000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n v="2592000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n v="1925994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n v="3072127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n v="2588400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n v="2379809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m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m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m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m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m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m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m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m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m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m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m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m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m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m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m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m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m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m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m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m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n v="2592000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n v="2592000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n v="3487008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n v="2423825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n v="1909312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n v="2338304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n v="1325901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n v="2592000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n v="3628800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n v="5184000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n v="1145091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n v="1814400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n v="2592000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n v="3139879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n v="3220569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n v="2623070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n v="1386459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n v="2673969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n v="2588400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n v="3340107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n v="2592000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n v="7776000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n v="3888000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n v="2592000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n v="3456000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n v="5180400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n v="3225420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n v="4674711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n v="2592000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n v="2678400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n v="2595600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n v="3196800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n v="2499135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n v="4028624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n v="2809719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n v="3884400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n v="2592000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n v="2588400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n v="3555740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n v="2592000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n v="3453523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n v="2592000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n v="3024000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n v="2592000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n v="1896690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n v="2592000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n v="2592000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n v="2682000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n v="2592000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n v="5180400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n v="2735939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n v="2595600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n v="3332336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n v="5184000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n v="2592000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n v="2592000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n v="3984400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n v="2856908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n v="3174994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n v="3452400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m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m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m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m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m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m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m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m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m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m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m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m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m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m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m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m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m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m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m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m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n v="2732284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n v="2592000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n v="1281548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n v="2592000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n v="2363322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n v="3027600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n v="5730814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n v="3801600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n v="3114000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n v="2592000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n v="2903027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n v="2592000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n v="5184000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n v="2934000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n v="2592000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n v="2592000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n v="2687845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n v="2592000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n v="2592000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n v="3185016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n v="3888000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n v="2592000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n v="2592000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n v="2951256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n v="2592000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n v="3925155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n v="3884400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n v="3196294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n v="2592000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n v="2592000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n v="3258347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n v="2561126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n v="2592000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n v="4765847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n v="3923993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n v="2592000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n v="5187600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n v="2806179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n v="2572015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n v="1299600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n v="2595600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n v="5184000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n v="4668263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n v="2592000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n v="2592000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n v="2592000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n v="2513930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n v="2592000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n v="3061177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n v="3456000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n v="2592000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n v="3888000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n v="2595600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n v="2592000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n v="2548157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n v="2592000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n v="2592000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n v="3409570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n v="3396686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n v="518400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n v="2592000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n v="2588400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n v="2851200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n v="3122077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n v="2592000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n v="2592000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n v="2851200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n v="2592000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n v="2678400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n v="2592000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n v="3888000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n v="2592000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n v="3888000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n v="2592000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n v="2592000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n v="3456000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n v="4996724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n v="2592000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n v="2599007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n v="259560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n v="3546785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n v="5187600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n v="2592000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n v="2717958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n v="2592000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n v="2638408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n v="2592000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n v="3149388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n v="3024000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n v="2592000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n v="4191322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n v="5184000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n v="5187600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n v="2946670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n v="5184000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n v="1331205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n v="5187600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n v="2592000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n v="1158316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n v="1324599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n v="5184000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n v="2592000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n v="2595600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n v="2671966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n v="1069447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n v="2592000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n v="1818000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n v="2331720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n v="2592000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n v="2379171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n v="5775375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n v="1209600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n v="3024000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n v="5390670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n v="2592000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n v="4147200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n v="1222391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n v="2592000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n v="2592000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n v="4233600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m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m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m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m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m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m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m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m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m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m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m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m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m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m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m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m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m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m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m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m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m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m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m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m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m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m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m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m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m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m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m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m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m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m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m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m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m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m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m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m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n v="2592000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n v="2678400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n v="4428880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n v="2630726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n v="2588400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n v="3891600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n v="1209600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n v="2644539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n v="259200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n v="3456000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n v="3045705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n v="2592000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n v="2719297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n v="2592000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n v="604800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n v="2592000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n v="2160000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n v="2592000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n v="2592000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n v="3632400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n v="1209600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n v="3024000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n v="2578423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n v="1207559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n v="3456000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n v="3150857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n v="2501874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n v="3034559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n v="1220700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n v="2995136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n v="1036800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n v="2428456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n v="2661268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n v="2588400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n v="2592000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n v="2661498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n v="2592000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n v="2595600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n v="2592000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n v="2375932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n v="1209600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n v="2592000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n v="2592000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n v="2592000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n v="2592000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n v="1555200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n v="2595600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n v="5122174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n v="991756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n v="498245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n v="1944515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n v="2876623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n v="2592000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n v="2592000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n v="1950368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n v="1209600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n v="912087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n v="1917017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n v="2592000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n v="2592000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n v="2620791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n v="2592000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n v="2592000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n v="2429925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n v="2592000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n v="2627318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n v="2595600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n v="2592000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n v="3067409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n v="2592000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n v="2272099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n v="2793392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n v="1781661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n v="2592000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n v="2588400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n v="2592000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n v="3484457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n v="2592000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n v="3128506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n v="2592000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n v="2592000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n v="3071587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n v="550710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n v="1039854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n v="2681983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n v="2592000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n v="1209600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n v="2592000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n v="2588400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n v="2595600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n v="1814400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n v="1296000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n v="2595600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n v="604800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n v="2592000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n v="1209600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n v="3025871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n v="2592000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n v="864000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n v="258840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n v="1814400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n v="2973442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n v="1814400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n v="1429286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n v="604800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n v="1486808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n v="2178303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n v="2592000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n v="2117137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n v="1732027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n v="2592000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n v="2592000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n v="2156400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n v="2592000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n v="2592000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n v="2592000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n v="2592000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n v="2959073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n v="1586301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n v="2592000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n v="5356703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n v="5184000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n v="5180400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n v="2451155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n v="2592000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n v="2436686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n v="1814400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n v="1634911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n v="3713060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n v="677847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n v="2953982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n v="2592000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n v="2199541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n v="2592000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n v="2592000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n v="3024000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n v="2948291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n v="2588400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n v="1296000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n v="1209600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n v="2592000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n v="2887766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n v="3459600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n v="3576249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n v="2164728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n v="2592000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n v="2591995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n v="2426004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n v="3024000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n v="2588400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n v="2592000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n v="2706522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n v="2592000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n v="2592000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n v="2592000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n v="6656390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n v="2735951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n v="2723526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n v="2592000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n v="302040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m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m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m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m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m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m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n v="3024000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n v="2592000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n v="2592000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n v="2600657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n v="2592000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n v="2592000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n v="1822410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n v="2597342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n v="2592000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n v="3456000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n v="2592000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n v="2592000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n v="2638031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n v="2592000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m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m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m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m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m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m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m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m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m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m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m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m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m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m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m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m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m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m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m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m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m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m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m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m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m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m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m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m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m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m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m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m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m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m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m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m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m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m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m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m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m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m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m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m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m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m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m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m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m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m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m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m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m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m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m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m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m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m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m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m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m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m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m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m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m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m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m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m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m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m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m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m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m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m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m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m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m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m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m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m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m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m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m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m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m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m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m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m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m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m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m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m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m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m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m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m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m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m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m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m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n v="1821486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n v="2588400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n v="2592000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n v="2592000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n v="2592000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n v="2595600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n v="2738607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n v="511247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n v="2595600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n v="3288404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n v="1728000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n v="2515500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n v="2592000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n v="3024000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n v="2419200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n v="2592000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n v="2588400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n v="3017082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n v="3884400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n v="2936853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n v="2860903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n v="1728000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n v="3428375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n v="2497943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n v="2592000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n v="2592000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n v="1195269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n v="3115079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n v="2160000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n v="2592000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n v="3456000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n v="6128200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n v="2595600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n v="3888000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n v="5151945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n v="2854800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n v="3888000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n v="2592000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n v="894806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n v="5184000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n v="2592000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n v="3888000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n v="5180400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n v="2592000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n v="3024000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n v="2592000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n v="2592000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n v="2595600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n v="2592000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n v="5184000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n v="1402946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n v="4443552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n v="3888000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n v="2592000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n v="2592000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n v="3020400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n v="2592000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n v="1209600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n v="4155963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n v="2592000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m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m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m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m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m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m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m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m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m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m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m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m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m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m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m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m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m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m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m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m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n v="1814400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n v="1904760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n v="2595600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n v="2797643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n v="2592000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n v="2429266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n v="1591049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n v="1609097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n v="3884400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n v="2793895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n v="1942786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n v="2592000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n v="2591957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n v="4453888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n v="2682000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n v="1814400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n v="5184000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n v="2652279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n v="5184000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n v="5184000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n v="5184000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n v="3347083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n v="2679902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n v="2592000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n v="3013862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n v="2363021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n v="2588400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n v="2121983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n v="3019730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n v="4884334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n v="2472295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n v="2592000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n v="5184000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n v="2685977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n v="2678400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n v="3888000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n v="2592000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n v="2740834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n v="2846336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n v="2592000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m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m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m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m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m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m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m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m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m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m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m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m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m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m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m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m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m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m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m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m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m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m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m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m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m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m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m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m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m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m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m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m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m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m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m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m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m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m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m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m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n v="1232391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n v="3468232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n v="1209600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n v="2592000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n v="2592000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n v="2764800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n v="3733228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n v="3559532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n v="2592000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n v="3405015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n v="2904926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n v="2678400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n v="2592000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n v="2462388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n v="3197036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n v="2592000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n v="2592000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n v="5187600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n v="2295996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n v="3185958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n v="2592000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n v="3888000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n v="1209600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n v="1814400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n v="2163600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n v="2592000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n v="2595600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n v="1728000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n v="2592000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n v="2359688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n v="2419200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n v="2160000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n v="2603668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n v="2592000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n v="3020400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n v="1937686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n v="1382400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n v="2592000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n v="2592000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n v="5184000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m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m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m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m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m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m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m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m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m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m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m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m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m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m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m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m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m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m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m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m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n v="2592000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n v="2592000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n v="2505793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n v="2960543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n v="3888000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n v="3206361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n v="2592000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n v="3630255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n v="5184000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m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m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m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m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m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m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m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m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m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m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m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m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m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m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m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m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m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m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m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m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m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m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m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m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m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m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m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m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m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m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m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m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m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m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m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m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n v="2505257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n v="2549497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n v="5184000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n v="3025399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n v="2752172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n v="2606870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n v="3169840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n v="3456000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n v="2445404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n v="2937600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n v="2592000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n v="3891600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n v="2450455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n v="5180400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n v="2595600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n v="2613402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n v="5184000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n v="5187600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n v="2764800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n v="4320000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n v="2592000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n v="2160000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n v="3024000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n v="2592000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n v="3024000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n v="4980178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n v="2781372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n v="5180400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n v="2613348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n v="2653550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n v="2592000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n v="3704313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n v="5184000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n v="3888000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n v="2588400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m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m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m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m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m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m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m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m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m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m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m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m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m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m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m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m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m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m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m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m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m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m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m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m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m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m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m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m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m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m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m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m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m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m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m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m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m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m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m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m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n v="2449446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n v="2184422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n v="1209600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n v="1814400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n v="2564833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n v="1209600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n v="2592000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n v="2592000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n v="1654866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n v="2592000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n v="2615041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n v="3888000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n v="2592000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n v="1391041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n v="1419759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n v="2592000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n v="2592000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n v="1295279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n v="2713130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n v="5184000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n v="1919391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n v="2592000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n v="3709524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n v="2592000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n v="2160000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n v="3126910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n v="2592000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n v="2592000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n v="701015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n v="2767076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n v="2592000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n v="3924502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n v="2160000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n v="2592000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n v="2592000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n v="2609208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n v="3456000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n v="1728000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n v="2592000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n v="2107211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n v="2592000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n v="2588400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n v="2414534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n v="2747584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n v="2592000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n v="2095788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n v="2592334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n v="2219931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n v="2419200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n v="1064992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n v="2592000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n v="2437106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n v="1724167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n v="1296000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n v="2531183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n v="3278522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n v="3459600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n v="1927504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n v="1984386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n v="1872521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m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m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m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m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m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m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m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m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m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m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m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m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m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m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m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m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m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m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m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m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m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m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m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m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m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m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m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m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m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m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m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m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m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m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m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m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m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m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m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m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m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m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m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m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m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m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m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m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m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m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m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m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m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m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m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m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m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m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m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m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m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m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m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m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m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m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m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m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m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m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m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m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m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m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m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m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m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m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m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m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n v="2592000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n v="3888000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n v="1293621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n v="2558230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n v="2592000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n v="1209600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n v="2465771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n v="2592000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n v="2592000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n v="2592000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n v="2156917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n v="2703763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n v="2592000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n v="2592000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n v="5021992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n v="1084917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n v="2592000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n v="2592000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n v="2871288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n v="3456000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m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m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m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m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m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m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m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m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m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m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m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m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m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m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m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m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m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m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m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m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n v="2415241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n v="2423234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n v="2592000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n v="2590901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n v="2592000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n v="2592000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n v="2588400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n v="1178680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n v="2606307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n v="2592000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n v="2592000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n v="1290080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n v="2449292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n v="2419629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n v="2457314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n v="1448870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n v="5115906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n v="830193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n v="1419177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n v="174247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n v="3888000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n v="2592000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n v="5187600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n v="2592000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n v="1658272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n v="5180400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n v="2479049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n v="2592000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n v="1916978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n v="302400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n v="1900800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n v="2592000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n v="2592000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n v="2592000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n v="2592000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n v="5184000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n v="1509747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n v="2418371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n v="1239240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n v="120293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n v="2592000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n v="2592000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n v="2712964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n v="2595600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n v="2592000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n v="2592000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n v="1814400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n v="2592000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n v="2595600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n v="5184000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n v="2375024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n v="1814400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n v="2592000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n v="2426520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n v="1333962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n v="5184000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n v="2592000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n v="3682224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n v="2357980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n v="5184000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n v="3078471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n v="3888000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n v="3888000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n v="2592000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n v="2432787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n v="1209600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n v="2588400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n v="2592000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n v="2460853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n v="2592000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n v="5184000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n v="2592000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n v="2592000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n v="2646485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n v="2592000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n v="3085696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n v="6420767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n v="5184000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n v="2292902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n v="359979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n v="2592000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n v="2592000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n v="2336901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n v="1296000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n v="2592000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n v="2540134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n v="3763906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n v="2504658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n v="2592000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n v="259200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m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m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m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m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m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m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m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m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m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m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m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m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m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m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m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m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m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m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m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m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m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m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m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m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m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m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m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m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m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m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m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m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m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m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m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m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m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m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m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m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m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m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m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m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m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m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m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m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m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m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m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m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m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m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m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m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m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m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m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m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m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m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m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m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m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m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m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m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m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m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m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m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m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m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m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m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m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m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m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m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m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m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m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m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m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m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m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m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m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m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m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m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m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m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m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m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n v="3459600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n v="1857716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n v="2079300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n v="7767597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n v="2592000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n v="2592000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n v="2683003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n v="2588400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n v="2592000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n v="3024000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n v="813895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n v="2592000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n v="3705839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n v="1982253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n v="2592000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n v="2367138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n v="2592000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n v="2851200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n v="1901380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n v="2474587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n v="1209600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n v="2748447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n v="2546179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n v="2858656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n v="2592000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n v="2592000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n v="2592000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n v="1209600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n v="5184000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n v="2306369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n v="2592000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n v="2592000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n v="2160000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n v="2592000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n v="2277213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n v="4817579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n v="1555200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n v="2592000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n v="604800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n v="2587762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n v="1728000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m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m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m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m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m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m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m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m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m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m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m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m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m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m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m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m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m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m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m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m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n v="1814400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n v="2792542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n v="4080621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n v="2721320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n v="2592000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n v="3456000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n v="3214427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n v="3240069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n v="2690629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n v="2592000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n v="2851014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n v="3020400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n v="2941196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n v="3024000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n v="2705443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n v="2592000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n v="4091687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n v="1841662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n v="2592000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n v="2592000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n v="2721456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n v="2595600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n v="1295814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n v="2592000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n v="2622423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n v="2592000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n v="2867652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n v="2592000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n v="2592000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n v="2046956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n v="2592000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n v="2152247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n v="2442052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n v="2848270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n v="2592000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n v="2065238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n v="2595600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n v="2720142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n v="2479140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n v="2592000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n v="2588400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n v="2592000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n v="2595600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n v="2592000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n v="2592000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n v="1605272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n v="2588400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n v="2592000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n v="1865563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n v="2592000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n v="2592000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n v="2540595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n v="3027600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n v="2592000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n v="2665538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n v="2018212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n v="1392462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n v="259168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n v="2707678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n v="2592000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n v="1382400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n v="2943003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n v="2592000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n v="2595600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n v="2595600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n v="1381558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n v="3816328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n v="2272929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n v="2956261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n v="2595600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n v="2592000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n v="2588400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n v="2976602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n v="2592000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n v="3801600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n v="2689702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n v="1500287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n v="2701374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n v="2592000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n v="2160000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n v="3126285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n v="2419200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n v="2592000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n v="2718440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n v="5187600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n v="2592000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n v="2592000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n v="2592000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n v="1828228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n v="1657684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n v="1731632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n v="2592000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n v="1814400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n v="3849564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n v="2592000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n v="3020400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n v="2592000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n v="2592000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n v="3275058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n v="2592000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n v="1814400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n v="2678400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n v="2592000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n v="2592000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n v="1823654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n v="1192083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n v="2381989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n v="2592000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n v="2825965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n v="2592000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n v="3438907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n v="3888000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n v="2592000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n v="1215275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n v="1914004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n v="2592000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n v="1209600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n v="3020400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n v="2588400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n v="2592000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n v="213117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n v="918892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n v="2588400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n v="3024000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n v="2592000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n v="1900800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n v="2592000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n v="2357354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n v="2415600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n v="1865633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n v="1814400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n v="2592000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n v="2160000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n v="1979379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n v="2843530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n v="1783096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n v="2592000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n v="5090652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n v="604800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n v="1237546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n v="2039660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n v="1866028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n v="3046189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n v="3202235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n v="4921822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n v="1168650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n v="3062054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n v="937493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n v="2592000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n v="2592000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n v="2595600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n v="3888000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n v="1864797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n v="1524150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n v="1219383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n v="1632555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n v="1891951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n v="2592000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n v="2592000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n v="2160000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n v="3111141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n v="5184000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n v="2678315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n v="2419200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n v="1784984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n v="2057360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n v="2592000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n v="1036800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n v="5180400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n v="2589661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n v="2090174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n v="1507200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n v="3027600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n v="2588400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n v="2119084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n v="1728000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n v="3200032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n v="2592000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n v="2592000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n v="3456000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n v="2592000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n v="2592000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n v="1296000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n v="2539332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n v="4320000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n v="2169530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n v="2592000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n v="1213456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n v="2308551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n v="3493871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n v="1983424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n v="2592000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n v="3888000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n v="2592000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n v="2547617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n v="2592000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n v="1728000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n v="1812854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n v="3888000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n v="2592000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n v="2592000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n v="3288322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n v="235441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n v="1728000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n v="2592000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n v="818602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n v="2548815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n v="936144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n v="2450155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n v="3725232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n v="2592000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n v="1561615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n v="769798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n v="2592000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n v="2457024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n v="2592000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n v="1867456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n v="2764800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n v="1643897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n v="2592000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n v="2158953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n v="1209600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n v="2592000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n v="2592000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n v="2188986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n v="2683745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n v="2592000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n v="1426307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n v="1826887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n v="2592000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n v="2241833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n v="1148810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n v="1948672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n v="2368699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n v="2592000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n v="2592000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n v="716354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n v="2419200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n v="2046075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n v="3884400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n v="2592000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n v="2429062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n v="5180400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n v="2332800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n v="1946314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n v="5184000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n v="2592000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n v="2592000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n v="2685773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n v="2638883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n v="2331317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n v="2592000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n v="1209600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n v="2461721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n v="1369572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n v="3563755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n v="2592000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n v="2163528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n v="5180400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n v="2588400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n v="2450271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n v="2592000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n v="3272778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n v="3543510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n v="1821209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n v="1815924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n v="2592000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n v="2343096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n v="1541810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n v="1070357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n v="2242778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n v="2592000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n v="2121773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n v="1468800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n v="2592000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n v="2592000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n v="2592000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n v="2592000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n v="2714339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n v="2592000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n v="2064840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n v="2612669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n v="2592000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n v="1814400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n v="3024000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n v="1671824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n v="953425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n v="2501971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n v="3456000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n v="1051896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n v="5162136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n v="4687615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n v="1407302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n v="2160000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n v="1237816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n v="2592000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n v="2595600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n v="97035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n v="3888000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n v="2592000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n v="1999747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n v="1153034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n v="1728000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n v="1978305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n v="5180400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n v="1132828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n v="1413588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n v="2592000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n v="2947530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n v="2560966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n v="1798361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n v="2592000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n v="2224808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n v="2592000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n v="2387314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n v="4973252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n v="1244427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n v="947894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n v="2411769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n v="2517935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n v="1728000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n v="1752182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n v="2437343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n v="2592000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n v="1344913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n v="2595600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n v="3024000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n v="2687890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n v="2572315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n v="3194924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n v="2419200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n v="1814400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n v="2592000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n v="2160000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n v="5184000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n v="2592000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n v="2592000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n v="2592000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n v="1858056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n v="2081139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n v="1909386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n v="2419200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n v="2592000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n v="2454250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n v="2592000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n v="2762320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n v="2648841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n v="2595600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n v="5184000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n v="2937600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n v="3633825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n v="1924772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n v="3043434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n v="1563382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n v="790973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n v="2429544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n v="3978151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n v="2592000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n v="2592000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n v="2592000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n v="2592000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n v="2592000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n v="2415717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n v="2592000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n v="2592000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n v="2595600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n v="2595600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n v="2711413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n v="5187600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n v="2288097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n v="2592000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n v="2588400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n v="3285918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n v="1209600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n v="1209600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n v="5180400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n v="2592000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n v="2592000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n v="5184000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n v="3909746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n v="1911990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n v="2160000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n v="2592000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n v="2095996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n v="4957433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n v="3019921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n v="2160000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n v="2270817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n v="1814400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n v="1266950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n v="1590518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n v="2177723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n v="2419200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n v="2592000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n v="5184000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n v="2595600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n v="542184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n v="2592000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n v="2592000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n v="1212718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n v="2753910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n v="2588400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n v="2592000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n v="2592000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n v="864000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n v="2592000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n v="2592000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n v="2592000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n v="2588400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n v="1243271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n v="2592000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n v="2832574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n v="2611739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n v="2068356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n v="2844209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n v="1516730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n v="5184000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n v="2592000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n v="1814400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n v="4356653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m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m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m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m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m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m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m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m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m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m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m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m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m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m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m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m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m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m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m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m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n v="2592000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n v="2246400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n v="1814400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n v="2852898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n v="909038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n v="2592000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n v="2012414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n v="2547742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n v="2596104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n v="2010901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n v="4000960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n v="2361590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n v="2160000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n v="1924128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n v="2588400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n v="5187600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n v="1209600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n v="952218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n v="1847818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n v="2592000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n v="2005928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n v="2592000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n v="1161589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n v="1774473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n v="2592000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n v="2958423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n v="5184000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n v="1068018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n v="1555200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n v="1779122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n v="3024000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n v="2976159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n v="1814400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n v="864000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n v="2903522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n v="2592000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n v="2592000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n v="2184341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n v="1253080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n v="2592000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n v="2592000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n v="2514861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n v="2595600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n v="3845411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n v="780621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n v="2570071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n v="3192433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n v="1728000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n v="5184000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n v="1814400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n v="2592000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n v="2592000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n v="25990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n v="2592000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n v="3233056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n v="3351152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n v="5184000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n v="1832286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n v="1296000"/>
    <b v="0"/>
    <n v="13"/>
    <b v="1"/>
    <n v="1.2133333333333334"/>
    <m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n v="1829782"/>
    <b v="0"/>
    <n v="23"/>
    <b v="1"/>
    <n v="1.86"/>
    <m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n v="1209600"/>
    <b v="0"/>
    <n v="39"/>
    <b v="1"/>
    <n v="3"/>
    <m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n v="2592000"/>
    <b v="0"/>
    <n v="35"/>
    <b v="1"/>
    <n v="1.0825"/>
    <m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n v="2160000"/>
    <b v="0"/>
    <n v="27"/>
    <b v="1"/>
    <n v="1.4115384615384616"/>
    <m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n v="2241427"/>
    <b v="0"/>
    <n v="21"/>
    <b v="1"/>
    <n v="1.1399999999999999"/>
    <m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n v="1824673"/>
    <b v="0"/>
    <n v="104"/>
    <b v="1"/>
    <n v="1.5373333333333334"/>
    <m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n v="1728000"/>
    <b v="0"/>
    <n v="19"/>
    <b v="1"/>
    <n v="1.0149999999999999"/>
    <m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n v="2731073"/>
    <b v="0"/>
    <n v="97"/>
    <b v="1"/>
    <n v="1.0235000000000001"/>
    <m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n v="4971501"/>
    <b v="0"/>
    <n v="27"/>
    <b v="1"/>
    <n v="1.0257142857142858"/>
    <m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n v="2592000"/>
    <b v="0"/>
    <n v="24"/>
    <b v="1"/>
    <n v="1.5575000000000001"/>
    <m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n v="2678400"/>
    <b v="0"/>
    <n v="13"/>
    <b v="1"/>
    <n v="1.0075000000000001"/>
    <m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n v="2592000"/>
    <b v="0"/>
    <n v="46"/>
    <b v="1"/>
    <n v="2.3940000000000001"/>
    <m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n v="2592000"/>
    <b v="0"/>
    <n v="4"/>
    <b v="1"/>
    <n v="2.1"/>
    <m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n v="1900800"/>
    <b v="0"/>
    <n v="40"/>
    <b v="1"/>
    <n v="1.0451515151515152"/>
    <m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n v="1818000"/>
    <b v="0"/>
    <n v="44"/>
    <b v="1"/>
    <n v="1.008"/>
    <m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n v="2616693"/>
    <b v="0"/>
    <n v="35"/>
    <b v="1"/>
    <n v="1.1120000000000001"/>
    <m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n v="2595600"/>
    <b v="0"/>
    <n v="63"/>
    <b v="1"/>
    <n v="1.0204444444444445"/>
    <m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n v="2545940"/>
    <b v="0"/>
    <n v="89"/>
    <b v="1"/>
    <n v="1.0254767441860466"/>
    <m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n v="1464533"/>
    <b v="0"/>
    <n v="15"/>
    <b v="1"/>
    <n v="1.27"/>
    <m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n v="2396229"/>
    <b v="0"/>
    <n v="46"/>
    <b v="1"/>
    <n v="3.3870588235294119"/>
    <m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n v="2666006"/>
    <b v="0"/>
    <n v="33"/>
    <b v="1"/>
    <n v="1.0075000000000001"/>
    <m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m/>
    <b v="0"/>
    <n v="31"/>
    <b v="0"/>
    <n v="9.3100000000000002E-2"/>
    <m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m/>
    <b v="0"/>
    <n v="5"/>
    <b v="0"/>
    <n v="7.2400000000000006E-2"/>
    <m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m/>
    <b v="0"/>
    <n v="1"/>
    <b v="0"/>
    <n v="0.1"/>
    <m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m/>
    <b v="0"/>
    <n v="12"/>
    <b v="0"/>
    <n v="0.11272727272727273"/>
    <m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m/>
    <b v="0"/>
    <n v="4"/>
    <b v="0"/>
    <n v="0.15411764705882353"/>
    <m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m/>
    <b v="0"/>
    <n v="0"/>
    <b v="0"/>
    <n v="0"/>
    <m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m/>
    <b v="0"/>
    <n v="7"/>
    <b v="0"/>
    <n v="0.28466666666666668"/>
    <m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m/>
    <b v="0"/>
    <n v="2"/>
    <b v="0"/>
    <n v="0.13333333333333333"/>
    <m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m/>
    <b v="0"/>
    <n v="1"/>
    <b v="0"/>
    <n v="6.6666666666666671E-3"/>
    <m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m/>
    <b v="0"/>
    <n v="4"/>
    <b v="0"/>
    <n v="0.21428571428571427"/>
    <m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m/>
    <b v="0"/>
    <n v="6"/>
    <b v="0"/>
    <n v="0.18"/>
    <m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m/>
    <b v="0"/>
    <n v="8"/>
    <b v="0"/>
    <n v="0.20125000000000001"/>
    <m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m/>
    <b v="0"/>
    <n v="14"/>
    <b v="0"/>
    <n v="0.17899999999999999"/>
    <m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m/>
    <b v="0"/>
    <n v="0"/>
    <b v="0"/>
    <n v="0"/>
    <m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m/>
    <b v="0"/>
    <n v="4"/>
    <b v="0"/>
    <n v="0.02"/>
    <m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m/>
    <b v="0"/>
    <n v="0"/>
    <b v="0"/>
    <n v="0"/>
    <m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m/>
    <b v="0"/>
    <n v="0"/>
    <b v="0"/>
    <n v="0"/>
    <m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m/>
    <b v="0"/>
    <n v="1"/>
    <b v="0"/>
    <n v="0.1"/>
    <m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m/>
    <b v="0"/>
    <n v="1"/>
    <b v="0"/>
    <n v="2.3764705882352941E-2"/>
    <m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m/>
    <b v="0"/>
    <n v="1"/>
    <b v="0"/>
    <n v="0.01"/>
    <m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n v="1774904"/>
    <b v="0"/>
    <n v="52"/>
    <b v="1"/>
    <n v="1.0351999999999999"/>
    <m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n v="2681752"/>
    <b v="0"/>
    <n v="7"/>
    <b v="1"/>
    <n v="1.05"/>
    <m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n v="2449532"/>
    <b v="0"/>
    <n v="28"/>
    <b v="1"/>
    <n v="1.0044999999999999"/>
    <m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n v="5180400"/>
    <b v="0"/>
    <n v="11"/>
    <b v="1"/>
    <n v="1.3260000000000001"/>
    <m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n v="3462265"/>
    <b v="0"/>
    <n v="15"/>
    <b v="1"/>
    <n v="1.1299999999999999"/>
    <m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n v="2520800"/>
    <b v="0"/>
    <n v="30"/>
    <b v="1"/>
    <n v="1.0334000000000001"/>
    <m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n v="3225003"/>
    <b v="0"/>
    <n v="27"/>
    <b v="1"/>
    <n v="1.2"/>
    <m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n v="2592000"/>
    <b v="0"/>
    <n v="28"/>
    <b v="1"/>
    <n v="1.2963636363636364"/>
    <m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n v="2592000"/>
    <b v="0"/>
    <n v="17"/>
    <b v="1"/>
    <n v="1.0111111111111111"/>
    <m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n v="1728000"/>
    <b v="0"/>
    <n v="50"/>
    <b v="1"/>
    <n v="1.0851428571428572"/>
    <m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n v="2655662"/>
    <b v="0"/>
    <n v="26"/>
    <b v="1"/>
    <n v="1.0233333333333334"/>
    <m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n v="5184000"/>
    <b v="0"/>
    <n v="88"/>
    <b v="1"/>
    <n v="1.1024425000000002"/>
    <m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n v="2160000"/>
    <b v="0"/>
    <n v="91"/>
    <b v="1"/>
    <n v="1.010154"/>
    <m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n v="4621663"/>
    <b v="0"/>
    <n v="3"/>
    <b v="1"/>
    <n v="1"/>
    <m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n v="2160000"/>
    <b v="0"/>
    <n v="28"/>
    <b v="1"/>
    <n v="1.0624"/>
    <m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n v="2588400"/>
    <b v="0"/>
    <n v="77"/>
    <b v="1"/>
    <n v="1"/>
    <m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n v="1657328"/>
    <b v="0"/>
    <n v="27"/>
    <b v="1"/>
    <n v="1"/>
    <m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n v="2592000"/>
    <b v="0"/>
    <n v="107"/>
    <b v="1"/>
    <n v="1.1345714285714286"/>
    <m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n v="3024000"/>
    <b v="0"/>
    <n v="96"/>
    <b v="1"/>
    <n v="1.0265010000000001"/>
    <m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n v="1225843"/>
    <b v="0"/>
    <n v="56"/>
    <b v="1"/>
    <n v="1.1675"/>
    <m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n v="2592000"/>
    <b v="0"/>
    <n v="58"/>
    <b v="1"/>
    <n v="1.0765274999999999"/>
    <m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n v="2592000"/>
    <b v="0"/>
    <n v="15"/>
    <b v="1"/>
    <n v="1"/>
    <m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n v="2592000"/>
    <b v="0"/>
    <n v="20"/>
    <b v="1"/>
    <n v="1"/>
    <m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n v="1221948"/>
    <b v="0"/>
    <n v="38"/>
    <b v="1"/>
    <n v="1.46"/>
    <m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n v="1782694"/>
    <b v="0"/>
    <n v="33"/>
    <b v="1"/>
    <n v="1.1020000000000001"/>
    <m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n v="2858433"/>
    <b v="0"/>
    <n v="57"/>
    <b v="1"/>
    <n v="1.0820000000000001"/>
    <m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n v="1382400"/>
    <b v="0"/>
    <n v="25"/>
    <b v="1"/>
    <n v="1"/>
    <m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n v="2352157"/>
    <b v="0"/>
    <n v="14"/>
    <b v="1"/>
    <n v="1.0024999999999999"/>
    <m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n v="3255022"/>
    <b v="0"/>
    <n v="94"/>
    <b v="1"/>
    <n v="1.0671250000000001"/>
    <m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n v="1905579"/>
    <b v="0"/>
    <n v="59"/>
    <b v="1"/>
    <n v="1.4319999999999999"/>
    <m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n v="5184000"/>
    <b v="0"/>
    <n v="36"/>
    <b v="1"/>
    <n v="1.0504166666666668"/>
    <m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n v="2588400"/>
    <b v="0"/>
    <n v="115"/>
    <b v="1"/>
    <n v="1.0398000000000001"/>
    <m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n v="2818175"/>
    <b v="0"/>
    <n v="30"/>
    <b v="1"/>
    <n v="1.2"/>
    <m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n v="2160000"/>
    <b v="0"/>
    <n v="52"/>
    <b v="1"/>
    <n v="1.0966666666666667"/>
    <m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n v="2513903"/>
    <b v="0"/>
    <n v="27"/>
    <b v="1"/>
    <n v="1.0175000000000001"/>
    <m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n v="2119080"/>
    <b v="0"/>
    <n v="24"/>
    <b v="1"/>
    <n v="1.2891666666666666"/>
    <m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n v="2592000"/>
    <b v="0"/>
    <n v="10"/>
    <b v="1"/>
    <n v="1.1499999999999999"/>
    <m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n v="3091411"/>
    <b v="0"/>
    <n v="30"/>
    <b v="1"/>
    <n v="1.5075000000000001"/>
    <m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n v="2592000"/>
    <b v="0"/>
    <n v="71"/>
    <b v="1"/>
    <n v="1.1096666666666666"/>
    <m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n v="2473734"/>
    <b v="0"/>
    <n v="10"/>
    <b v="1"/>
    <n v="1.0028571428571429"/>
    <m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m/>
    <b v="0"/>
    <n v="1"/>
    <b v="0"/>
    <n v="6.6666666666666671E-3"/>
    <m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m/>
    <b v="0"/>
    <n v="4"/>
    <b v="0"/>
    <n v="3.267605633802817E-2"/>
    <m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m/>
    <b v="0"/>
    <n v="0"/>
    <b v="0"/>
    <n v="0"/>
    <m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m/>
    <b v="0"/>
    <n v="0"/>
    <b v="0"/>
    <n v="0"/>
    <m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m/>
    <b v="0"/>
    <n v="2"/>
    <b v="0"/>
    <n v="2.8E-3"/>
    <m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m/>
    <b v="0"/>
    <n v="24"/>
    <b v="0"/>
    <n v="0.59657142857142853"/>
    <m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m/>
    <b v="0"/>
    <n v="1"/>
    <b v="0"/>
    <n v="0.01"/>
    <m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m/>
    <b v="0"/>
    <n v="2"/>
    <b v="0"/>
    <n v="1.6666666666666666E-2"/>
    <m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m/>
    <b v="0"/>
    <n v="1"/>
    <b v="0"/>
    <n v="4.4444444444444447E-5"/>
    <m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m/>
    <b v="0"/>
    <n v="37"/>
    <b v="0"/>
    <n v="0.89666666666666661"/>
    <m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m/>
    <b v="0"/>
    <n v="5"/>
    <b v="0"/>
    <n v="1.4642857142857143E-2"/>
    <m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m/>
    <b v="0"/>
    <n v="4"/>
    <b v="0"/>
    <n v="4.02E-2"/>
    <m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m/>
    <b v="0"/>
    <n v="16"/>
    <b v="0"/>
    <n v="4.0045454545454544E-2"/>
    <m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m/>
    <b v="0"/>
    <n v="9"/>
    <b v="0"/>
    <n v="8.5199999999999998E-2"/>
    <m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m/>
    <b v="0"/>
    <n v="0"/>
    <b v="0"/>
    <n v="0"/>
    <m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m/>
    <b v="0"/>
    <n v="40"/>
    <b v="0"/>
    <n v="0.19650000000000001"/>
    <m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m/>
    <b v="0"/>
    <n v="0"/>
    <b v="0"/>
    <n v="0"/>
    <m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m/>
    <b v="0"/>
    <n v="2"/>
    <b v="0"/>
    <n v="2.0000000000000002E-5"/>
    <m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m/>
    <b v="0"/>
    <n v="1"/>
    <b v="0"/>
    <n v="6.6666666666666664E-4"/>
    <m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m/>
    <b v="0"/>
    <n v="9"/>
    <b v="0"/>
    <n v="0.30333333333333334"/>
    <m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n v="5180400"/>
    <b v="0"/>
    <n v="24"/>
    <b v="1"/>
    <n v="1"/>
    <m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n v="4357293"/>
    <b v="0"/>
    <n v="38"/>
    <b v="1"/>
    <n v="1.0125"/>
    <m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n v="2588400"/>
    <b v="0"/>
    <n v="26"/>
    <b v="1"/>
    <n v="1.2173333333333334"/>
    <m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n v="2923027"/>
    <b v="0"/>
    <n v="19"/>
    <b v="1"/>
    <n v="3.3"/>
    <m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n v="4010232"/>
    <b v="0"/>
    <n v="11"/>
    <b v="1"/>
    <n v="1.0954999999999999"/>
    <m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n v="3337559"/>
    <b v="0"/>
    <n v="27"/>
    <b v="1"/>
    <n v="1.0095190476190474"/>
    <m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n v="3133028"/>
    <b v="0"/>
    <n v="34"/>
    <b v="1"/>
    <n v="1.4013333333333333"/>
    <m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n v="2565943"/>
    <b v="0"/>
    <n v="20"/>
    <b v="1"/>
    <n v="1.0000100000000001"/>
    <m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n v="2592000"/>
    <b v="0"/>
    <n v="37"/>
    <b v="1"/>
    <n v="1.19238"/>
    <m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n v="1422924"/>
    <b v="0"/>
    <n v="20"/>
    <b v="1"/>
    <n v="1.0725"/>
    <m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n v="2588400"/>
    <b v="0"/>
    <n v="10"/>
    <b v="1"/>
    <n v="2.2799999999999998"/>
    <m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n v="1612816"/>
    <b v="0"/>
    <n v="26"/>
    <b v="1"/>
    <n v="1.0640000000000001"/>
    <m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n v="2592000"/>
    <b v="0"/>
    <n v="20"/>
    <b v="1"/>
    <n v="1.4333333333333333"/>
    <m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n v="2764800"/>
    <b v="0"/>
    <n v="46"/>
    <b v="1"/>
    <n v="1.0454285714285714"/>
    <m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n v="5107923"/>
    <b v="0"/>
    <n v="76"/>
    <b v="1"/>
    <n v="1.1002000000000001"/>
    <m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n v="2959696"/>
    <b v="0"/>
    <n v="41"/>
    <b v="1"/>
    <n v="1.06"/>
    <m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n v="1031957"/>
    <b v="0"/>
    <n v="7"/>
    <b v="1"/>
    <n v="1.08"/>
    <m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n v="1814400"/>
    <b v="0"/>
    <n v="49"/>
    <b v="1"/>
    <n v="1.0542"/>
    <m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n v="2592000"/>
    <b v="0"/>
    <n v="26"/>
    <b v="1"/>
    <n v="1.1916666666666667"/>
    <m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n v="4758199"/>
    <b v="0"/>
    <n v="65"/>
    <b v="1"/>
    <n v="1.5266666666666666"/>
    <m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n v="5187600"/>
    <b v="0"/>
    <n v="28"/>
    <b v="1"/>
    <n v="1"/>
    <m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n v="1728000"/>
    <b v="0"/>
    <n v="8"/>
    <b v="1"/>
    <n v="1.002"/>
    <m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n v="1209600"/>
    <b v="0"/>
    <n v="3"/>
    <b v="1"/>
    <n v="2.25"/>
    <m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n v="1818000"/>
    <b v="0"/>
    <n v="9"/>
    <b v="1"/>
    <n v="1.0602199999999999"/>
    <m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n v="3888000"/>
    <b v="0"/>
    <n v="9"/>
    <b v="1"/>
    <n v="1.0466666666666666"/>
    <m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n v="943968"/>
    <b v="0"/>
    <n v="20"/>
    <b v="1"/>
    <n v="1.1666666666666667"/>
    <m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n v="2592000"/>
    <b v="0"/>
    <n v="57"/>
    <b v="1"/>
    <n v="1.0903333333333334"/>
    <m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n v="1814400"/>
    <b v="0"/>
    <n v="8"/>
    <b v="1"/>
    <n v="1.6"/>
    <m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n v="2699688"/>
    <b v="0"/>
    <n v="14"/>
    <b v="1"/>
    <n v="1.125"/>
    <m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n v="3110400"/>
    <b v="0"/>
    <n v="17"/>
    <b v="1"/>
    <n v="1.0209999999999999"/>
    <m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n v="2592000"/>
    <b v="0"/>
    <n v="100"/>
    <b v="1"/>
    <n v="1.00824"/>
    <m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n v="5184000"/>
    <b v="0"/>
    <n v="32"/>
    <b v="1"/>
    <n v="1.0125"/>
    <m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n v="2156400"/>
    <b v="0"/>
    <n v="3"/>
    <b v="1"/>
    <n v="65"/>
    <m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m/>
    <b v="1"/>
    <n v="34"/>
    <b v="0"/>
    <n v="8.72E-2"/>
    <m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m/>
    <b v="1"/>
    <n v="23"/>
    <b v="0"/>
    <n v="0.21940000000000001"/>
    <m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m/>
    <b v="1"/>
    <n v="19"/>
    <b v="0"/>
    <n v="0.21299999999999999"/>
    <m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m/>
    <b v="1"/>
    <n v="50"/>
    <b v="0"/>
    <n v="0.41489795918367345"/>
    <m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m/>
    <b v="1"/>
    <n v="12"/>
    <b v="0"/>
    <n v="2.1049999999999999E-2"/>
    <m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m/>
    <b v="1"/>
    <n v="8"/>
    <b v="0"/>
    <n v="2.7E-2"/>
    <m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m/>
    <b v="1"/>
    <n v="9"/>
    <b v="0"/>
    <n v="0.16161904761904761"/>
    <m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m/>
    <b v="1"/>
    <n v="43"/>
    <b v="0"/>
    <n v="0.16376923076923078"/>
    <m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m/>
    <b v="1"/>
    <n v="28"/>
    <b v="0"/>
    <n v="7.0433333333333334E-2"/>
    <m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m/>
    <b v="1"/>
    <n v="4"/>
    <b v="0"/>
    <n v="3.7999999999999999E-2"/>
    <m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m/>
    <b v="1"/>
    <n v="24"/>
    <b v="0"/>
    <n v="0.34079999999999999"/>
    <m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m/>
    <b v="0"/>
    <n v="2"/>
    <b v="0"/>
    <n v="2E-3"/>
    <m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m/>
    <b v="0"/>
    <n v="2"/>
    <b v="0"/>
    <n v="2.5999999999999998E-4"/>
    <m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m/>
    <b v="0"/>
    <n v="20"/>
    <b v="0"/>
    <n v="0.16254545454545455"/>
    <m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m/>
    <b v="0"/>
    <n v="1"/>
    <b v="0"/>
    <n v="2.5000000000000001E-2"/>
    <m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m/>
    <b v="0"/>
    <n v="1"/>
    <b v="0"/>
    <n v="2.0000000000000001E-4"/>
    <m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m/>
    <b v="0"/>
    <n v="4"/>
    <b v="0"/>
    <n v="5.1999999999999998E-2"/>
    <m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m/>
    <b v="0"/>
    <n v="1"/>
    <b v="0"/>
    <n v="0.02"/>
    <m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m/>
    <b v="0"/>
    <n v="1"/>
    <b v="0"/>
    <n v="4.0000000000000002E-4"/>
    <m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m/>
    <b v="0"/>
    <n v="13"/>
    <b v="0"/>
    <n v="0.17666666666666667"/>
    <m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m/>
    <b v="0"/>
    <n v="1"/>
    <b v="0"/>
    <n v="0.05"/>
    <m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m/>
    <b v="0"/>
    <n v="1"/>
    <b v="0"/>
    <n v="1.3333333333333334E-4"/>
    <m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m/>
    <b v="0"/>
    <n v="0"/>
    <b v="0"/>
    <n v="0"/>
    <m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m/>
    <b v="0"/>
    <n v="3"/>
    <b v="0"/>
    <n v="1.2E-2"/>
    <m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m/>
    <b v="0"/>
    <n v="14"/>
    <b v="0"/>
    <n v="0.26937422295897223"/>
    <m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m/>
    <b v="0"/>
    <n v="2"/>
    <b v="0"/>
    <n v="5.4999999999999997E-3"/>
    <m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m/>
    <b v="0"/>
    <n v="5"/>
    <b v="0"/>
    <n v="0.1255"/>
    <m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m/>
    <b v="0"/>
    <n v="1"/>
    <b v="0"/>
    <n v="2E-3"/>
    <m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m/>
    <b v="0"/>
    <n v="15"/>
    <b v="0"/>
    <n v="3.44748684310884E-2"/>
    <m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m/>
    <b v="0"/>
    <n v="10"/>
    <b v="0"/>
    <n v="0.15"/>
    <m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m/>
    <b v="0"/>
    <n v="3"/>
    <b v="0"/>
    <n v="2.6666666666666668E-2"/>
    <m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m/>
    <b v="0"/>
    <n v="0"/>
    <b v="0"/>
    <n v="0"/>
    <m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m/>
    <b v="0"/>
    <n v="0"/>
    <b v="0"/>
    <n v="0"/>
    <m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m/>
    <b v="0"/>
    <n v="0"/>
    <b v="0"/>
    <n v="0"/>
    <m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m/>
    <b v="0"/>
    <n v="0"/>
    <b v="0"/>
    <n v="0"/>
    <m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m/>
    <b v="0"/>
    <n v="46"/>
    <b v="0"/>
    <n v="0.52794871794871789"/>
    <m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m/>
    <b v="0"/>
    <n v="14"/>
    <b v="0"/>
    <n v="4.9639999999999997E-2"/>
    <m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m/>
    <b v="0"/>
    <n v="1"/>
    <b v="0"/>
    <n v="5.5555555555555556E-4"/>
    <m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m/>
    <b v="0"/>
    <n v="0"/>
    <b v="0"/>
    <n v="0"/>
    <m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m/>
    <b v="0"/>
    <n v="17"/>
    <b v="0"/>
    <n v="0.13066666666666665"/>
    <m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m/>
    <b v="0"/>
    <n v="1"/>
    <b v="0"/>
    <n v="0.05"/>
    <m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m/>
    <b v="0"/>
    <n v="0"/>
    <b v="0"/>
    <n v="0"/>
    <m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m/>
    <b v="0"/>
    <n v="0"/>
    <b v="0"/>
    <n v="0"/>
    <m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m/>
    <b v="0"/>
    <n v="0"/>
    <b v="0"/>
    <n v="0"/>
    <m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m/>
    <b v="0"/>
    <n v="0"/>
    <b v="0"/>
    <n v="0"/>
    <m/>
    <s v="theater/musical"/>
    <x v="1"/>
    <x v="40"/>
  </r>
  <r>
    <n v="3886"/>
    <s v="a (Canceled)"/>
    <n v="1"/>
    <n v="10000"/>
    <n v="0"/>
    <x v="1"/>
    <x v="2"/>
    <s v="AUD"/>
    <n v="1418275702"/>
    <n v="1415683702"/>
    <m/>
    <b v="0"/>
    <n v="0"/>
    <b v="0"/>
    <n v="0"/>
    <m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m/>
    <b v="0"/>
    <n v="2"/>
    <b v="0"/>
    <n v="1.7500000000000002E-2"/>
    <m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m/>
    <b v="0"/>
    <n v="14"/>
    <b v="0"/>
    <n v="0.27100000000000002"/>
    <m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m/>
    <b v="0"/>
    <n v="9"/>
    <b v="0"/>
    <n v="1.4749999999999999E-2"/>
    <m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m/>
    <b v="0"/>
    <n v="8"/>
    <b v="0"/>
    <n v="0.16826666666666668"/>
    <m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m/>
    <b v="0"/>
    <n v="7"/>
    <b v="0"/>
    <n v="0.32500000000000001"/>
    <m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m/>
    <b v="0"/>
    <n v="0"/>
    <b v="0"/>
    <n v="0"/>
    <m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m/>
    <b v="0"/>
    <n v="84"/>
    <b v="0"/>
    <n v="0.2155"/>
    <m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m/>
    <b v="0"/>
    <n v="11"/>
    <b v="0"/>
    <n v="3.4666666666666665E-2"/>
    <m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m/>
    <b v="0"/>
    <n v="1"/>
    <b v="0"/>
    <n v="0.05"/>
    <m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m/>
    <b v="0"/>
    <n v="4"/>
    <b v="0"/>
    <n v="0.10625"/>
    <m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m/>
    <b v="0"/>
    <n v="10"/>
    <b v="0"/>
    <n v="0.17599999999999999"/>
    <m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m/>
    <b v="0"/>
    <n v="16"/>
    <b v="0"/>
    <n v="0.3256"/>
    <m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m/>
    <b v="0"/>
    <n v="2"/>
    <b v="0"/>
    <n v="1.2500000000000001E-2"/>
    <m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m/>
    <b v="0"/>
    <n v="5"/>
    <b v="0"/>
    <n v="5.3999999999999999E-2"/>
    <m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m/>
    <b v="0"/>
    <n v="1"/>
    <b v="0"/>
    <n v="8.3333333333333332E-3"/>
    <m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m/>
    <b v="0"/>
    <n v="31"/>
    <b v="0"/>
    <n v="0.48833333333333334"/>
    <m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m/>
    <b v="0"/>
    <n v="0"/>
    <b v="0"/>
    <n v="0"/>
    <m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m/>
    <b v="0"/>
    <n v="2"/>
    <b v="0"/>
    <n v="2.9999999999999997E-4"/>
    <m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m/>
    <b v="0"/>
    <n v="7"/>
    <b v="0"/>
    <n v="0.11533333333333333"/>
    <m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m/>
    <b v="0"/>
    <n v="16"/>
    <b v="0"/>
    <n v="0.67333333333333334"/>
    <m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m/>
    <b v="0"/>
    <n v="4"/>
    <b v="0"/>
    <n v="0.153"/>
    <m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m/>
    <b v="0"/>
    <n v="4"/>
    <b v="0"/>
    <n v="8.666666666666667E-2"/>
    <m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m/>
    <b v="0"/>
    <n v="4"/>
    <b v="0"/>
    <n v="2.2499999999999998E-3"/>
    <m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m/>
    <b v="0"/>
    <n v="3"/>
    <b v="0"/>
    <n v="3.0833333333333334E-2"/>
    <m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m/>
    <b v="0"/>
    <n v="36"/>
    <b v="0"/>
    <n v="0.37412499999999999"/>
    <m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m/>
    <b v="0"/>
    <n v="1"/>
    <b v="0"/>
    <n v="6.666666666666667E-5"/>
    <m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m/>
    <b v="0"/>
    <n v="7"/>
    <b v="0"/>
    <n v="0.1"/>
    <m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m/>
    <b v="0"/>
    <n v="27"/>
    <b v="0"/>
    <n v="0.36359999999999998"/>
    <m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m/>
    <b v="0"/>
    <n v="1"/>
    <b v="0"/>
    <n v="3.3333333333333335E-3"/>
    <m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m/>
    <b v="0"/>
    <n v="0"/>
    <b v="0"/>
    <n v="0"/>
    <m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m/>
    <b v="0"/>
    <n v="1"/>
    <b v="0"/>
    <n v="2.8571428571428571E-3"/>
    <m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m/>
    <b v="0"/>
    <n v="3"/>
    <b v="0"/>
    <n v="2E-3"/>
    <m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m/>
    <b v="0"/>
    <n v="3"/>
    <b v="0"/>
    <n v="1.7999999999999999E-2"/>
    <m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m/>
    <b v="0"/>
    <n v="3"/>
    <b v="0"/>
    <n v="5.3999999999999999E-2"/>
    <m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m/>
    <b v="0"/>
    <n v="0"/>
    <b v="0"/>
    <n v="0"/>
    <m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m/>
    <b v="0"/>
    <n v="6"/>
    <b v="0"/>
    <n v="8.1333333333333327E-2"/>
    <m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m/>
    <b v="0"/>
    <n v="17"/>
    <b v="0"/>
    <n v="0.12034782608695652"/>
    <m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m/>
    <b v="0"/>
    <n v="40"/>
    <b v="0"/>
    <n v="0.15266666666666667"/>
    <m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m/>
    <b v="0"/>
    <n v="3"/>
    <b v="0"/>
    <n v="0.1"/>
    <m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m/>
    <b v="0"/>
    <n v="1"/>
    <b v="0"/>
    <n v="3.0000000000000001E-3"/>
    <m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m/>
    <b v="0"/>
    <n v="2"/>
    <b v="0"/>
    <n v="0.01"/>
    <m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m/>
    <b v="0"/>
    <n v="7"/>
    <b v="0"/>
    <n v="0.13020000000000001"/>
    <m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m/>
    <b v="0"/>
    <n v="14"/>
    <b v="0"/>
    <n v="2.265E-2"/>
    <m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m/>
    <b v="0"/>
    <n v="0"/>
    <b v="0"/>
    <n v="0"/>
    <m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m/>
    <b v="0"/>
    <n v="0"/>
    <b v="0"/>
    <n v="0"/>
    <m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m/>
    <b v="0"/>
    <n v="1"/>
    <b v="0"/>
    <n v="8.3333333333333331E-5"/>
    <m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m/>
    <b v="0"/>
    <n v="12"/>
    <b v="0"/>
    <n v="0.15742857142857142"/>
    <m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m/>
    <b v="0"/>
    <n v="12"/>
    <b v="0"/>
    <n v="0.11"/>
    <m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m/>
    <b v="0"/>
    <n v="23"/>
    <b v="0"/>
    <n v="0.43833333333333335"/>
    <m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m/>
    <b v="0"/>
    <n v="0"/>
    <b v="0"/>
    <n v="0"/>
    <m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m/>
    <b v="0"/>
    <n v="10"/>
    <b v="0"/>
    <n v="0.86135181975736563"/>
    <m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m/>
    <b v="0"/>
    <n v="5"/>
    <b v="0"/>
    <n v="0.12196620583717357"/>
    <m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m/>
    <b v="0"/>
    <n v="1"/>
    <b v="0"/>
    <n v="1E-3"/>
    <m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m/>
    <b v="0"/>
    <n v="2"/>
    <b v="0"/>
    <n v="2.2000000000000001E-3"/>
    <m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m/>
    <b v="0"/>
    <n v="2"/>
    <b v="0"/>
    <n v="9.0909090909090905E-3"/>
    <m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m/>
    <b v="0"/>
    <n v="0"/>
    <b v="0"/>
    <n v="0"/>
    <m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m/>
    <b v="0"/>
    <n v="13"/>
    <b v="0"/>
    <n v="0.35639999999999999"/>
    <m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m/>
    <b v="0"/>
    <n v="0"/>
    <b v="0"/>
    <n v="0"/>
    <m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m/>
    <b v="0"/>
    <n v="1"/>
    <b v="0"/>
    <n v="2.5000000000000001E-3"/>
    <m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m/>
    <b v="0"/>
    <n v="5"/>
    <b v="0"/>
    <n v="3.2500000000000001E-2"/>
    <m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m/>
    <b v="0"/>
    <n v="2"/>
    <b v="0"/>
    <n v="3.3666666666666664E-2"/>
    <m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m/>
    <b v="0"/>
    <n v="0"/>
    <b v="0"/>
    <n v="0"/>
    <m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m/>
    <b v="0"/>
    <n v="32"/>
    <b v="0"/>
    <n v="0.15770000000000001"/>
    <m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m/>
    <b v="0"/>
    <n v="1"/>
    <b v="0"/>
    <n v="6.2500000000000003E-3"/>
    <m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m/>
    <b v="0"/>
    <n v="1"/>
    <b v="0"/>
    <n v="5.0000000000000004E-6"/>
    <m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m/>
    <b v="0"/>
    <n v="1"/>
    <b v="0"/>
    <n v="9.6153846153846159E-4"/>
    <m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m/>
    <b v="0"/>
    <n v="0"/>
    <b v="0"/>
    <n v="0"/>
    <m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m/>
    <b v="0"/>
    <n v="0"/>
    <b v="0"/>
    <n v="0"/>
    <m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m/>
    <b v="0"/>
    <n v="8"/>
    <b v="0"/>
    <n v="0.24285714285714285"/>
    <m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m/>
    <b v="0"/>
    <n v="0"/>
    <b v="0"/>
    <n v="0"/>
    <m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m/>
    <b v="0"/>
    <n v="1"/>
    <b v="0"/>
    <n v="2.5000000000000001E-4"/>
    <m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m/>
    <b v="0"/>
    <n v="16"/>
    <b v="0"/>
    <n v="0.32050000000000001"/>
    <m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m/>
    <b v="0"/>
    <n v="12"/>
    <b v="0"/>
    <n v="0.24333333333333335"/>
    <m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m/>
    <b v="0"/>
    <n v="4"/>
    <b v="0"/>
    <n v="1.4999999999999999E-2"/>
    <m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m/>
    <b v="0"/>
    <n v="2"/>
    <b v="0"/>
    <n v="4.1999999999999997E-3"/>
    <m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m/>
    <b v="0"/>
    <n v="3"/>
    <b v="0"/>
    <n v="3.214285714285714E-2"/>
    <m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m/>
    <b v="0"/>
    <n v="0"/>
    <b v="0"/>
    <n v="0"/>
    <m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m/>
    <b v="0"/>
    <n v="3"/>
    <b v="0"/>
    <n v="6.3E-2"/>
    <m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m/>
    <b v="0"/>
    <n v="4"/>
    <b v="0"/>
    <n v="0.14249999999999999"/>
    <m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m/>
    <b v="0"/>
    <n v="2"/>
    <b v="0"/>
    <n v="6.0000000000000001E-3"/>
    <m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m/>
    <b v="0"/>
    <n v="10"/>
    <b v="0"/>
    <n v="0.2411764705882353"/>
    <m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m/>
    <b v="0"/>
    <n v="11"/>
    <b v="0"/>
    <n v="0.10539999999999999"/>
    <m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m/>
    <b v="0"/>
    <n v="6"/>
    <b v="0"/>
    <n v="7.4690265486725665E-2"/>
    <m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m/>
    <b v="0"/>
    <n v="2"/>
    <b v="0"/>
    <n v="7.3333333333333334E-4"/>
    <m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m/>
    <b v="0"/>
    <n v="6"/>
    <b v="0"/>
    <n v="9.7142857142857135E-3"/>
    <m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m/>
    <b v="0"/>
    <n v="8"/>
    <b v="0"/>
    <n v="0.21099999999999999"/>
    <m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m/>
    <b v="0"/>
    <n v="37"/>
    <b v="0"/>
    <n v="0.78100000000000003"/>
    <m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m/>
    <b v="0"/>
    <n v="11"/>
    <b v="0"/>
    <n v="0.32"/>
    <m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m/>
    <b v="0"/>
    <n v="0"/>
    <b v="0"/>
    <n v="0"/>
    <m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m/>
    <b v="0"/>
    <n v="10"/>
    <b v="0"/>
    <n v="0.47692307692307695"/>
    <m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m/>
    <b v="0"/>
    <n v="6"/>
    <b v="0"/>
    <n v="1.4500000000000001E-2"/>
    <m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m/>
    <b v="0"/>
    <n v="8"/>
    <b v="0"/>
    <n v="0.107"/>
    <m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m/>
    <b v="0"/>
    <n v="6"/>
    <b v="0"/>
    <n v="1.8333333333333333E-2"/>
    <m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m/>
    <b v="0"/>
    <n v="7"/>
    <b v="0"/>
    <n v="0.18"/>
    <m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m/>
    <b v="0"/>
    <n v="7"/>
    <b v="0"/>
    <n v="4.0833333333333333E-2"/>
    <m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m/>
    <b v="0"/>
    <n v="5"/>
    <b v="0"/>
    <n v="0.2"/>
    <m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m/>
    <b v="0"/>
    <n v="46"/>
    <b v="0"/>
    <n v="0.34802513464991025"/>
    <m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m/>
    <b v="0"/>
    <n v="10"/>
    <b v="0"/>
    <n v="6.3333333333333339E-2"/>
    <m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m/>
    <b v="0"/>
    <n v="19"/>
    <b v="0"/>
    <n v="0.32050000000000001"/>
    <m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m/>
    <b v="0"/>
    <n v="13"/>
    <b v="0"/>
    <n v="9.7600000000000006E-2"/>
    <m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m/>
    <b v="0"/>
    <n v="13"/>
    <b v="0"/>
    <n v="0.3775"/>
    <m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m/>
    <b v="0"/>
    <n v="4"/>
    <b v="0"/>
    <n v="2.1333333333333333E-2"/>
    <m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m/>
    <b v="0"/>
    <n v="0"/>
    <b v="0"/>
    <n v="0"/>
    <m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m/>
    <b v="0"/>
    <n v="3"/>
    <b v="0"/>
    <n v="4.1818181818181817E-2"/>
    <m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m/>
    <b v="0"/>
    <n v="1"/>
    <b v="0"/>
    <n v="0.2"/>
    <m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m/>
    <b v="0"/>
    <n v="9"/>
    <b v="0"/>
    <n v="5.4100000000000002E-2"/>
    <m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m/>
    <b v="0"/>
    <n v="1"/>
    <b v="0"/>
    <n v="6.0000000000000002E-5"/>
    <m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m/>
    <b v="0"/>
    <n v="1"/>
    <b v="0"/>
    <n v="2.5000000000000001E-3"/>
    <m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m/>
    <b v="0"/>
    <n v="4"/>
    <b v="0"/>
    <n v="0.35"/>
    <m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m/>
    <b v="0"/>
    <n v="17"/>
    <b v="0"/>
    <n v="0.16566666666666666"/>
    <m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m/>
    <b v="0"/>
    <n v="0"/>
    <b v="0"/>
    <n v="0"/>
    <m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m/>
    <b v="0"/>
    <n v="12"/>
    <b v="0"/>
    <n v="0.57199999999999995"/>
    <m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m/>
    <b v="0"/>
    <n v="14"/>
    <b v="0"/>
    <n v="0.16514285714285715"/>
    <m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m/>
    <b v="0"/>
    <n v="1"/>
    <b v="0"/>
    <n v="1.25E-3"/>
    <m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m/>
    <b v="0"/>
    <n v="14"/>
    <b v="0"/>
    <n v="0.3775"/>
    <m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m/>
    <b v="0"/>
    <n v="4"/>
    <b v="0"/>
    <n v="1.84E-2"/>
    <m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m/>
    <b v="0"/>
    <n v="2"/>
    <b v="0"/>
    <n v="0.10050000000000001"/>
    <m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m/>
    <b v="0"/>
    <n v="1"/>
    <b v="0"/>
    <n v="2E-3"/>
    <m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m/>
    <b v="0"/>
    <n v="2"/>
    <b v="0"/>
    <n v="1.3333333333333334E-2"/>
    <m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m/>
    <b v="0"/>
    <n v="1"/>
    <b v="0"/>
    <n v="6.666666666666667E-5"/>
    <m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m/>
    <b v="0"/>
    <n v="1"/>
    <b v="0"/>
    <n v="2.5000000000000001E-3"/>
    <m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m/>
    <b v="0"/>
    <n v="4"/>
    <b v="0"/>
    <n v="0.06"/>
    <m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m/>
    <b v="0"/>
    <n v="3"/>
    <b v="0"/>
    <n v="3.8860103626943004E-2"/>
    <m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m/>
    <b v="0"/>
    <n v="38"/>
    <b v="0"/>
    <n v="0.24194444444444443"/>
    <m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m/>
    <b v="0"/>
    <n v="4"/>
    <b v="0"/>
    <n v="7.5999999999999998E-2"/>
    <m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m/>
    <b v="0"/>
    <n v="0"/>
    <b v="0"/>
    <n v="0"/>
    <m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m/>
    <b v="0"/>
    <n v="2"/>
    <b v="0"/>
    <n v="1.2999999999999999E-2"/>
    <m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m/>
    <b v="0"/>
    <n v="0"/>
    <b v="0"/>
    <n v="0"/>
    <m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m/>
    <b v="0"/>
    <n v="1"/>
    <b v="0"/>
    <n v="1.4285714285714287E-4"/>
    <m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m/>
    <b v="0"/>
    <n v="7"/>
    <b v="0"/>
    <n v="0.14000000000000001"/>
    <m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m/>
    <b v="0"/>
    <n v="2"/>
    <b v="0"/>
    <n v="1.0500000000000001E-2"/>
    <m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m/>
    <b v="0"/>
    <n v="4"/>
    <b v="0"/>
    <n v="8.666666666666667E-2"/>
    <m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m/>
    <b v="0"/>
    <n v="4"/>
    <b v="0"/>
    <n v="8.2857142857142851E-3"/>
    <m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m/>
    <b v="0"/>
    <n v="3"/>
    <b v="0"/>
    <n v="0.16666666666666666"/>
    <m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m/>
    <b v="0"/>
    <n v="2"/>
    <b v="0"/>
    <n v="8.3333333333333332E-3"/>
    <m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m/>
    <b v="0"/>
    <n v="197"/>
    <b v="0"/>
    <n v="0.69561111111111107"/>
    <m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m/>
    <b v="0"/>
    <n v="0"/>
    <b v="0"/>
    <n v="0"/>
    <m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m/>
    <b v="0"/>
    <n v="1"/>
    <b v="0"/>
    <n v="1.2500000000000001E-2"/>
    <m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m/>
    <b v="0"/>
    <n v="4"/>
    <b v="0"/>
    <n v="0.05"/>
    <m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m/>
    <b v="0"/>
    <n v="0"/>
    <b v="0"/>
    <n v="0"/>
    <m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m/>
    <b v="0"/>
    <n v="7"/>
    <b v="0"/>
    <n v="7.166666666666667E-2"/>
    <m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m/>
    <b v="0"/>
    <n v="11"/>
    <b v="0"/>
    <n v="0.28050000000000003"/>
    <m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m/>
    <b v="0"/>
    <n v="0"/>
    <b v="0"/>
    <n v="0"/>
    <m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m/>
    <b v="0"/>
    <n v="6"/>
    <b v="0"/>
    <n v="0.16"/>
    <m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m/>
    <b v="0"/>
    <n v="0"/>
    <b v="0"/>
    <n v="0"/>
    <m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m/>
    <b v="0"/>
    <n v="7"/>
    <b v="0"/>
    <n v="6.8287037037037035E-2"/>
    <m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m/>
    <b v="0"/>
    <n v="94"/>
    <b v="0"/>
    <n v="0.25698702928870293"/>
    <m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m/>
    <b v="0"/>
    <n v="2"/>
    <b v="0"/>
    <n v="1.4814814814814815E-2"/>
    <m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m/>
    <b v="0"/>
    <n v="25"/>
    <b v="0"/>
    <n v="0.36849999999999999"/>
    <m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m/>
    <b v="0"/>
    <n v="17"/>
    <b v="0"/>
    <n v="0.47049999999999997"/>
    <m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m/>
    <b v="0"/>
    <n v="2"/>
    <b v="0"/>
    <n v="0.11428571428571428"/>
    <m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m/>
    <b v="0"/>
    <n v="4"/>
    <b v="0"/>
    <n v="0.12039999999999999"/>
    <m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m/>
    <b v="0"/>
    <n v="5"/>
    <b v="0"/>
    <n v="0.6"/>
    <m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m/>
    <b v="0"/>
    <n v="2"/>
    <b v="0"/>
    <n v="0.3125"/>
    <m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m/>
    <b v="0"/>
    <n v="2"/>
    <b v="0"/>
    <n v="4.1999999999999997E-3"/>
    <m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m/>
    <b v="0"/>
    <n v="3"/>
    <b v="0"/>
    <n v="2.0999999999999999E-3"/>
    <m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m/>
    <b v="0"/>
    <n v="0"/>
    <b v="0"/>
    <n v="0"/>
    <m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m/>
    <b v="0"/>
    <n v="4"/>
    <b v="0"/>
    <n v="0.375"/>
    <m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m/>
    <b v="0"/>
    <n v="1"/>
    <b v="0"/>
    <n v="2.0000000000000001E-4"/>
    <m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m/>
    <b v="0"/>
    <n v="12"/>
    <b v="0"/>
    <n v="8.2142857142857142E-2"/>
    <m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m/>
    <b v="0"/>
    <n v="4"/>
    <b v="0"/>
    <n v="2.1999999999999999E-2"/>
    <m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m/>
    <b v="0"/>
    <n v="91"/>
    <b v="0"/>
    <n v="0.17652941176470588"/>
    <m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m/>
    <b v="0"/>
    <n v="1"/>
    <b v="0"/>
    <n v="8.0000000000000004E-4"/>
    <m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m/>
    <b v="0"/>
    <n v="1"/>
    <b v="0"/>
    <n v="6.6666666666666664E-4"/>
    <m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m/>
    <b v="0"/>
    <n v="0"/>
    <b v="0"/>
    <n v="0"/>
    <m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m/>
    <b v="0"/>
    <n v="13"/>
    <b v="0"/>
    <n v="0.37533333333333335"/>
    <m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m/>
    <b v="0"/>
    <n v="2"/>
    <b v="0"/>
    <n v="0.22"/>
    <m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m/>
    <b v="0"/>
    <n v="0"/>
    <b v="0"/>
    <n v="0"/>
    <m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m/>
    <b v="0"/>
    <n v="21"/>
    <b v="0"/>
    <n v="0.1762"/>
    <m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m/>
    <b v="0"/>
    <n v="9"/>
    <b v="0"/>
    <n v="0.53"/>
    <m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m/>
    <b v="0"/>
    <n v="6"/>
    <b v="0"/>
    <n v="0.22142857142857142"/>
    <m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m/>
    <b v="0"/>
    <n v="4"/>
    <b v="0"/>
    <n v="2.5333333333333333E-2"/>
    <m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m/>
    <b v="0"/>
    <n v="7"/>
    <b v="0"/>
    <n v="2.5000000000000001E-2"/>
    <m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m/>
    <b v="0"/>
    <n v="5"/>
    <b v="0"/>
    <n v="2.8500000000000001E-2"/>
    <m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m/>
    <b v="0"/>
    <n v="0"/>
    <b v="0"/>
    <n v="0"/>
    <m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m/>
    <b v="0"/>
    <n v="3"/>
    <b v="0"/>
    <n v="2.4500000000000001E-2"/>
    <m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m/>
    <b v="0"/>
    <n v="9"/>
    <b v="0"/>
    <n v="1.4210526315789474E-2"/>
    <m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m/>
    <b v="0"/>
    <n v="6"/>
    <b v="0"/>
    <n v="0.1925"/>
    <m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m/>
    <b v="0"/>
    <n v="4"/>
    <b v="0"/>
    <n v="6.7499999999999999E-3"/>
    <m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m/>
    <b v="0"/>
    <n v="1"/>
    <b v="0"/>
    <n v="1.6666666666666668E-3"/>
    <m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m/>
    <b v="0"/>
    <n v="17"/>
    <b v="0"/>
    <n v="0.60899999999999999"/>
    <m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m/>
    <b v="0"/>
    <n v="1"/>
    <b v="0"/>
    <n v="0.01"/>
    <m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m/>
    <b v="0"/>
    <n v="13"/>
    <b v="0"/>
    <n v="0.34399999999999997"/>
    <m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m/>
    <b v="0"/>
    <n v="6"/>
    <b v="0"/>
    <n v="0.16500000000000001"/>
    <m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m/>
    <b v="0"/>
    <n v="0"/>
    <b v="0"/>
    <n v="0"/>
    <m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m/>
    <b v="0"/>
    <n v="2"/>
    <b v="0"/>
    <n v="4.0000000000000001E-3"/>
    <m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m/>
    <b v="0"/>
    <n v="2"/>
    <b v="0"/>
    <n v="1.0571428571428572E-2"/>
    <m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m/>
    <b v="0"/>
    <n v="21"/>
    <b v="0"/>
    <n v="0.26727272727272727"/>
    <m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m/>
    <b v="0"/>
    <n v="13"/>
    <b v="0"/>
    <n v="0.28799999999999998"/>
    <m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m/>
    <b v="0"/>
    <n v="0"/>
    <b v="0"/>
    <n v="0"/>
    <m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m/>
    <b v="0"/>
    <n v="6"/>
    <b v="0"/>
    <n v="8.8999999999999996E-2"/>
    <m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m/>
    <b v="0"/>
    <n v="0"/>
    <b v="0"/>
    <n v="0"/>
    <m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m/>
    <b v="0"/>
    <n v="1"/>
    <b v="0"/>
    <n v="1.6666666666666668E-3"/>
    <m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m/>
    <b v="0"/>
    <n v="0"/>
    <b v="0"/>
    <n v="0"/>
    <m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m/>
    <b v="0"/>
    <n v="12"/>
    <b v="0"/>
    <n v="0.15737410071942445"/>
    <m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m/>
    <b v="0"/>
    <n v="2"/>
    <b v="0"/>
    <n v="0.02"/>
    <m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m/>
    <b v="0"/>
    <n v="6"/>
    <b v="0"/>
    <n v="0.21685714285714286"/>
    <m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m/>
    <b v="0"/>
    <n v="1"/>
    <b v="0"/>
    <n v="3.3333333333333335E-3"/>
    <m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m/>
    <b v="0"/>
    <n v="1"/>
    <b v="0"/>
    <n v="2.8571428571428571E-3"/>
    <m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m/>
    <b v="0"/>
    <n v="5"/>
    <b v="0"/>
    <n v="4.7E-2"/>
    <m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m/>
    <b v="0"/>
    <n v="0"/>
    <b v="0"/>
    <n v="0"/>
    <m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m/>
    <b v="0"/>
    <n v="3"/>
    <b v="0"/>
    <n v="0.108"/>
    <m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m/>
    <b v="0"/>
    <n v="8"/>
    <b v="0"/>
    <n v="4.8000000000000001E-2"/>
    <m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m/>
    <b v="0"/>
    <n v="3"/>
    <b v="0"/>
    <n v="3.2000000000000001E-2"/>
    <m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m/>
    <b v="0"/>
    <n v="8"/>
    <b v="0"/>
    <n v="0.1275"/>
    <m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m/>
    <b v="0"/>
    <n v="1"/>
    <b v="0"/>
    <n v="1.8181818181818181E-4"/>
    <m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m/>
    <b v="0"/>
    <n v="4"/>
    <b v="0"/>
    <n v="2.4E-2"/>
    <m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m/>
    <b v="0"/>
    <n v="8"/>
    <b v="0"/>
    <n v="0.36499999999999999"/>
    <m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m/>
    <b v="0"/>
    <n v="1"/>
    <b v="0"/>
    <n v="2.6666666666666668E-2"/>
    <m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m/>
    <b v="0"/>
    <n v="5"/>
    <b v="0"/>
    <n v="0.11428571428571428"/>
    <m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m/>
    <b v="0"/>
    <n v="0"/>
    <b v="0"/>
    <n v="0"/>
    <m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m/>
    <b v="0"/>
    <n v="0"/>
    <b v="0"/>
    <n v="0"/>
    <m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m/>
    <b v="0"/>
    <n v="1"/>
    <b v="0"/>
    <n v="1.1111111111111112E-2"/>
    <m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m/>
    <b v="0"/>
    <n v="0"/>
    <b v="0"/>
    <n v="0"/>
    <m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m/>
    <b v="0"/>
    <n v="0"/>
    <b v="0"/>
    <n v="0"/>
    <m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m/>
    <b v="0"/>
    <n v="6"/>
    <b v="0"/>
    <n v="0.27400000000000002"/>
    <m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m/>
    <b v="0"/>
    <n v="6"/>
    <b v="0"/>
    <n v="0.1"/>
    <m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m/>
    <b v="0"/>
    <n v="14"/>
    <b v="0"/>
    <n v="0.21366666666666667"/>
    <m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m/>
    <b v="0"/>
    <n v="6"/>
    <b v="0"/>
    <n v="6.9696969696969702E-2"/>
    <m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m/>
    <b v="0"/>
    <n v="33"/>
    <b v="0"/>
    <n v="0.70599999999999996"/>
    <m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m/>
    <b v="0"/>
    <n v="4"/>
    <b v="0"/>
    <n v="2.0500000000000001E-2"/>
    <m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m/>
    <b v="0"/>
    <n v="1"/>
    <b v="0"/>
    <n v="1.9666666666666666E-2"/>
    <m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m/>
    <b v="0"/>
    <n v="0"/>
    <b v="0"/>
    <n v="0"/>
    <m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m/>
    <b v="0"/>
    <n v="6"/>
    <b v="0"/>
    <n v="0.28666666666666668"/>
    <m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m/>
    <b v="0"/>
    <n v="6"/>
    <b v="0"/>
    <n v="3.1333333333333331E-2"/>
    <m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m/>
    <b v="0"/>
    <n v="1"/>
    <b v="0"/>
    <n v="4.0000000000000002E-4"/>
    <m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m/>
    <b v="0"/>
    <n v="3"/>
    <b v="0"/>
    <n v="2E-3"/>
    <m/>
    <s v="theater/plays"/>
    <x v="1"/>
    <x v="6"/>
  </r>
  <r>
    <m/>
    <m/>
    <m/>
    <m/>
    <m/>
    <x v="4"/>
    <x v="21"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8FFF7-1792-4D5A-AC1B-2721B252FCD9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AFA685-CF77-4C86-B231-5B9A6E4F0B75}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8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item="4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5AA70-B77C-40B7-9F29-67DED66BDAD5}" name="PivotTable8" cacheId="1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4"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2" hier="3" name="[Range].[category].[All]" cap="All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in!$A:$V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3A665-3D51-4633-84EC-497408C3534F}">
  <dimension ref="A1:F14"/>
  <sheetViews>
    <sheetView workbookViewId="0">
      <selection activeCell="B16" sqref="B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8309</v>
      </c>
    </row>
    <row r="3" spans="1:6" x14ac:dyDescent="0.25">
      <c r="A3" s="6" t="s">
        <v>8324</v>
      </c>
      <c r="B3" s="6" t="s">
        <v>8308</v>
      </c>
    </row>
    <row r="4" spans="1:6" x14ac:dyDescent="0.25">
      <c r="A4" s="6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6" x14ac:dyDescent="0.25">
      <c r="A5" s="7" t="s">
        <v>8315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5">
      <c r="A6" s="7" t="s">
        <v>8316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5">
      <c r="A7" s="7" t="s">
        <v>8317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5">
      <c r="A8" s="7" t="s">
        <v>8318</v>
      </c>
      <c r="B8" s="5">
        <v>24</v>
      </c>
      <c r="C8" s="5"/>
      <c r="D8" s="5"/>
      <c r="E8" s="5"/>
      <c r="F8" s="5">
        <v>24</v>
      </c>
    </row>
    <row r="9" spans="1:6" x14ac:dyDescent="0.25">
      <c r="A9" s="7" t="s">
        <v>8319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5">
      <c r="A10" s="7" t="s">
        <v>8320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5">
      <c r="A11" s="7" t="s">
        <v>8321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5">
      <c r="A12" s="7" t="s">
        <v>8322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5">
      <c r="A13" s="7" t="s">
        <v>8323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5">
      <c r="A14" s="7" t="s">
        <v>8307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7F713-388F-455A-BC83-25F89D18066A}">
  <dimension ref="A1:F15"/>
  <sheetViews>
    <sheetView workbookViewId="0">
      <selection activeCell="E3" sqref="E3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8313</v>
      </c>
      <c r="B1" t="s">
        <v>8319</v>
      </c>
    </row>
    <row r="2" spans="1:6" x14ac:dyDescent="0.25">
      <c r="A2" s="6" t="s">
        <v>8223</v>
      </c>
      <c r="B2" t="s">
        <v>8309</v>
      </c>
    </row>
    <row r="4" spans="1:6" x14ac:dyDescent="0.25">
      <c r="A4" s="6" t="s">
        <v>8324</v>
      </c>
      <c r="B4" s="6" t="s">
        <v>8308</v>
      </c>
    </row>
    <row r="5" spans="1:6" x14ac:dyDescent="0.25">
      <c r="A5" s="6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7" t="s">
        <v>8325</v>
      </c>
      <c r="B6" s="5"/>
      <c r="C6" s="5"/>
      <c r="D6" s="5"/>
      <c r="E6" s="5">
        <v>40</v>
      </c>
      <c r="F6" s="5">
        <v>40</v>
      </c>
    </row>
    <row r="7" spans="1:6" x14ac:dyDescent="0.25">
      <c r="A7" s="7" t="s">
        <v>8326</v>
      </c>
      <c r="B7" s="5"/>
      <c r="C7" s="5"/>
      <c r="D7" s="5"/>
      <c r="E7" s="5">
        <v>40</v>
      </c>
      <c r="F7" s="5">
        <v>40</v>
      </c>
    </row>
    <row r="8" spans="1:6" x14ac:dyDescent="0.25">
      <c r="A8" s="7" t="s">
        <v>8327</v>
      </c>
      <c r="B8" s="5"/>
      <c r="C8" s="5">
        <v>40</v>
      </c>
      <c r="D8" s="5">
        <v>20</v>
      </c>
      <c r="E8" s="5"/>
      <c r="F8" s="5">
        <v>60</v>
      </c>
    </row>
    <row r="9" spans="1:6" x14ac:dyDescent="0.25">
      <c r="A9" s="7" t="s">
        <v>8328</v>
      </c>
      <c r="B9" s="5"/>
      <c r="C9" s="5">
        <v>20</v>
      </c>
      <c r="D9" s="5"/>
      <c r="E9" s="5">
        <v>140</v>
      </c>
      <c r="F9" s="5">
        <v>160</v>
      </c>
    </row>
    <row r="10" spans="1:6" x14ac:dyDescent="0.25">
      <c r="A10" s="7" t="s">
        <v>8329</v>
      </c>
      <c r="B10" s="5"/>
      <c r="C10" s="5">
        <v>60</v>
      </c>
      <c r="D10" s="5"/>
      <c r="E10" s="5"/>
      <c r="F10" s="5">
        <v>60</v>
      </c>
    </row>
    <row r="11" spans="1:6" x14ac:dyDescent="0.25">
      <c r="A11" s="7" t="s">
        <v>8330</v>
      </c>
      <c r="B11" s="5"/>
      <c r="C11" s="5"/>
      <c r="D11" s="5"/>
      <c r="E11" s="5">
        <v>20</v>
      </c>
      <c r="F11" s="5">
        <v>20</v>
      </c>
    </row>
    <row r="12" spans="1:6" x14ac:dyDescent="0.25">
      <c r="A12" s="7" t="s">
        <v>8331</v>
      </c>
      <c r="B12" s="5"/>
      <c r="C12" s="5"/>
      <c r="D12" s="5"/>
      <c r="E12" s="5">
        <v>40</v>
      </c>
      <c r="F12" s="5">
        <v>40</v>
      </c>
    </row>
    <row r="13" spans="1:6" x14ac:dyDescent="0.25">
      <c r="A13" s="7" t="s">
        <v>8332</v>
      </c>
      <c r="B13" s="5"/>
      <c r="C13" s="5"/>
      <c r="D13" s="5"/>
      <c r="E13" s="5">
        <v>260</v>
      </c>
      <c r="F13" s="5">
        <v>260</v>
      </c>
    </row>
    <row r="14" spans="1:6" x14ac:dyDescent="0.25">
      <c r="A14" s="7" t="s">
        <v>8333</v>
      </c>
      <c r="B14" s="5">
        <v>20</v>
      </c>
      <c r="C14" s="5"/>
      <c r="D14" s="5"/>
      <c r="E14" s="5"/>
      <c r="F14" s="5">
        <v>20</v>
      </c>
    </row>
    <row r="15" spans="1:6" x14ac:dyDescent="0.25">
      <c r="A15" s="7" t="s">
        <v>8307</v>
      </c>
      <c r="B15" s="5">
        <v>20</v>
      </c>
      <c r="C15" s="5">
        <v>120</v>
      </c>
      <c r="D15" s="5">
        <v>20</v>
      </c>
      <c r="E15" s="5">
        <v>540</v>
      </c>
      <c r="F15" s="5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D3BA9-A4C9-4EC4-9162-5C638C3CF204}">
  <dimension ref="A2:F15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6" t="s">
        <v>8313</v>
      </c>
      <c r="B2" t="s" vm="1">
        <v>8346</v>
      </c>
    </row>
    <row r="4" spans="1:6" x14ac:dyDescent="0.25">
      <c r="A4" s="6" t="s">
        <v>8324</v>
      </c>
      <c r="B4" s="6" t="s">
        <v>8308</v>
      </c>
    </row>
    <row r="5" spans="1:6" x14ac:dyDescent="0.25">
      <c r="A5" s="6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7" t="s">
        <v>8337</v>
      </c>
      <c r="B6" s="5">
        <v>1</v>
      </c>
      <c r="C6" s="5">
        <v>4</v>
      </c>
      <c r="D6" s="5"/>
      <c r="E6" s="5">
        <v>9</v>
      </c>
      <c r="F6" s="5">
        <v>14</v>
      </c>
    </row>
    <row r="7" spans="1:6" x14ac:dyDescent="0.25">
      <c r="A7" s="7" t="s">
        <v>8338</v>
      </c>
      <c r="B7" s="5">
        <v>1</v>
      </c>
      <c r="C7" s="5">
        <v>15</v>
      </c>
      <c r="D7" s="5"/>
      <c r="E7" s="5">
        <v>49</v>
      </c>
      <c r="F7" s="5">
        <v>65</v>
      </c>
    </row>
    <row r="8" spans="1:6" x14ac:dyDescent="0.25">
      <c r="A8" s="7" t="s">
        <v>8339</v>
      </c>
      <c r="B8" s="5">
        <v>7</v>
      </c>
      <c r="C8" s="5">
        <v>28</v>
      </c>
      <c r="D8" s="5"/>
      <c r="E8" s="5">
        <v>136</v>
      </c>
      <c r="F8" s="5">
        <v>171</v>
      </c>
    </row>
    <row r="9" spans="1:6" x14ac:dyDescent="0.25">
      <c r="A9" s="7" t="s">
        <v>8340</v>
      </c>
      <c r="B9" s="5">
        <v>6</v>
      </c>
      <c r="C9" s="5">
        <v>60</v>
      </c>
      <c r="D9" s="5"/>
      <c r="E9" s="5">
        <v>216</v>
      </c>
      <c r="F9" s="5">
        <v>282</v>
      </c>
    </row>
    <row r="10" spans="1:6" x14ac:dyDescent="0.25">
      <c r="A10" s="7" t="s">
        <v>8341</v>
      </c>
      <c r="B10" s="5">
        <v>7</v>
      </c>
      <c r="C10" s="5">
        <v>67</v>
      </c>
      <c r="D10" s="5"/>
      <c r="E10" s="5">
        <v>200</v>
      </c>
      <c r="F10" s="5">
        <v>274</v>
      </c>
    </row>
    <row r="11" spans="1:6" x14ac:dyDescent="0.25">
      <c r="A11" s="7" t="s">
        <v>8342</v>
      </c>
      <c r="B11" s="5">
        <v>80</v>
      </c>
      <c r="C11" s="5">
        <v>423</v>
      </c>
      <c r="D11" s="5"/>
      <c r="E11" s="5">
        <v>474</v>
      </c>
      <c r="F11" s="5">
        <v>977</v>
      </c>
    </row>
    <row r="12" spans="1:6" x14ac:dyDescent="0.25">
      <c r="A12" s="7" t="s">
        <v>8343</v>
      </c>
      <c r="B12" s="5">
        <v>131</v>
      </c>
      <c r="C12" s="5">
        <v>527</v>
      </c>
      <c r="D12" s="5"/>
      <c r="E12" s="5">
        <v>567</v>
      </c>
      <c r="F12" s="5">
        <v>1225</v>
      </c>
    </row>
    <row r="13" spans="1:6" x14ac:dyDescent="0.25">
      <c r="A13" s="7" t="s">
        <v>8344</v>
      </c>
      <c r="B13" s="5">
        <v>99</v>
      </c>
      <c r="C13" s="5">
        <v>375</v>
      </c>
      <c r="D13" s="5"/>
      <c r="E13" s="5">
        <v>475</v>
      </c>
      <c r="F13" s="5">
        <v>949</v>
      </c>
    </row>
    <row r="14" spans="1:6" x14ac:dyDescent="0.25">
      <c r="A14" s="7" t="s">
        <v>8345</v>
      </c>
      <c r="B14" s="5">
        <v>17</v>
      </c>
      <c r="C14" s="5">
        <v>31</v>
      </c>
      <c r="D14" s="5">
        <v>50</v>
      </c>
      <c r="E14" s="5">
        <v>59</v>
      </c>
      <c r="F14" s="5">
        <v>157</v>
      </c>
    </row>
    <row r="15" spans="1:6" x14ac:dyDescent="0.25">
      <c r="A15" s="7" t="s">
        <v>8307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23DC2-165A-4794-A1D2-1A4BFFA600AC}">
  <dimension ref="A1:H13"/>
  <sheetViews>
    <sheetView workbookViewId="0">
      <selection activeCell="B12" sqref="B12"/>
    </sheetView>
  </sheetViews>
  <sheetFormatPr defaultRowHeight="15" x14ac:dyDescent="0.25"/>
  <cols>
    <col min="1" max="1" width="31.85546875" customWidth="1"/>
    <col min="2" max="2" width="22" customWidth="1"/>
    <col min="3" max="3" width="15.42578125" customWidth="1"/>
    <col min="4" max="4" width="22.5703125" customWidth="1"/>
    <col min="5" max="5" width="14.28515625" customWidth="1"/>
    <col min="6" max="6" width="22.7109375" customWidth="1"/>
    <col min="7" max="7" width="21.7109375" customWidth="1"/>
    <col min="8" max="8" width="25.42578125" customWidth="1"/>
  </cols>
  <sheetData>
    <row r="1" spans="1:8" s="15" customFormat="1" x14ac:dyDescent="0.25">
      <c r="A1" s="15" t="s">
        <v>8347</v>
      </c>
      <c r="B1" s="15" t="s">
        <v>8348</v>
      </c>
      <c r="C1" s="15" t="s">
        <v>8349</v>
      </c>
      <c r="D1" s="15" t="s">
        <v>8350</v>
      </c>
      <c r="E1" s="15" t="s">
        <v>8351</v>
      </c>
      <c r="F1" s="15" t="s">
        <v>8352</v>
      </c>
      <c r="G1" s="15" t="s">
        <v>8353</v>
      </c>
      <c r="H1" s="15" t="s">
        <v>8354</v>
      </c>
    </row>
    <row r="2" spans="1:8" x14ac:dyDescent="0.25">
      <c r="A2" t="s">
        <v>8355</v>
      </c>
      <c r="B2">
        <f>IF(Main!D2&lt;1000, COUNTIF(state,"successful"), 0)</f>
        <v>0</v>
      </c>
      <c r="C2">
        <f>IF(Main!D2&lt;1000, COUNTIF(state,"failed"), 0)</f>
        <v>0</v>
      </c>
      <c r="D2">
        <f>IF(Main!D2&lt;1000, COUNTIF(state,"cancelled"), 0)</f>
        <v>0</v>
      </c>
    </row>
    <row r="3" spans="1:8" x14ac:dyDescent="0.25">
      <c r="A3" t="s">
        <v>8356</v>
      </c>
      <c r="B3">
        <f>IF(Main!D3&lt;1000, COUNTIF(Main!F:F, Main!F3="successful"), 0)</f>
        <v>0</v>
      </c>
    </row>
    <row r="4" spans="1:8" x14ac:dyDescent="0.25">
      <c r="A4" t="s">
        <v>8357</v>
      </c>
      <c r="B4">
        <f>IF(Main!D4&lt;1000, COUNTIF(Main!F:F, Main!F4="successful"), 0)</f>
        <v>0</v>
      </c>
    </row>
    <row r="5" spans="1:8" x14ac:dyDescent="0.25">
      <c r="A5" t="s">
        <v>8358</v>
      </c>
      <c r="B5">
        <f>IF(Main!D5&lt;1000, COUNTIF(Main!F:F, Main!F5="successful"), 0)</f>
        <v>0</v>
      </c>
    </row>
    <row r="6" spans="1:8" x14ac:dyDescent="0.25">
      <c r="A6" t="s">
        <v>8359</v>
      </c>
      <c r="B6">
        <f>IF(Main!D6&lt;1000, COUNTIF(Main!F:F, Main!F6="successful"), 0)</f>
        <v>0</v>
      </c>
    </row>
    <row r="7" spans="1:8" x14ac:dyDescent="0.25">
      <c r="A7" t="s">
        <v>8360</v>
      </c>
      <c r="B7">
        <f>IF(Main!D7&lt;1000, COUNTIF(Main!F:F, Main!F7="successful"), 0)</f>
        <v>0</v>
      </c>
    </row>
    <row r="8" spans="1:8" x14ac:dyDescent="0.25">
      <c r="A8" t="s">
        <v>8361</v>
      </c>
      <c r="B8">
        <f>IF(Main!D8&lt;1000, COUNTIF(Main!F:F, Main!F8="successful"), 0)</f>
        <v>0</v>
      </c>
    </row>
    <row r="9" spans="1:8" x14ac:dyDescent="0.25">
      <c r="A9" t="s">
        <v>8362</v>
      </c>
      <c r="B9">
        <f>IF(Main!D9&lt;1000, COUNTIF(Main!F:F, Main!F9="successful"), 0)</f>
        <v>0</v>
      </c>
    </row>
    <row r="10" spans="1:8" x14ac:dyDescent="0.25">
      <c r="A10" t="s">
        <v>8363</v>
      </c>
      <c r="B10">
        <f>IF(Main!D10&lt;1000, COUNTIF(Main!F:F, Main!F10="successful"), 0)</f>
        <v>0</v>
      </c>
    </row>
    <row r="11" spans="1:8" x14ac:dyDescent="0.25">
      <c r="A11" t="s">
        <v>8364</v>
      </c>
      <c r="B11">
        <f>IF(Main!D11&lt;1000, COUNTIF(Main!F:F, Main!F11="successful"), 0)</f>
        <v>0</v>
      </c>
    </row>
    <row r="12" spans="1:8" x14ac:dyDescent="0.25">
      <c r="A12" t="s">
        <v>8365</v>
      </c>
      <c r="B12">
        <f>IF(Main!D12&lt;1000, COUNTIF(Main!F:F, Main!F12="successful"), 0)</f>
        <v>0</v>
      </c>
    </row>
    <row r="13" spans="1:8" x14ac:dyDescent="0.25">
      <c r="A13" t="s">
        <v>8366</v>
      </c>
      <c r="B13">
        <f>IF(Main!D13&lt;1000, COUNTIF(Main!F:F, Main!F13="successful"), 0)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M1" zoomScale="60" zoomScaleNormal="60" workbookViewId="0">
      <selection activeCell="Q9" sqref="Q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1" width="17.85546875" customWidth="1"/>
    <col min="12" max="13" width="31.42578125" customWidth="1"/>
    <col min="14" max="14" width="31.42578125" style="12" customWidth="1"/>
    <col min="15" max="15" width="15.42578125" customWidth="1"/>
    <col min="16" max="16" width="24.5703125" customWidth="1"/>
    <col min="17" max="18" width="36.42578125" customWidth="1"/>
    <col min="19" max="19" width="36.42578125" style="11" customWidth="1"/>
    <col min="20" max="20" width="41.140625" customWidth="1"/>
    <col min="21" max="21" width="18.42578125" customWidth="1"/>
    <col min="22" max="22" width="17.425781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8310</v>
      </c>
      <c r="L1" s="1" t="s">
        <v>8334</v>
      </c>
      <c r="M1" s="1" t="s">
        <v>8335</v>
      </c>
      <c r="N1" s="13" t="s">
        <v>8336</v>
      </c>
      <c r="O1" s="1" t="s">
        <v>8261</v>
      </c>
      <c r="P1" s="1" t="s">
        <v>8262</v>
      </c>
      <c r="Q1" s="1" t="s">
        <v>8263</v>
      </c>
      <c r="R1" s="1" t="s">
        <v>8311</v>
      </c>
      <c r="S1" s="9" t="s">
        <v>8312</v>
      </c>
      <c r="T1" s="1" t="s">
        <v>8264</v>
      </c>
      <c r="U1" s="1" t="s">
        <v>8313</v>
      </c>
      <c r="V1" s="1" t="s">
        <v>8314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>
        <f>SUM(I2,-J2)</f>
        <v>2688589</v>
      </c>
      <c r="L2" s="12">
        <f>(((J2/60)/60)/24)+DATE(1970,1,1)+(-6/24)</f>
        <v>42176.757071759261</v>
      </c>
      <c r="M2" s="12">
        <f>(((I2/60)/60)/24)+DATE(1970,1,1)+(-6/24)</f>
        <v>42207.875</v>
      </c>
      <c r="N2" s="14">
        <f>(((K2/60)/60)/24)+(-6/24)</f>
        <v>30.867928240740738</v>
      </c>
      <c r="O2" t="b">
        <v>0</v>
      </c>
      <c r="P2">
        <v>182</v>
      </c>
      <c r="Q2" t="b">
        <v>1</v>
      </c>
      <c r="R2" s="8">
        <f>E2/D2</f>
        <v>1.3685882352941177</v>
      </c>
      <c r="S2" s="10">
        <f>E2/P2</f>
        <v>63.917582417582416</v>
      </c>
      <c r="T2" t="s">
        <v>8265</v>
      </c>
      <c r="U2" t="str">
        <f>IF(T2="film &amp; video/television","film &amp; video",IF(T2="film &amp; video/drama","film &amp; video",IF(T2="film &amp; video/animation","film &amp; video",IF(T2="film &amp; video/science fiction","film &amp; video",IF(T2="film &amp; video/animation","film &amp; video",IF(T2="film &amp; video/documentary", "film &amp; video", IF(T2="film &amp; video/shorts", "film &amp; video", "N/A")))))))</f>
        <v>film &amp; video</v>
      </c>
      <c r="V2" t="str">
        <f>IF(T2="film &amp; video/television","television",IF(T2="film &amp; video/documentary","documentary",IF(T2="film &amp; video/science fiction","science fiction",IF(T2="film &amp; video/drama","drama",IF(T2="film &amp; video/animation","animation", IF(T2="film &amp; video/shorts", "shorts", "N/A"))))))</f>
        <v>television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>
        <f t="shared" ref="K3:K66" si="0">SUM(I3,-J3)</f>
        <v>2592000</v>
      </c>
      <c r="L3" s="12">
        <f t="shared" ref="L3:L66" si="1">(((J3/60)/60)/24)+DATE(1970,1,1)+(-6/24)</f>
        <v>42766.350497685184</v>
      </c>
      <c r="M3" s="12">
        <f t="shared" ref="M3:M66" si="2">(((I3/60)/60)/24)+DATE(1970,1,1)+(-6/24)</f>
        <v>42796.350497685184</v>
      </c>
      <c r="N3" s="14">
        <f t="shared" ref="N3:N66" si="3">(((K3/60)/60)/24)+(-6/24)</f>
        <v>29.75</v>
      </c>
      <c r="O3" t="b">
        <v>0</v>
      </c>
      <c r="P3">
        <v>79</v>
      </c>
      <c r="Q3" t="b">
        <v>1</v>
      </c>
      <c r="R3" s="8">
        <f t="shared" ref="R3:R66" si="4">E3/D3</f>
        <v>1.4260827250608272</v>
      </c>
      <c r="S3" s="10">
        <f t="shared" ref="S3:S66" si="5">E3/P3</f>
        <v>185.48101265822785</v>
      </c>
      <c r="T3" t="s">
        <v>8265</v>
      </c>
      <c r="U3" t="str">
        <f t="shared" ref="U3:U66" si="6">IF(T3="film &amp; video/television","film &amp; video",IF(T3="film &amp; video/drama","film &amp; video",IF(T3="film &amp; video/animation","film &amp; video",IF(T3="film &amp; video/science fiction","film &amp; video",IF(T3="film &amp; video/animation","film &amp; video",IF(T3="film &amp; video/documentary", "film &amp; video", IF(T3="film &amp; video/shorts", "film &amp; video", "N/A")))))))</f>
        <v>film &amp; video</v>
      </c>
      <c r="V3" t="str">
        <f t="shared" ref="V3:V66" si="7">IF(T3="film &amp; video/television","television",IF(T3="film &amp; video/documentary","documentary",IF(T3="film &amp; video/science fiction","science fiction",IF(T3="film &amp; video/drama","drama",IF(T3="film &amp; video/animation","animation", IF(T3="film &amp; video/shorts", "shorts", "N/A"))))))</f>
        <v>television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>
        <f t="shared" si="0"/>
        <v>864000</v>
      </c>
      <c r="L4" s="12">
        <f t="shared" si="1"/>
        <v>42405.452349537038</v>
      </c>
      <c r="M4" s="12">
        <f t="shared" si="2"/>
        <v>42415.452349537038</v>
      </c>
      <c r="N4" s="14">
        <f t="shared" si="3"/>
        <v>9.75</v>
      </c>
      <c r="O4" t="b">
        <v>0</v>
      </c>
      <c r="P4">
        <v>35</v>
      </c>
      <c r="Q4" t="b">
        <v>1</v>
      </c>
      <c r="R4" s="8">
        <f t="shared" si="4"/>
        <v>1.05</v>
      </c>
      <c r="S4" s="10">
        <f t="shared" si="5"/>
        <v>15</v>
      </c>
      <c r="T4" t="s">
        <v>8265</v>
      </c>
      <c r="U4" t="str">
        <f t="shared" si="6"/>
        <v>film &amp; video</v>
      </c>
      <c r="V4" t="str">
        <f t="shared" si="7"/>
        <v>television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>
        <f t="shared" si="0"/>
        <v>2592000</v>
      </c>
      <c r="L5" s="12">
        <f t="shared" si="1"/>
        <v>41828.265127314815</v>
      </c>
      <c r="M5" s="12">
        <f t="shared" si="2"/>
        <v>41858.265127314815</v>
      </c>
      <c r="N5" s="14">
        <f t="shared" si="3"/>
        <v>29.75</v>
      </c>
      <c r="O5" t="b">
        <v>0</v>
      </c>
      <c r="P5">
        <v>150</v>
      </c>
      <c r="Q5" t="b">
        <v>1</v>
      </c>
      <c r="R5" s="8">
        <f t="shared" si="4"/>
        <v>1.0389999999999999</v>
      </c>
      <c r="S5" s="10">
        <f t="shared" si="5"/>
        <v>69.266666666666666</v>
      </c>
      <c r="T5" t="s">
        <v>8265</v>
      </c>
      <c r="U5" t="str">
        <f t="shared" si="6"/>
        <v>film &amp; video</v>
      </c>
      <c r="V5" t="str">
        <f t="shared" si="7"/>
        <v>television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>
        <f t="shared" si="0"/>
        <v>2592000</v>
      </c>
      <c r="L6" s="12">
        <f t="shared" si="1"/>
        <v>42327.584247685183</v>
      </c>
      <c r="M6" s="12">
        <f t="shared" si="2"/>
        <v>42357.584247685183</v>
      </c>
      <c r="N6" s="14">
        <f t="shared" si="3"/>
        <v>29.75</v>
      </c>
      <c r="O6" t="b">
        <v>0</v>
      </c>
      <c r="P6">
        <v>284</v>
      </c>
      <c r="Q6" t="b">
        <v>1</v>
      </c>
      <c r="R6" s="8">
        <f t="shared" si="4"/>
        <v>1.2299154545454545</v>
      </c>
      <c r="S6" s="10">
        <f t="shared" si="5"/>
        <v>190.55028169014085</v>
      </c>
      <c r="T6" t="s">
        <v>8265</v>
      </c>
      <c r="U6" t="str">
        <f t="shared" si="6"/>
        <v>film &amp; video</v>
      </c>
      <c r="V6" t="str">
        <f t="shared" si="7"/>
        <v>television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>
        <f t="shared" si="0"/>
        <v>1408293</v>
      </c>
      <c r="L7" s="12">
        <f t="shared" si="1"/>
        <v>42563.682951388888</v>
      </c>
      <c r="M7" s="12">
        <f t="shared" si="2"/>
        <v>42579.982638888891</v>
      </c>
      <c r="N7" s="14">
        <f t="shared" si="3"/>
        <v>16.049687500000001</v>
      </c>
      <c r="O7" t="b">
        <v>0</v>
      </c>
      <c r="P7">
        <v>47</v>
      </c>
      <c r="Q7" t="b">
        <v>1</v>
      </c>
      <c r="R7" s="8">
        <f t="shared" si="4"/>
        <v>1.0977744436109027</v>
      </c>
      <c r="S7" s="10">
        <f t="shared" si="5"/>
        <v>93.40425531914893</v>
      </c>
      <c r="T7" t="s">
        <v>8265</v>
      </c>
      <c r="U7" t="str">
        <f t="shared" si="6"/>
        <v>film &amp; video</v>
      </c>
      <c r="V7" t="str">
        <f t="shared" si="7"/>
        <v>television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>
        <f t="shared" si="0"/>
        <v>864000</v>
      </c>
      <c r="L8" s="12">
        <f t="shared" si="1"/>
        <v>41793.822337962964</v>
      </c>
      <c r="M8" s="12">
        <f t="shared" si="2"/>
        <v>41803.822337962964</v>
      </c>
      <c r="N8" s="14">
        <f t="shared" si="3"/>
        <v>9.75</v>
      </c>
      <c r="O8" t="b">
        <v>0</v>
      </c>
      <c r="P8">
        <v>58</v>
      </c>
      <c r="Q8" t="b">
        <v>1</v>
      </c>
      <c r="R8" s="8">
        <f t="shared" si="4"/>
        <v>1.064875</v>
      </c>
      <c r="S8" s="10">
        <f t="shared" si="5"/>
        <v>146.87931034482759</v>
      </c>
      <c r="T8" t="s">
        <v>8265</v>
      </c>
      <c r="U8" t="str">
        <f t="shared" si="6"/>
        <v>film &amp; video</v>
      </c>
      <c r="V8" t="str">
        <f t="shared" si="7"/>
        <v>television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>
        <f t="shared" si="0"/>
        <v>3456000</v>
      </c>
      <c r="L9" s="12">
        <f t="shared" si="1"/>
        <v>42515.797071759262</v>
      </c>
      <c r="M9" s="12">
        <f t="shared" si="2"/>
        <v>42555.797071759262</v>
      </c>
      <c r="N9" s="14">
        <f t="shared" si="3"/>
        <v>39.75</v>
      </c>
      <c r="O9" t="b">
        <v>0</v>
      </c>
      <c r="P9">
        <v>57</v>
      </c>
      <c r="Q9" t="b">
        <v>1</v>
      </c>
      <c r="R9" s="8">
        <f t="shared" si="4"/>
        <v>1.0122222222222221</v>
      </c>
      <c r="S9" s="10">
        <f t="shared" si="5"/>
        <v>159.82456140350877</v>
      </c>
      <c r="T9" t="s">
        <v>8265</v>
      </c>
      <c r="U9" t="str">
        <f t="shared" si="6"/>
        <v>film &amp; video</v>
      </c>
      <c r="V9" t="str">
        <f t="shared" si="7"/>
        <v>television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>
        <f t="shared" si="0"/>
        <v>598788</v>
      </c>
      <c r="L10" s="12">
        <f t="shared" si="1"/>
        <v>42468.69458333333</v>
      </c>
      <c r="M10" s="12">
        <f t="shared" si="2"/>
        <v>42475.625</v>
      </c>
      <c r="N10" s="14">
        <f t="shared" si="3"/>
        <v>6.680416666666666</v>
      </c>
      <c r="O10" t="b">
        <v>0</v>
      </c>
      <c r="P10">
        <v>12</v>
      </c>
      <c r="Q10" t="b">
        <v>1</v>
      </c>
      <c r="R10" s="8">
        <f t="shared" si="4"/>
        <v>1.0004342857142856</v>
      </c>
      <c r="S10" s="10">
        <f t="shared" si="5"/>
        <v>291.79333333333335</v>
      </c>
      <c r="T10" t="s">
        <v>8265</v>
      </c>
      <c r="U10" t="str">
        <f t="shared" si="6"/>
        <v>film &amp; video</v>
      </c>
      <c r="V10" t="str">
        <f t="shared" si="7"/>
        <v>television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>
        <f t="shared" si="0"/>
        <v>2592000</v>
      </c>
      <c r="L11" s="12">
        <f t="shared" si="1"/>
        <v>42446.853518518517</v>
      </c>
      <c r="M11" s="12">
        <f t="shared" si="2"/>
        <v>42476.853518518517</v>
      </c>
      <c r="N11" s="14">
        <f t="shared" si="3"/>
        <v>29.75</v>
      </c>
      <c r="O11" t="b">
        <v>0</v>
      </c>
      <c r="P11">
        <v>20</v>
      </c>
      <c r="Q11" t="b">
        <v>1</v>
      </c>
      <c r="R11" s="8">
        <f t="shared" si="4"/>
        <v>1.2599800000000001</v>
      </c>
      <c r="S11" s="10">
        <f t="shared" si="5"/>
        <v>31.499500000000001</v>
      </c>
      <c r="T11" t="s">
        <v>8265</v>
      </c>
      <c r="U11" t="str">
        <f t="shared" si="6"/>
        <v>film &amp; video</v>
      </c>
      <c r="V11" t="str">
        <f t="shared" si="7"/>
        <v>television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>
        <f t="shared" si="0"/>
        <v>3024000</v>
      </c>
      <c r="L12" s="12">
        <f t="shared" si="1"/>
        <v>41779.818043981482</v>
      </c>
      <c r="M12" s="12">
        <f t="shared" si="2"/>
        <v>41814.818043981482</v>
      </c>
      <c r="N12" s="14">
        <f t="shared" si="3"/>
        <v>34.75</v>
      </c>
      <c r="O12" t="b">
        <v>0</v>
      </c>
      <c r="P12">
        <v>19</v>
      </c>
      <c r="Q12" t="b">
        <v>1</v>
      </c>
      <c r="R12" s="8">
        <f t="shared" si="4"/>
        <v>1.0049999999999999</v>
      </c>
      <c r="S12" s="10">
        <f t="shared" si="5"/>
        <v>158.68421052631578</v>
      </c>
      <c r="T12" t="s">
        <v>8265</v>
      </c>
      <c r="U12" t="str">
        <f t="shared" si="6"/>
        <v>film &amp; video</v>
      </c>
      <c r="V12" t="str">
        <f t="shared" si="7"/>
        <v>television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>
        <f t="shared" si="0"/>
        <v>2708338</v>
      </c>
      <c r="L13" s="12">
        <f t="shared" si="1"/>
        <v>42572.528495370367</v>
      </c>
      <c r="M13" s="12">
        <f t="shared" si="2"/>
        <v>42603.875</v>
      </c>
      <c r="N13" s="14">
        <f t="shared" si="3"/>
        <v>31.096504629629631</v>
      </c>
      <c r="O13" t="b">
        <v>0</v>
      </c>
      <c r="P13">
        <v>75</v>
      </c>
      <c r="Q13" t="b">
        <v>1</v>
      </c>
      <c r="R13" s="8">
        <f t="shared" si="4"/>
        <v>1.2050000000000001</v>
      </c>
      <c r="S13" s="10">
        <f t="shared" si="5"/>
        <v>80.333333333333329</v>
      </c>
      <c r="T13" t="s">
        <v>8265</v>
      </c>
      <c r="U13" t="str">
        <f t="shared" si="6"/>
        <v>film &amp; video</v>
      </c>
      <c r="V13" t="str">
        <f t="shared" si="7"/>
        <v>television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>
        <f t="shared" si="0"/>
        <v>3837175</v>
      </c>
      <c r="L14" s="12">
        <f t="shared" si="1"/>
        <v>41791.463252314818</v>
      </c>
      <c r="M14" s="12">
        <f t="shared" si="2"/>
        <v>41835.875</v>
      </c>
      <c r="N14" s="14">
        <f t="shared" si="3"/>
        <v>44.161747685185183</v>
      </c>
      <c r="O14" t="b">
        <v>0</v>
      </c>
      <c r="P14">
        <v>827</v>
      </c>
      <c r="Q14" t="b">
        <v>1</v>
      </c>
      <c r="R14" s="8">
        <f t="shared" si="4"/>
        <v>1.6529333333333334</v>
      </c>
      <c r="S14" s="10">
        <f t="shared" si="5"/>
        <v>59.961305925030231</v>
      </c>
      <c r="T14" t="s">
        <v>8265</v>
      </c>
      <c r="U14" t="str">
        <f t="shared" si="6"/>
        <v>film &amp; video</v>
      </c>
      <c r="V14" t="str">
        <f t="shared" si="7"/>
        <v>television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>
        <f t="shared" si="0"/>
        <v>3125511</v>
      </c>
      <c r="L15" s="12">
        <f t="shared" si="1"/>
        <v>42508.427187499998</v>
      </c>
      <c r="M15" s="12">
        <f t="shared" si="2"/>
        <v>42544.602083333331</v>
      </c>
      <c r="N15" s="14">
        <f t="shared" si="3"/>
        <v>35.924895833333331</v>
      </c>
      <c r="O15" t="b">
        <v>0</v>
      </c>
      <c r="P15">
        <v>51</v>
      </c>
      <c r="Q15" t="b">
        <v>1</v>
      </c>
      <c r="R15" s="8">
        <f t="shared" si="4"/>
        <v>1.5997142857142856</v>
      </c>
      <c r="S15" s="10">
        <f t="shared" si="5"/>
        <v>109.78431372549019</v>
      </c>
      <c r="T15" t="s">
        <v>8265</v>
      </c>
      <c r="U15" t="str">
        <f t="shared" si="6"/>
        <v>film &amp; video</v>
      </c>
      <c r="V15" t="str">
        <f t="shared" si="7"/>
        <v>television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>
        <f t="shared" si="0"/>
        <v>2208052</v>
      </c>
      <c r="L16" s="12">
        <f t="shared" si="1"/>
        <v>41807.77648148148</v>
      </c>
      <c r="M16" s="12">
        <f t="shared" si="2"/>
        <v>41833.332638888889</v>
      </c>
      <c r="N16" s="14">
        <f t="shared" si="3"/>
        <v>25.306157407407408</v>
      </c>
      <c r="O16" t="b">
        <v>0</v>
      </c>
      <c r="P16">
        <v>41</v>
      </c>
      <c r="Q16" t="b">
        <v>1</v>
      </c>
      <c r="R16" s="8">
        <f t="shared" si="4"/>
        <v>1.0093333333333334</v>
      </c>
      <c r="S16" s="10">
        <f t="shared" si="5"/>
        <v>147.70731707317074</v>
      </c>
      <c r="T16" t="s">
        <v>8265</v>
      </c>
      <c r="U16" t="str">
        <f t="shared" si="6"/>
        <v>film &amp; video</v>
      </c>
      <c r="V16" t="str">
        <f t="shared" si="7"/>
        <v>television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>
        <f t="shared" si="0"/>
        <v>1594182</v>
      </c>
      <c r="L17" s="12">
        <f t="shared" si="1"/>
        <v>42256.141875000001</v>
      </c>
      <c r="M17" s="12">
        <f t="shared" si="2"/>
        <v>42274.593055555553</v>
      </c>
      <c r="N17" s="14">
        <f t="shared" si="3"/>
        <v>18.201180555555556</v>
      </c>
      <c r="O17" t="b">
        <v>0</v>
      </c>
      <c r="P17">
        <v>98</v>
      </c>
      <c r="Q17" t="b">
        <v>1</v>
      </c>
      <c r="R17" s="8">
        <f t="shared" si="4"/>
        <v>1.0660000000000001</v>
      </c>
      <c r="S17" s="10">
        <f t="shared" si="5"/>
        <v>21.755102040816325</v>
      </c>
      <c r="T17" t="s">
        <v>8265</v>
      </c>
      <c r="U17" t="str">
        <f t="shared" si="6"/>
        <v>film &amp; video</v>
      </c>
      <c r="V17" t="str">
        <f t="shared" si="7"/>
        <v>television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>
        <f t="shared" si="0"/>
        <v>3925389</v>
      </c>
      <c r="L18" s="12">
        <f t="shared" si="1"/>
        <v>41760.546423611115</v>
      </c>
      <c r="M18" s="12">
        <f t="shared" si="2"/>
        <v>41805.979166666664</v>
      </c>
      <c r="N18" s="14">
        <f t="shared" si="3"/>
        <v>45.182743055555555</v>
      </c>
      <c r="O18" t="b">
        <v>0</v>
      </c>
      <c r="P18">
        <v>70</v>
      </c>
      <c r="Q18" t="b">
        <v>1</v>
      </c>
      <c r="R18" s="8">
        <f t="shared" si="4"/>
        <v>1.0024166666666667</v>
      </c>
      <c r="S18" s="10">
        <f t="shared" si="5"/>
        <v>171.84285714285716</v>
      </c>
      <c r="T18" t="s">
        <v>8265</v>
      </c>
      <c r="U18" t="str">
        <f t="shared" si="6"/>
        <v>film &amp; video</v>
      </c>
      <c r="V18" t="str">
        <f t="shared" si="7"/>
        <v>television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>
        <f t="shared" si="0"/>
        <v>2595600</v>
      </c>
      <c r="L19" s="12">
        <f t="shared" si="1"/>
        <v>41917.481736111113</v>
      </c>
      <c r="M19" s="12">
        <f t="shared" si="2"/>
        <v>41947.523402777777</v>
      </c>
      <c r="N19" s="14">
        <f t="shared" si="3"/>
        <v>29.791666666666668</v>
      </c>
      <c r="O19" t="b">
        <v>0</v>
      </c>
      <c r="P19">
        <v>36</v>
      </c>
      <c r="Q19" t="b">
        <v>1</v>
      </c>
      <c r="R19" s="8">
        <f t="shared" si="4"/>
        <v>1.0066666666666666</v>
      </c>
      <c r="S19" s="10">
        <f t="shared" si="5"/>
        <v>41.944444444444443</v>
      </c>
      <c r="T19" t="s">
        <v>8265</v>
      </c>
      <c r="U19" t="str">
        <f t="shared" si="6"/>
        <v>film &amp; video</v>
      </c>
      <c r="V19" t="str">
        <f t="shared" si="7"/>
        <v>television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>
        <f t="shared" si="0"/>
        <v>2592000</v>
      </c>
      <c r="L20" s="12">
        <f t="shared" si="1"/>
        <v>41869.292314814818</v>
      </c>
      <c r="M20" s="12">
        <f t="shared" si="2"/>
        <v>41899.292314814818</v>
      </c>
      <c r="N20" s="14">
        <f t="shared" si="3"/>
        <v>29.75</v>
      </c>
      <c r="O20" t="b">
        <v>0</v>
      </c>
      <c r="P20">
        <v>342</v>
      </c>
      <c r="Q20" t="b">
        <v>1</v>
      </c>
      <c r="R20" s="8">
        <f t="shared" si="4"/>
        <v>1.0632110000000001</v>
      </c>
      <c r="S20" s="10">
        <f t="shared" si="5"/>
        <v>93.264122807017543</v>
      </c>
      <c r="T20" t="s">
        <v>8265</v>
      </c>
      <c r="U20" t="str">
        <f t="shared" si="6"/>
        <v>film &amp; video</v>
      </c>
      <c r="V20" t="str">
        <f t="shared" si="7"/>
        <v>television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>
        <f t="shared" si="0"/>
        <v>2592000</v>
      </c>
      <c r="L21" s="12">
        <f t="shared" si="1"/>
        <v>42175.566365740742</v>
      </c>
      <c r="M21" s="12">
        <f t="shared" si="2"/>
        <v>42205.566365740742</v>
      </c>
      <c r="N21" s="14">
        <f t="shared" si="3"/>
        <v>29.75</v>
      </c>
      <c r="O21" t="b">
        <v>0</v>
      </c>
      <c r="P21">
        <v>22</v>
      </c>
      <c r="Q21" t="b">
        <v>1</v>
      </c>
      <c r="R21" s="8">
        <f t="shared" si="4"/>
        <v>1.4529411764705882</v>
      </c>
      <c r="S21" s="10">
        <f t="shared" si="5"/>
        <v>56.136363636363633</v>
      </c>
      <c r="T21" t="s">
        <v>8265</v>
      </c>
      <c r="U21" t="str">
        <f t="shared" si="6"/>
        <v>film &amp; video</v>
      </c>
      <c r="V21" t="str">
        <f t="shared" si="7"/>
        <v>television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>
        <f t="shared" si="0"/>
        <v>5184000</v>
      </c>
      <c r="L22" s="12">
        <f t="shared" si="1"/>
        <v>42200.508240740746</v>
      </c>
      <c r="M22" s="12">
        <f t="shared" si="2"/>
        <v>42260.508240740746</v>
      </c>
      <c r="N22" s="14">
        <f t="shared" si="3"/>
        <v>59.75</v>
      </c>
      <c r="O22" t="b">
        <v>0</v>
      </c>
      <c r="P22">
        <v>25</v>
      </c>
      <c r="Q22" t="b">
        <v>1</v>
      </c>
      <c r="R22" s="8">
        <f t="shared" si="4"/>
        <v>1.002</v>
      </c>
      <c r="S22" s="10">
        <f t="shared" si="5"/>
        <v>80.16</v>
      </c>
      <c r="T22" t="s">
        <v>8265</v>
      </c>
      <c r="U22" t="str">
        <f t="shared" si="6"/>
        <v>film &amp; video</v>
      </c>
      <c r="V22" t="str">
        <f t="shared" si="7"/>
        <v>television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>
        <f t="shared" si="0"/>
        <v>2592000</v>
      </c>
      <c r="L23" s="12">
        <f t="shared" si="1"/>
        <v>41878.377187500002</v>
      </c>
      <c r="M23" s="12">
        <f t="shared" si="2"/>
        <v>41908.377187500002</v>
      </c>
      <c r="N23" s="14">
        <f t="shared" si="3"/>
        <v>29.75</v>
      </c>
      <c r="O23" t="b">
        <v>0</v>
      </c>
      <c r="P23">
        <v>101</v>
      </c>
      <c r="Q23" t="b">
        <v>1</v>
      </c>
      <c r="R23" s="8">
        <f t="shared" si="4"/>
        <v>1.0913513513513513</v>
      </c>
      <c r="S23" s="10">
        <f t="shared" si="5"/>
        <v>199.9009900990099</v>
      </c>
      <c r="T23" t="s">
        <v>8265</v>
      </c>
      <c r="U23" t="str">
        <f t="shared" si="6"/>
        <v>film &amp; video</v>
      </c>
      <c r="V23" t="str">
        <f t="shared" si="7"/>
        <v>television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>
        <f t="shared" si="0"/>
        <v>1332400</v>
      </c>
      <c r="L24" s="12">
        <f t="shared" si="1"/>
        <v>41989.66134259259</v>
      </c>
      <c r="M24" s="12">
        <f t="shared" si="2"/>
        <v>42005.082638888889</v>
      </c>
      <c r="N24" s="14">
        <f t="shared" si="3"/>
        <v>15.171296296296298</v>
      </c>
      <c r="O24" t="b">
        <v>0</v>
      </c>
      <c r="P24">
        <v>8</v>
      </c>
      <c r="Q24" t="b">
        <v>1</v>
      </c>
      <c r="R24" s="8">
        <f t="shared" si="4"/>
        <v>1.1714285714285715</v>
      </c>
      <c r="S24" s="10">
        <f t="shared" si="5"/>
        <v>51.25</v>
      </c>
      <c r="T24" t="s">
        <v>8265</v>
      </c>
      <c r="U24" t="str">
        <f t="shared" si="6"/>
        <v>film &amp; video</v>
      </c>
      <c r="V24" t="str">
        <f t="shared" si="7"/>
        <v>television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>
        <f t="shared" si="0"/>
        <v>2320699</v>
      </c>
      <c r="L25" s="12">
        <f t="shared" si="1"/>
        <v>42097.528946759259</v>
      </c>
      <c r="M25" s="12">
        <f t="shared" si="2"/>
        <v>42124.388888888891</v>
      </c>
      <c r="N25" s="14">
        <f t="shared" si="3"/>
        <v>26.60994212962963</v>
      </c>
      <c r="O25" t="b">
        <v>0</v>
      </c>
      <c r="P25">
        <v>23</v>
      </c>
      <c r="Q25" t="b">
        <v>1</v>
      </c>
      <c r="R25" s="8">
        <f t="shared" si="4"/>
        <v>1.1850000000000001</v>
      </c>
      <c r="S25" s="10">
        <f t="shared" si="5"/>
        <v>103.04347826086956</v>
      </c>
      <c r="T25" t="s">
        <v>8265</v>
      </c>
      <c r="U25" t="str">
        <f t="shared" si="6"/>
        <v>film &amp; video</v>
      </c>
      <c r="V25" t="str">
        <f t="shared" si="7"/>
        <v>television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>
        <f t="shared" si="0"/>
        <v>2851077</v>
      </c>
      <c r="L26" s="12">
        <f t="shared" si="1"/>
        <v>42229.570173611108</v>
      </c>
      <c r="M26" s="12">
        <f t="shared" si="2"/>
        <v>42262.568750000006</v>
      </c>
      <c r="N26" s="14">
        <f t="shared" si="3"/>
        <v>32.748576388888885</v>
      </c>
      <c r="O26" t="b">
        <v>0</v>
      </c>
      <c r="P26">
        <v>574</v>
      </c>
      <c r="Q26" t="b">
        <v>1</v>
      </c>
      <c r="R26" s="8">
        <f t="shared" si="4"/>
        <v>1.0880768571428572</v>
      </c>
      <c r="S26" s="10">
        <f t="shared" si="5"/>
        <v>66.346149825783982</v>
      </c>
      <c r="T26" t="s">
        <v>8265</v>
      </c>
      <c r="U26" t="str">
        <f t="shared" si="6"/>
        <v>film &amp; video</v>
      </c>
      <c r="V26" t="str">
        <f t="shared" si="7"/>
        <v>television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>
        <f t="shared" si="0"/>
        <v>5184000</v>
      </c>
      <c r="L27" s="12">
        <f t="shared" si="1"/>
        <v>42317.775011574078</v>
      </c>
      <c r="M27" s="12">
        <f t="shared" si="2"/>
        <v>42377.775011574078</v>
      </c>
      <c r="N27" s="14">
        <f t="shared" si="3"/>
        <v>59.75</v>
      </c>
      <c r="O27" t="b">
        <v>0</v>
      </c>
      <c r="P27">
        <v>14</v>
      </c>
      <c r="Q27" t="b">
        <v>1</v>
      </c>
      <c r="R27" s="8">
        <f t="shared" si="4"/>
        <v>1.3333333333333333</v>
      </c>
      <c r="S27" s="10">
        <f t="shared" si="5"/>
        <v>57.142857142857146</v>
      </c>
      <c r="T27" t="s">
        <v>8265</v>
      </c>
      <c r="U27" t="str">
        <f t="shared" si="6"/>
        <v>film &amp; video</v>
      </c>
      <c r="V27" t="str">
        <f t="shared" si="7"/>
        <v>television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>
        <f t="shared" si="0"/>
        <v>3456000</v>
      </c>
      <c r="L28" s="12">
        <f t="shared" si="1"/>
        <v>41828.265555555554</v>
      </c>
      <c r="M28" s="12">
        <f t="shared" si="2"/>
        <v>41868.265555555554</v>
      </c>
      <c r="N28" s="14">
        <f t="shared" si="3"/>
        <v>39.75</v>
      </c>
      <c r="O28" t="b">
        <v>0</v>
      </c>
      <c r="P28">
        <v>19</v>
      </c>
      <c r="Q28" t="b">
        <v>1</v>
      </c>
      <c r="R28" s="8">
        <f t="shared" si="4"/>
        <v>1.552</v>
      </c>
      <c r="S28" s="10">
        <f t="shared" si="5"/>
        <v>102.10526315789474</v>
      </c>
      <c r="T28" t="s">
        <v>8265</v>
      </c>
      <c r="U28" t="str">
        <f t="shared" si="6"/>
        <v>film &amp; video</v>
      </c>
      <c r="V28" t="str">
        <f t="shared" si="7"/>
        <v>television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>
        <f t="shared" si="0"/>
        <v>2595600</v>
      </c>
      <c r="L29" s="12">
        <f t="shared" si="1"/>
        <v>41928.914733796293</v>
      </c>
      <c r="M29" s="12">
        <f t="shared" si="2"/>
        <v>41958.956400462965</v>
      </c>
      <c r="N29" s="14">
        <f t="shared" si="3"/>
        <v>29.791666666666668</v>
      </c>
      <c r="O29" t="b">
        <v>0</v>
      </c>
      <c r="P29">
        <v>150</v>
      </c>
      <c r="Q29" t="b">
        <v>1</v>
      </c>
      <c r="R29" s="8">
        <f t="shared" si="4"/>
        <v>1.1172500000000001</v>
      </c>
      <c r="S29" s="10">
        <f t="shared" si="5"/>
        <v>148.96666666666667</v>
      </c>
      <c r="T29" t="s">
        <v>8265</v>
      </c>
      <c r="U29" t="str">
        <f t="shared" si="6"/>
        <v>film &amp; video</v>
      </c>
      <c r="V29" t="str">
        <f t="shared" si="7"/>
        <v>television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>
        <f t="shared" si="0"/>
        <v>2592000</v>
      </c>
      <c r="L30" s="12">
        <f t="shared" si="1"/>
        <v>42324.71393518518</v>
      </c>
      <c r="M30" s="12">
        <f t="shared" si="2"/>
        <v>42354.71393518518</v>
      </c>
      <c r="N30" s="14">
        <f t="shared" si="3"/>
        <v>29.75</v>
      </c>
      <c r="O30" t="b">
        <v>0</v>
      </c>
      <c r="P30">
        <v>71</v>
      </c>
      <c r="Q30" t="b">
        <v>1</v>
      </c>
      <c r="R30" s="8">
        <f t="shared" si="4"/>
        <v>1.0035000000000001</v>
      </c>
      <c r="S30" s="10">
        <f t="shared" si="5"/>
        <v>169.6056338028169</v>
      </c>
      <c r="T30" t="s">
        <v>8265</v>
      </c>
      <c r="U30" t="str">
        <f t="shared" si="6"/>
        <v>film &amp; video</v>
      </c>
      <c r="V30" t="str">
        <f t="shared" si="7"/>
        <v>television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>
        <f t="shared" si="0"/>
        <v>2592000</v>
      </c>
      <c r="L31" s="12">
        <f t="shared" si="1"/>
        <v>41812.42324074074</v>
      </c>
      <c r="M31" s="12">
        <f t="shared" si="2"/>
        <v>41842.42324074074</v>
      </c>
      <c r="N31" s="14">
        <f t="shared" si="3"/>
        <v>29.75</v>
      </c>
      <c r="O31" t="b">
        <v>0</v>
      </c>
      <c r="P31">
        <v>117</v>
      </c>
      <c r="Q31" t="b">
        <v>1</v>
      </c>
      <c r="R31" s="8">
        <f t="shared" si="4"/>
        <v>1.2333333333333334</v>
      </c>
      <c r="S31" s="10">
        <f t="shared" si="5"/>
        <v>31.623931623931625</v>
      </c>
      <c r="T31" t="s">
        <v>8265</v>
      </c>
      <c r="U31" t="str">
        <f t="shared" si="6"/>
        <v>film &amp; video</v>
      </c>
      <c r="V31" t="str">
        <f t="shared" si="7"/>
        <v>television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>
        <f t="shared" si="0"/>
        <v>2592000</v>
      </c>
      <c r="L32" s="12">
        <f t="shared" si="1"/>
        <v>41842.042997685188</v>
      </c>
      <c r="M32" s="12">
        <f t="shared" si="2"/>
        <v>41872.042997685188</v>
      </c>
      <c r="N32" s="14">
        <f t="shared" si="3"/>
        <v>29.75</v>
      </c>
      <c r="O32" t="b">
        <v>0</v>
      </c>
      <c r="P32">
        <v>53</v>
      </c>
      <c r="Q32" t="b">
        <v>1</v>
      </c>
      <c r="R32" s="8">
        <f t="shared" si="4"/>
        <v>1.0129975</v>
      </c>
      <c r="S32" s="10">
        <f t="shared" si="5"/>
        <v>76.45264150943396</v>
      </c>
      <c r="T32" t="s">
        <v>8265</v>
      </c>
      <c r="U32" t="str">
        <f t="shared" si="6"/>
        <v>film &amp; video</v>
      </c>
      <c r="V32" t="str">
        <f t="shared" si="7"/>
        <v>television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>
        <f t="shared" si="0"/>
        <v>1555200</v>
      </c>
      <c r="L33" s="12">
        <f t="shared" si="1"/>
        <v>42376.54206018518</v>
      </c>
      <c r="M33" s="12">
        <f t="shared" si="2"/>
        <v>42394.54206018518</v>
      </c>
      <c r="N33" s="14">
        <f t="shared" si="3"/>
        <v>17.75</v>
      </c>
      <c r="O33" t="b">
        <v>0</v>
      </c>
      <c r="P33">
        <v>1</v>
      </c>
      <c r="Q33" t="b">
        <v>1</v>
      </c>
      <c r="R33" s="8">
        <f t="shared" si="4"/>
        <v>1</v>
      </c>
      <c r="S33" s="10">
        <f t="shared" si="5"/>
        <v>13</v>
      </c>
      <c r="T33" t="s">
        <v>8265</v>
      </c>
      <c r="U33" t="str">
        <f t="shared" si="6"/>
        <v>film &amp; video</v>
      </c>
      <c r="V33" t="str">
        <f t="shared" si="7"/>
        <v>television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>
        <f t="shared" si="0"/>
        <v>3588923</v>
      </c>
      <c r="L34" s="12">
        <f t="shared" si="1"/>
        <v>42461.377511574072</v>
      </c>
      <c r="M34" s="12">
        <f t="shared" si="2"/>
        <v>42502.915972222225</v>
      </c>
      <c r="N34" s="14">
        <f t="shared" si="3"/>
        <v>41.288460648148146</v>
      </c>
      <c r="O34" t="b">
        <v>0</v>
      </c>
      <c r="P34">
        <v>89</v>
      </c>
      <c r="Q34" t="b">
        <v>1</v>
      </c>
      <c r="R34" s="8">
        <f t="shared" si="4"/>
        <v>1.0024604569420035</v>
      </c>
      <c r="S34" s="10">
        <f t="shared" si="5"/>
        <v>320.44943820224717</v>
      </c>
      <c r="T34" t="s">
        <v>8265</v>
      </c>
      <c r="U34" t="str">
        <f t="shared" si="6"/>
        <v>film &amp; video</v>
      </c>
      <c r="V34" t="str">
        <f t="shared" si="7"/>
        <v>television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>
        <f t="shared" si="0"/>
        <v>2595600</v>
      </c>
      <c r="L35" s="12">
        <f t="shared" si="1"/>
        <v>42286.410891203705</v>
      </c>
      <c r="M35" s="12">
        <f t="shared" si="2"/>
        <v>42316.452557870376</v>
      </c>
      <c r="N35" s="14">
        <f t="shared" si="3"/>
        <v>29.791666666666668</v>
      </c>
      <c r="O35" t="b">
        <v>0</v>
      </c>
      <c r="P35">
        <v>64</v>
      </c>
      <c r="Q35" t="b">
        <v>1</v>
      </c>
      <c r="R35" s="8">
        <f t="shared" si="4"/>
        <v>1.0209523809523811</v>
      </c>
      <c r="S35" s="10">
        <f t="shared" si="5"/>
        <v>83.75</v>
      </c>
      <c r="T35" t="s">
        <v>8265</v>
      </c>
      <c r="U35" t="str">
        <f t="shared" si="6"/>
        <v>film &amp; video</v>
      </c>
      <c r="V35" t="str">
        <f t="shared" si="7"/>
        <v>television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>
        <f t="shared" si="0"/>
        <v>1296000</v>
      </c>
      <c r="L36" s="12">
        <f t="shared" si="1"/>
        <v>41841.071770833332</v>
      </c>
      <c r="M36" s="12">
        <f t="shared" si="2"/>
        <v>41856.071770833332</v>
      </c>
      <c r="N36" s="14">
        <f t="shared" si="3"/>
        <v>14.75</v>
      </c>
      <c r="O36" t="b">
        <v>0</v>
      </c>
      <c r="P36">
        <v>68</v>
      </c>
      <c r="Q36" t="b">
        <v>1</v>
      </c>
      <c r="R36" s="8">
        <f t="shared" si="4"/>
        <v>1.3046153846153845</v>
      </c>
      <c r="S36" s="10">
        <f t="shared" si="5"/>
        <v>49.882352941176471</v>
      </c>
      <c r="T36" t="s">
        <v>8265</v>
      </c>
      <c r="U36" t="str">
        <f t="shared" si="6"/>
        <v>film &amp; video</v>
      </c>
      <c r="V36" t="str">
        <f t="shared" si="7"/>
        <v>television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>
        <f t="shared" si="0"/>
        <v>2048386</v>
      </c>
      <c r="L37" s="12">
        <f t="shared" si="1"/>
        <v>42098.041828703703</v>
      </c>
      <c r="M37" s="12">
        <f t="shared" si="2"/>
        <v>42121.75</v>
      </c>
      <c r="N37" s="14">
        <f t="shared" si="3"/>
        <v>23.4581712962963</v>
      </c>
      <c r="O37" t="b">
        <v>0</v>
      </c>
      <c r="P37">
        <v>28</v>
      </c>
      <c r="Q37" t="b">
        <v>1</v>
      </c>
      <c r="R37" s="8">
        <f t="shared" si="4"/>
        <v>1.665</v>
      </c>
      <c r="S37" s="10">
        <f t="shared" si="5"/>
        <v>59.464285714285715</v>
      </c>
      <c r="T37" t="s">
        <v>8265</v>
      </c>
      <c r="U37" t="str">
        <f t="shared" si="6"/>
        <v>film &amp; video</v>
      </c>
      <c r="V37" t="str">
        <f t="shared" si="7"/>
        <v>television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>
        <f t="shared" si="0"/>
        <v>2588400</v>
      </c>
      <c r="L38" s="12">
        <f t="shared" si="1"/>
        <v>42068.057002314818</v>
      </c>
      <c r="M38" s="12">
        <f t="shared" si="2"/>
        <v>42098.015335648146</v>
      </c>
      <c r="N38" s="14">
        <f t="shared" si="3"/>
        <v>29.708333333333332</v>
      </c>
      <c r="O38" t="b">
        <v>0</v>
      </c>
      <c r="P38">
        <v>44</v>
      </c>
      <c r="Q38" t="b">
        <v>1</v>
      </c>
      <c r="R38" s="8">
        <f t="shared" si="4"/>
        <v>1.4215</v>
      </c>
      <c r="S38" s="10">
        <f t="shared" si="5"/>
        <v>193.84090909090909</v>
      </c>
      <c r="T38" t="s">
        <v>8265</v>
      </c>
      <c r="U38" t="str">
        <f t="shared" si="6"/>
        <v>film &amp; video</v>
      </c>
      <c r="V38" t="str">
        <f t="shared" si="7"/>
        <v>television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>
        <f t="shared" si="0"/>
        <v>2592000</v>
      </c>
      <c r="L39" s="12">
        <f t="shared" si="1"/>
        <v>42032.443043981482</v>
      </c>
      <c r="M39" s="12">
        <f t="shared" si="2"/>
        <v>42062.443043981482</v>
      </c>
      <c r="N39" s="14">
        <f t="shared" si="3"/>
        <v>29.75</v>
      </c>
      <c r="O39" t="b">
        <v>0</v>
      </c>
      <c r="P39">
        <v>253</v>
      </c>
      <c r="Q39" t="b">
        <v>1</v>
      </c>
      <c r="R39" s="8">
        <f t="shared" si="4"/>
        <v>1.8344090909090909</v>
      </c>
      <c r="S39" s="10">
        <f t="shared" si="5"/>
        <v>159.51383399209487</v>
      </c>
      <c r="T39" t="s">
        <v>8265</v>
      </c>
      <c r="U39" t="str">
        <f t="shared" si="6"/>
        <v>film &amp; video</v>
      </c>
      <c r="V39" t="str">
        <f t="shared" si="7"/>
        <v>television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>
        <f t="shared" si="0"/>
        <v>2592000</v>
      </c>
      <c r="L40" s="12">
        <f t="shared" si="1"/>
        <v>41374.807222222218</v>
      </c>
      <c r="M40" s="12">
        <f t="shared" si="2"/>
        <v>41404.807222222218</v>
      </c>
      <c r="N40" s="14">
        <f t="shared" si="3"/>
        <v>29.75</v>
      </c>
      <c r="O40" t="b">
        <v>0</v>
      </c>
      <c r="P40">
        <v>66</v>
      </c>
      <c r="Q40" t="b">
        <v>1</v>
      </c>
      <c r="R40" s="8">
        <f t="shared" si="4"/>
        <v>1.1004</v>
      </c>
      <c r="S40" s="10">
        <f t="shared" si="5"/>
        <v>41.68181818181818</v>
      </c>
      <c r="T40" t="s">
        <v>8265</v>
      </c>
      <c r="U40" t="str">
        <f t="shared" si="6"/>
        <v>film &amp; video</v>
      </c>
      <c r="V40" t="str">
        <f t="shared" si="7"/>
        <v>television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>
        <f t="shared" si="0"/>
        <v>2670672</v>
      </c>
      <c r="L41" s="12">
        <f t="shared" si="1"/>
        <v>41753.797083333331</v>
      </c>
      <c r="M41" s="12">
        <f t="shared" si="2"/>
        <v>41784.707638888889</v>
      </c>
      <c r="N41" s="14">
        <f t="shared" si="3"/>
        <v>30.66055555555555</v>
      </c>
      <c r="O41" t="b">
        <v>0</v>
      </c>
      <c r="P41">
        <v>217</v>
      </c>
      <c r="Q41" t="b">
        <v>1</v>
      </c>
      <c r="R41" s="8">
        <f t="shared" si="4"/>
        <v>1.3098000000000001</v>
      </c>
      <c r="S41" s="10">
        <f t="shared" si="5"/>
        <v>150.89861751152074</v>
      </c>
      <c r="T41" t="s">
        <v>8265</v>
      </c>
      <c r="U41" t="str">
        <f t="shared" si="6"/>
        <v>film &amp; video</v>
      </c>
      <c r="V41" t="str">
        <f t="shared" si="7"/>
        <v>television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>
        <f t="shared" si="0"/>
        <v>1723912</v>
      </c>
      <c r="L42" s="12">
        <f t="shared" si="1"/>
        <v>41788.96398148148</v>
      </c>
      <c r="M42" s="12">
        <f t="shared" si="2"/>
        <v>41808.916666666664</v>
      </c>
      <c r="N42" s="14">
        <f t="shared" si="3"/>
        <v>19.702685185185185</v>
      </c>
      <c r="O42" t="b">
        <v>0</v>
      </c>
      <c r="P42">
        <v>16</v>
      </c>
      <c r="Q42" t="b">
        <v>1</v>
      </c>
      <c r="R42" s="8">
        <f t="shared" si="4"/>
        <v>1.0135000000000001</v>
      </c>
      <c r="S42" s="10">
        <f t="shared" si="5"/>
        <v>126.6875</v>
      </c>
      <c r="T42" t="s">
        <v>8265</v>
      </c>
      <c r="U42" t="str">
        <f t="shared" si="6"/>
        <v>film &amp; video</v>
      </c>
      <c r="V42" t="str">
        <f t="shared" si="7"/>
        <v>television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>
        <f t="shared" si="0"/>
        <v>2592000</v>
      </c>
      <c r="L43" s="12">
        <f t="shared" si="1"/>
        <v>41887.318912037037</v>
      </c>
      <c r="M43" s="12">
        <f t="shared" si="2"/>
        <v>41917.318912037037</v>
      </c>
      <c r="N43" s="14">
        <f t="shared" si="3"/>
        <v>29.75</v>
      </c>
      <c r="O43" t="b">
        <v>0</v>
      </c>
      <c r="P43">
        <v>19</v>
      </c>
      <c r="Q43" t="b">
        <v>1</v>
      </c>
      <c r="R43" s="8">
        <f t="shared" si="4"/>
        <v>1</v>
      </c>
      <c r="S43" s="10">
        <f t="shared" si="5"/>
        <v>105.26315789473684</v>
      </c>
      <c r="T43" t="s">
        <v>8265</v>
      </c>
      <c r="U43" t="str">
        <f t="shared" si="6"/>
        <v>film &amp; video</v>
      </c>
      <c r="V43" t="str">
        <f t="shared" si="7"/>
        <v>television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>
        <f t="shared" si="0"/>
        <v>2592000</v>
      </c>
      <c r="L44" s="12">
        <f t="shared" si="1"/>
        <v>41971.389189814814</v>
      </c>
      <c r="M44" s="12">
        <f t="shared" si="2"/>
        <v>42001.389189814814</v>
      </c>
      <c r="N44" s="14">
        <f t="shared" si="3"/>
        <v>29.75</v>
      </c>
      <c r="O44" t="b">
        <v>0</v>
      </c>
      <c r="P44">
        <v>169</v>
      </c>
      <c r="Q44" t="b">
        <v>1</v>
      </c>
      <c r="R44" s="8">
        <f t="shared" si="4"/>
        <v>1.4185714285714286</v>
      </c>
      <c r="S44" s="10">
        <f t="shared" si="5"/>
        <v>117.51479289940828</v>
      </c>
      <c r="T44" t="s">
        <v>8265</v>
      </c>
      <c r="U44" t="str">
        <f t="shared" si="6"/>
        <v>film &amp; video</v>
      </c>
      <c r="V44" t="str">
        <f t="shared" si="7"/>
        <v>television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>
        <f t="shared" si="0"/>
        <v>2610114</v>
      </c>
      <c r="L45" s="12">
        <f t="shared" si="1"/>
        <v>41802.540347222224</v>
      </c>
      <c r="M45" s="12">
        <f t="shared" si="2"/>
        <v>41832.75</v>
      </c>
      <c r="N45" s="14">
        <f t="shared" si="3"/>
        <v>29.959652777777777</v>
      </c>
      <c r="O45" t="b">
        <v>0</v>
      </c>
      <c r="P45">
        <v>263</v>
      </c>
      <c r="Q45" t="b">
        <v>1</v>
      </c>
      <c r="R45" s="8">
        <f t="shared" si="4"/>
        <v>3.0865999999999998</v>
      </c>
      <c r="S45" s="10">
        <f t="shared" si="5"/>
        <v>117.36121673003802</v>
      </c>
      <c r="T45" t="s">
        <v>8265</v>
      </c>
      <c r="U45" t="str">
        <f t="shared" si="6"/>
        <v>film &amp; video</v>
      </c>
      <c r="V45" t="str">
        <f t="shared" si="7"/>
        <v>television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>
        <f t="shared" si="0"/>
        <v>3888000</v>
      </c>
      <c r="L46" s="12">
        <f t="shared" si="1"/>
        <v>41873.848807870374</v>
      </c>
      <c r="M46" s="12">
        <f t="shared" si="2"/>
        <v>41918.848807870374</v>
      </c>
      <c r="N46" s="14">
        <f t="shared" si="3"/>
        <v>44.75</v>
      </c>
      <c r="O46" t="b">
        <v>0</v>
      </c>
      <c r="P46">
        <v>15</v>
      </c>
      <c r="Q46" t="b">
        <v>1</v>
      </c>
      <c r="R46" s="8">
        <f t="shared" si="4"/>
        <v>1</v>
      </c>
      <c r="S46" s="10">
        <f t="shared" si="5"/>
        <v>133.33333333333334</v>
      </c>
      <c r="T46" t="s">
        <v>8265</v>
      </c>
      <c r="U46" t="str">
        <f t="shared" si="6"/>
        <v>film &amp; video</v>
      </c>
      <c r="V46" t="str">
        <f t="shared" si="7"/>
        <v>television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>
        <f t="shared" si="0"/>
        <v>2592000</v>
      </c>
      <c r="L47" s="12">
        <f t="shared" si="1"/>
        <v>42457.373923611114</v>
      </c>
      <c r="M47" s="12">
        <f t="shared" si="2"/>
        <v>42487.373923611114</v>
      </c>
      <c r="N47" s="14">
        <f t="shared" si="3"/>
        <v>29.75</v>
      </c>
      <c r="O47" t="b">
        <v>0</v>
      </c>
      <c r="P47">
        <v>61</v>
      </c>
      <c r="Q47" t="b">
        <v>1</v>
      </c>
      <c r="R47" s="8">
        <f t="shared" si="4"/>
        <v>1.2</v>
      </c>
      <c r="S47" s="10">
        <f t="shared" si="5"/>
        <v>98.360655737704917</v>
      </c>
      <c r="T47" t="s">
        <v>8265</v>
      </c>
      <c r="U47" t="str">
        <f t="shared" si="6"/>
        <v>film &amp; video</v>
      </c>
      <c r="V47" t="str">
        <f t="shared" si="7"/>
        <v>television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>
        <f t="shared" si="0"/>
        <v>2592000</v>
      </c>
      <c r="L48" s="12">
        <f t="shared" si="1"/>
        <v>42323.714976851858</v>
      </c>
      <c r="M48" s="12">
        <f t="shared" si="2"/>
        <v>42353.714976851858</v>
      </c>
      <c r="N48" s="14">
        <f t="shared" si="3"/>
        <v>29.75</v>
      </c>
      <c r="O48" t="b">
        <v>0</v>
      </c>
      <c r="P48">
        <v>45</v>
      </c>
      <c r="Q48" t="b">
        <v>1</v>
      </c>
      <c r="R48" s="8">
        <f t="shared" si="4"/>
        <v>1.0416666666666667</v>
      </c>
      <c r="S48" s="10">
        <f t="shared" si="5"/>
        <v>194.44444444444446</v>
      </c>
      <c r="T48" t="s">
        <v>8265</v>
      </c>
      <c r="U48" t="str">
        <f t="shared" si="6"/>
        <v>film &amp; video</v>
      </c>
      <c r="V48" t="str">
        <f t="shared" si="7"/>
        <v>television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>
        <f t="shared" si="0"/>
        <v>5187600</v>
      </c>
      <c r="L49" s="12">
        <f t="shared" si="1"/>
        <v>41932.569525462961</v>
      </c>
      <c r="M49" s="12">
        <f t="shared" si="2"/>
        <v>41992.611192129625</v>
      </c>
      <c r="N49" s="14">
        <f t="shared" si="3"/>
        <v>59.791666666666664</v>
      </c>
      <c r="O49" t="b">
        <v>0</v>
      </c>
      <c r="P49">
        <v>70</v>
      </c>
      <c r="Q49" t="b">
        <v>1</v>
      </c>
      <c r="R49" s="8">
        <f t="shared" si="4"/>
        <v>1.0761100000000001</v>
      </c>
      <c r="S49" s="10">
        <f t="shared" si="5"/>
        <v>76.865000000000009</v>
      </c>
      <c r="T49" t="s">
        <v>8265</v>
      </c>
      <c r="U49" t="str">
        <f t="shared" si="6"/>
        <v>film &amp; video</v>
      </c>
      <c r="V49" t="str">
        <f t="shared" si="7"/>
        <v>television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>
        <f t="shared" si="0"/>
        <v>2676940</v>
      </c>
      <c r="L50" s="12">
        <f t="shared" si="1"/>
        <v>42033.266898148147</v>
      </c>
      <c r="M50" s="12">
        <f t="shared" si="2"/>
        <v>42064.25</v>
      </c>
      <c r="N50" s="14">
        <f t="shared" si="3"/>
        <v>30.733101851851853</v>
      </c>
      <c r="O50" t="b">
        <v>0</v>
      </c>
      <c r="P50">
        <v>38</v>
      </c>
      <c r="Q50" t="b">
        <v>1</v>
      </c>
      <c r="R50" s="8">
        <f t="shared" si="4"/>
        <v>1.0794999999999999</v>
      </c>
      <c r="S50" s="10">
        <f t="shared" si="5"/>
        <v>56.815789473684212</v>
      </c>
      <c r="T50" t="s">
        <v>8265</v>
      </c>
      <c r="U50" t="str">
        <f t="shared" si="6"/>
        <v>film &amp; video</v>
      </c>
      <c r="V50" t="str">
        <f t="shared" si="7"/>
        <v>television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>
        <f t="shared" si="0"/>
        <v>2592000</v>
      </c>
      <c r="L51" s="12">
        <f t="shared" si="1"/>
        <v>42270.926446759258</v>
      </c>
      <c r="M51" s="12">
        <f t="shared" si="2"/>
        <v>42300.926446759258</v>
      </c>
      <c r="N51" s="14">
        <f t="shared" si="3"/>
        <v>29.75</v>
      </c>
      <c r="O51" t="b">
        <v>0</v>
      </c>
      <c r="P51">
        <v>87</v>
      </c>
      <c r="Q51" t="b">
        <v>1</v>
      </c>
      <c r="R51" s="8">
        <f t="shared" si="4"/>
        <v>1</v>
      </c>
      <c r="S51" s="10">
        <f t="shared" si="5"/>
        <v>137.93103448275863</v>
      </c>
      <c r="T51" t="s">
        <v>8265</v>
      </c>
      <c r="U51" t="str">
        <f t="shared" si="6"/>
        <v>film &amp; video</v>
      </c>
      <c r="V51" t="str">
        <f t="shared" si="7"/>
        <v>television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>
        <f t="shared" si="0"/>
        <v>3365742</v>
      </c>
      <c r="L52" s="12">
        <f t="shared" si="1"/>
        <v>41995.502986111111</v>
      </c>
      <c r="M52" s="12">
        <f t="shared" si="2"/>
        <v>42034.458333333328</v>
      </c>
      <c r="N52" s="14">
        <f t="shared" si="3"/>
        <v>38.705347222222223</v>
      </c>
      <c r="O52" t="b">
        <v>0</v>
      </c>
      <c r="P52">
        <v>22</v>
      </c>
      <c r="Q52" t="b">
        <v>1</v>
      </c>
      <c r="R52" s="8">
        <f t="shared" si="4"/>
        <v>1</v>
      </c>
      <c r="S52" s="10">
        <f t="shared" si="5"/>
        <v>27.272727272727273</v>
      </c>
      <c r="T52" t="s">
        <v>8265</v>
      </c>
      <c r="U52" t="str">
        <f t="shared" si="6"/>
        <v>film &amp; video</v>
      </c>
      <c r="V52" t="str">
        <f t="shared" si="7"/>
        <v>television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>
        <f t="shared" si="0"/>
        <v>2592000</v>
      </c>
      <c r="L53" s="12">
        <f t="shared" si="1"/>
        <v>42196.678668981483</v>
      </c>
      <c r="M53" s="12">
        <f t="shared" si="2"/>
        <v>42226.678668981483</v>
      </c>
      <c r="N53" s="14">
        <f t="shared" si="3"/>
        <v>29.75</v>
      </c>
      <c r="O53" t="b">
        <v>0</v>
      </c>
      <c r="P53">
        <v>119</v>
      </c>
      <c r="Q53" t="b">
        <v>1</v>
      </c>
      <c r="R53" s="8">
        <f t="shared" si="4"/>
        <v>1.2801818181818181</v>
      </c>
      <c r="S53" s="10">
        <f t="shared" si="5"/>
        <v>118.33613445378151</v>
      </c>
      <c r="T53" t="s">
        <v>8265</v>
      </c>
      <c r="U53" t="str">
        <f t="shared" si="6"/>
        <v>film &amp; video</v>
      </c>
      <c r="V53" t="str">
        <f t="shared" si="7"/>
        <v>television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>
        <f t="shared" si="0"/>
        <v>2592000</v>
      </c>
      <c r="L54" s="12">
        <f t="shared" si="1"/>
        <v>41807.451921296299</v>
      </c>
      <c r="M54" s="12">
        <f t="shared" si="2"/>
        <v>41837.451921296299</v>
      </c>
      <c r="N54" s="14">
        <f t="shared" si="3"/>
        <v>29.75</v>
      </c>
      <c r="O54" t="b">
        <v>0</v>
      </c>
      <c r="P54">
        <v>52</v>
      </c>
      <c r="Q54" t="b">
        <v>1</v>
      </c>
      <c r="R54" s="8">
        <f t="shared" si="4"/>
        <v>1.1620999999999999</v>
      </c>
      <c r="S54" s="10">
        <f t="shared" si="5"/>
        <v>223.48076923076923</v>
      </c>
      <c r="T54" t="s">
        <v>8265</v>
      </c>
      <c r="U54" t="str">
        <f t="shared" si="6"/>
        <v>film &amp; video</v>
      </c>
      <c r="V54" t="str">
        <f t="shared" si="7"/>
        <v>television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>
        <f t="shared" si="0"/>
        <v>1241355</v>
      </c>
      <c r="L55" s="12">
        <f t="shared" si="1"/>
        <v>41719.299131944441</v>
      </c>
      <c r="M55" s="12">
        <f t="shared" si="2"/>
        <v>41733.666666666664</v>
      </c>
      <c r="N55" s="14">
        <f t="shared" si="3"/>
        <v>14.117534722222222</v>
      </c>
      <c r="O55" t="b">
        <v>0</v>
      </c>
      <c r="P55">
        <v>117</v>
      </c>
      <c r="Q55" t="b">
        <v>1</v>
      </c>
      <c r="R55" s="8">
        <f t="shared" si="4"/>
        <v>1.0963333333333334</v>
      </c>
      <c r="S55" s="10">
        <f t="shared" si="5"/>
        <v>28.111111111111111</v>
      </c>
      <c r="T55" t="s">
        <v>8265</v>
      </c>
      <c r="U55" t="str">
        <f t="shared" si="6"/>
        <v>film &amp; video</v>
      </c>
      <c r="V55" t="str">
        <f t="shared" si="7"/>
        <v>television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>
        <f t="shared" si="0"/>
        <v>2592000</v>
      </c>
      <c r="L56" s="12">
        <f t="shared" si="1"/>
        <v>42333.463206018518</v>
      </c>
      <c r="M56" s="12">
        <f t="shared" si="2"/>
        <v>42363.463206018518</v>
      </c>
      <c r="N56" s="14">
        <f t="shared" si="3"/>
        <v>29.75</v>
      </c>
      <c r="O56" t="b">
        <v>0</v>
      </c>
      <c r="P56">
        <v>52</v>
      </c>
      <c r="Q56" t="b">
        <v>1</v>
      </c>
      <c r="R56" s="8">
        <f t="shared" si="4"/>
        <v>1.01</v>
      </c>
      <c r="S56" s="10">
        <f t="shared" si="5"/>
        <v>194.23076923076923</v>
      </c>
      <c r="T56" t="s">
        <v>8265</v>
      </c>
      <c r="U56" t="str">
        <f t="shared" si="6"/>
        <v>film &amp; video</v>
      </c>
      <c r="V56" t="str">
        <f t="shared" si="7"/>
        <v>television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>
        <f t="shared" si="0"/>
        <v>1814400</v>
      </c>
      <c r="L57" s="12">
        <f t="shared" si="1"/>
        <v>42496.718935185185</v>
      </c>
      <c r="M57" s="12">
        <f t="shared" si="2"/>
        <v>42517.718935185185</v>
      </c>
      <c r="N57" s="14">
        <f t="shared" si="3"/>
        <v>20.75</v>
      </c>
      <c r="O57" t="b">
        <v>0</v>
      </c>
      <c r="P57">
        <v>86</v>
      </c>
      <c r="Q57" t="b">
        <v>1</v>
      </c>
      <c r="R57" s="8">
        <f t="shared" si="4"/>
        <v>1.2895348837209302</v>
      </c>
      <c r="S57" s="10">
        <f t="shared" si="5"/>
        <v>128.95348837209303</v>
      </c>
      <c r="T57" t="s">
        <v>8265</v>
      </c>
      <c r="U57" t="str">
        <f t="shared" si="6"/>
        <v>film &amp; video</v>
      </c>
      <c r="V57" t="str">
        <f t="shared" si="7"/>
        <v>television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>
        <f t="shared" si="0"/>
        <v>1219776</v>
      </c>
      <c r="L58" s="12">
        <f t="shared" si="1"/>
        <v>42149.298888888887</v>
      </c>
      <c r="M58" s="12">
        <f t="shared" si="2"/>
        <v>42163.416666666672</v>
      </c>
      <c r="N58" s="14">
        <f t="shared" si="3"/>
        <v>13.867777777777777</v>
      </c>
      <c r="O58" t="b">
        <v>0</v>
      </c>
      <c r="P58">
        <v>174</v>
      </c>
      <c r="Q58" t="b">
        <v>1</v>
      </c>
      <c r="R58" s="8">
        <f t="shared" si="4"/>
        <v>1.0726249999999999</v>
      </c>
      <c r="S58" s="10">
        <f t="shared" si="5"/>
        <v>49.316091954022987</v>
      </c>
      <c r="T58" t="s">
        <v>8265</v>
      </c>
      <c r="U58" t="str">
        <f t="shared" si="6"/>
        <v>film &amp; video</v>
      </c>
      <c r="V58" t="str">
        <f t="shared" si="7"/>
        <v>television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>
        <f t="shared" si="0"/>
        <v>2592000</v>
      </c>
      <c r="L59" s="12">
        <f t="shared" si="1"/>
        <v>42089.58289351852</v>
      </c>
      <c r="M59" s="12">
        <f t="shared" si="2"/>
        <v>42119.58289351852</v>
      </c>
      <c r="N59" s="14">
        <f t="shared" si="3"/>
        <v>29.75</v>
      </c>
      <c r="O59" t="b">
        <v>0</v>
      </c>
      <c r="P59">
        <v>69</v>
      </c>
      <c r="Q59" t="b">
        <v>1</v>
      </c>
      <c r="R59" s="8">
        <f t="shared" si="4"/>
        <v>1.0189999999999999</v>
      </c>
      <c r="S59" s="10">
        <f t="shared" si="5"/>
        <v>221.52173913043478</v>
      </c>
      <c r="T59" t="s">
        <v>8265</v>
      </c>
      <c r="U59" t="str">
        <f t="shared" si="6"/>
        <v>film &amp; video</v>
      </c>
      <c r="V59" t="str">
        <f t="shared" si="7"/>
        <v>television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>
        <f t="shared" si="0"/>
        <v>2595600</v>
      </c>
      <c r="L60" s="12">
        <f t="shared" si="1"/>
        <v>41932.495046296295</v>
      </c>
      <c r="M60" s="12">
        <f t="shared" si="2"/>
        <v>41962.536712962959</v>
      </c>
      <c r="N60" s="14">
        <f t="shared" si="3"/>
        <v>29.791666666666668</v>
      </c>
      <c r="O60" t="b">
        <v>0</v>
      </c>
      <c r="P60">
        <v>75</v>
      </c>
      <c r="Q60" t="b">
        <v>1</v>
      </c>
      <c r="R60" s="8">
        <f t="shared" si="4"/>
        <v>1.0290999999999999</v>
      </c>
      <c r="S60" s="10">
        <f t="shared" si="5"/>
        <v>137.21333333333334</v>
      </c>
      <c r="T60" t="s">
        <v>8265</v>
      </c>
      <c r="U60" t="str">
        <f t="shared" si="6"/>
        <v>film &amp; video</v>
      </c>
      <c r="V60" t="str">
        <f t="shared" si="7"/>
        <v>television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>
        <f t="shared" si="0"/>
        <v>2733624</v>
      </c>
      <c r="L61" s="12">
        <f t="shared" si="1"/>
        <v>42229.98583333334</v>
      </c>
      <c r="M61" s="12">
        <f t="shared" si="2"/>
        <v>42261.625</v>
      </c>
      <c r="N61" s="14">
        <f t="shared" si="3"/>
        <v>31.389166666666668</v>
      </c>
      <c r="O61" t="b">
        <v>0</v>
      </c>
      <c r="P61">
        <v>33</v>
      </c>
      <c r="Q61" t="b">
        <v>1</v>
      </c>
      <c r="R61" s="8">
        <f t="shared" si="4"/>
        <v>1.0012570000000001</v>
      </c>
      <c r="S61" s="10">
        <f t="shared" si="5"/>
        <v>606.82242424242418</v>
      </c>
      <c r="T61" t="s">
        <v>8265</v>
      </c>
      <c r="U61" t="str">
        <f t="shared" si="6"/>
        <v>film &amp; video</v>
      </c>
      <c r="V61" t="str">
        <f t="shared" si="7"/>
        <v>television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>
        <f t="shared" si="0"/>
        <v>1650083</v>
      </c>
      <c r="L62" s="12">
        <f t="shared" si="1"/>
        <v>41701.651817129627</v>
      </c>
      <c r="M62" s="12">
        <f t="shared" si="2"/>
        <v>41720.75</v>
      </c>
      <c r="N62" s="14">
        <f t="shared" si="3"/>
        <v>18.848182870370373</v>
      </c>
      <c r="O62" t="b">
        <v>0</v>
      </c>
      <c r="P62">
        <v>108</v>
      </c>
      <c r="Q62" t="b">
        <v>1</v>
      </c>
      <c r="R62" s="8">
        <f t="shared" si="4"/>
        <v>1.0329622222222221</v>
      </c>
      <c r="S62" s="10">
        <f t="shared" si="5"/>
        <v>43.040092592592593</v>
      </c>
      <c r="T62" t="s">
        <v>8266</v>
      </c>
      <c r="U62" t="str">
        <f t="shared" si="6"/>
        <v>film &amp; video</v>
      </c>
      <c r="V62" t="str">
        <f t="shared" si="7"/>
        <v>shorts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>
        <f t="shared" si="0"/>
        <v>1900800</v>
      </c>
      <c r="L63" s="12">
        <f t="shared" si="1"/>
        <v>41409.564317129632</v>
      </c>
      <c r="M63" s="12">
        <f t="shared" si="2"/>
        <v>41431.564317129632</v>
      </c>
      <c r="N63" s="14">
        <f t="shared" si="3"/>
        <v>21.75</v>
      </c>
      <c r="O63" t="b">
        <v>0</v>
      </c>
      <c r="P63">
        <v>23</v>
      </c>
      <c r="Q63" t="b">
        <v>1</v>
      </c>
      <c r="R63" s="8">
        <f t="shared" si="4"/>
        <v>1.4830000000000001</v>
      </c>
      <c r="S63" s="10">
        <f t="shared" si="5"/>
        <v>322.39130434782606</v>
      </c>
      <c r="T63" t="s">
        <v>8266</v>
      </c>
      <c r="U63" t="str">
        <f t="shared" si="6"/>
        <v>film &amp; video</v>
      </c>
      <c r="V63" t="str">
        <f t="shared" si="7"/>
        <v>shorts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>
        <f t="shared" si="0"/>
        <v>2160000</v>
      </c>
      <c r="L64" s="12">
        <f t="shared" si="1"/>
        <v>41311.549513888887</v>
      </c>
      <c r="M64" s="12">
        <f t="shared" si="2"/>
        <v>41336.549513888887</v>
      </c>
      <c r="N64" s="14">
        <f t="shared" si="3"/>
        <v>24.75</v>
      </c>
      <c r="O64" t="b">
        <v>0</v>
      </c>
      <c r="P64">
        <v>48</v>
      </c>
      <c r="Q64" t="b">
        <v>1</v>
      </c>
      <c r="R64" s="8">
        <f t="shared" si="4"/>
        <v>1.5473333333333332</v>
      </c>
      <c r="S64" s="10">
        <f t="shared" si="5"/>
        <v>96.708333333333329</v>
      </c>
      <c r="T64" t="s">
        <v>8266</v>
      </c>
      <c r="U64" t="str">
        <f t="shared" si="6"/>
        <v>film &amp; video</v>
      </c>
      <c r="V64" t="str">
        <f t="shared" si="7"/>
        <v>shorts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>
        <f t="shared" si="0"/>
        <v>2012727</v>
      </c>
      <c r="L65" s="12">
        <f t="shared" si="1"/>
        <v>41612.662187499998</v>
      </c>
      <c r="M65" s="12">
        <f t="shared" si="2"/>
        <v>41635.957638888889</v>
      </c>
      <c r="N65" s="14">
        <f t="shared" si="3"/>
        <v>23.045451388888889</v>
      </c>
      <c r="O65" t="b">
        <v>0</v>
      </c>
      <c r="P65">
        <v>64</v>
      </c>
      <c r="Q65" t="b">
        <v>1</v>
      </c>
      <c r="R65" s="8">
        <f t="shared" si="4"/>
        <v>1.1351849999999999</v>
      </c>
      <c r="S65" s="10">
        <f t="shared" si="5"/>
        <v>35.474531249999998</v>
      </c>
      <c r="T65" t="s">
        <v>8266</v>
      </c>
      <c r="U65" t="str">
        <f t="shared" si="6"/>
        <v>film &amp; video</v>
      </c>
      <c r="V65" t="str">
        <f t="shared" si="7"/>
        <v>shorts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>
        <f t="shared" si="0"/>
        <v>2592000</v>
      </c>
      <c r="L66" s="12">
        <f t="shared" si="1"/>
        <v>41432.76829861111</v>
      </c>
      <c r="M66" s="12">
        <f t="shared" si="2"/>
        <v>41462.76829861111</v>
      </c>
      <c r="N66" s="14">
        <f t="shared" si="3"/>
        <v>29.75</v>
      </c>
      <c r="O66" t="b">
        <v>0</v>
      </c>
      <c r="P66">
        <v>24</v>
      </c>
      <c r="Q66" t="b">
        <v>1</v>
      </c>
      <c r="R66" s="8">
        <f t="shared" si="4"/>
        <v>1.7333333333333334</v>
      </c>
      <c r="S66" s="10">
        <f t="shared" si="5"/>
        <v>86.666666666666671</v>
      </c>
      <c r="T66" t="s">
        <v>8266</v>
      </c>
      <c r="U66" t="str">
        <f t="shared" si="6"/>
        <v>film &amp; video</v>
      </c>
      <c r="V66" t="str">
        <f t="shared" si="7"/>
        <v>shorts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>
        <f t="shared" ref="K67:K130" si="8">SUM(I67,-J67)</f>
        <v>2283386</v>
      </c>
      <c r="L67" s="12">
        <f t="shared" ref="L67:L130" si="9">(((J67/60)/60)/24)+DATE(1970,1,1)+(-6/24)</f>
        <v>41835.571226851855</v>
      </c>
      <c r="M67" s="12">
        <f t="shared" ref="M67:M130" si="10">(((I67/60)/60)/24)+DATE(1970,1,1)+(-6/24)</f>
        <v>41861.999305555553</v>
      </c>
      <c r="N67" s="14">
        <f t="shared" ref="N67:N130" si="11">(((K67/60)/60)/24)+(-6/24)</f>
        <v>26.178078703703704</v>
      </c>
      <c r="O67" t="b">
        <v>0</v>
      </c>
      <c r="P67">
        <v>57</v>
      </c>
      <c r="Q67" t="b">
        <v>1</v>
      </c>
      <c r="R67" s="8">
        <f t="shared" ref="R67:R130" si="12">E67/D67</f>
        <v>1.0752857142857142</v>
      </c>
      <c r="S67" s="10">
        <f t="shared" ref="S67:S130" si="13">E67/P67</f>
        <v>132.05263157894737</v>
      </c>
      <c r="T67" t="s">
        <v>8266</v>
      </c>
      <c r="U67" t="str">
        <f t="shared" ref="U67:U130" si="14">IF(T67="film &amp; video/television","film &amp; video",IF(T67="film &amp; video/drama","film &amp; video",IF(T67="film &amp; video/animation","film &amp; video",IF(T67="film &amp; video/science fiction","film &amp; video",IF(T67="film &amp; video/animation","film &amp; video",IF(T67="film &amp; video/documentary", "film &amp; video", IF(T67="film &amp; video/shorts", "film &amp; video", "N/A")))))))</f>
        <v>film &amp; video</v>
      </c>
      <c r="V67" t="str">
        <f t="shared" ref="V67:V130" si="15">IF(T67="film &amp; video/television","television",IF(T67="film &amp; video/documentary","documentary",IF(T67="film &amp; video/science fiction","science fiction",IF(T67="film &amp; video/drama","drama",IF(T67="film &amp; video/animation","animation", IF(T67="film &amp; video/shorts", "shorts", "N/A"))))))</f>
        <v>shorts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>
        <f t="shared" si="8"/>
        <v>2592000</v>
      </c>
      <c r="L68" s="12">
        <f t="shared" si="9"/>
        <v>42539.599768518514</v>
      </c>
      <c r="M68" s="12">
        <f t="shared" si="10"/>
        <v>42569.599768518514</v>
      </c>
      <c r="N68" s="14">
        <f t="shared" si="11"/>
        <v>29.75</v>
      </c>
      <c r="O68" t="b">
        <v>0</v>
      </c>
      <c r="P68">
        <v>26</v>
      </c>
      <c r="Q68" t="b">
        <v>1</v>
      </c>
      <c r="R68" s="8">
        <f t="shared" si="12"/>
        <v>1.1859999999999999</v>
      </c>
      <c r="S68" s="10">
        <f t="shared" si="13"/>
        <v>91.230769230769226</v>
      </c>
      <c r="T68" t="s">
        <v>8266</v>
      </c>
      <c r="U68" t="str">
        <f t="shared" si="14"/>
        <v>film &amp; video</v>
      </c>
      <c r="V68" t="str">
        <f t="shared" si="15"/>
        <v>shorts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>
        <f t="shared" si="8"/>
        <v>2592000</v>
      </c>
      <c r="L69" s="12">
        <f t="shared" si="9"/>
        <v>41075.333379629628</v>
      </c>
      <c r="M69" s="12">
        <f t="shared" si="10"/>
        <v>41105.333379629628</v>
      </c>
      <c r="N69" s="14">
        <f t="shared" si="11"/>
        <v>29.75</v>
      </c>
      <c r="O69" t="b">
        <v>0</v>
      </c>
      <c r="P69">
        <v>20</v>
      </c>
      <c r="Q69" t="b">
        <v>1</v>
      </c>
      <c r="R69" s="8">
        <f t="shared" si="12"/>
        <v>1.1625000000000001</v>
      </c>
      <c r="S69" s="10">
        <f t="shared" si="13"/>
        <v>116.25</v>
      </c>
      <c r="T69" t="s">
        <v>8266</v>
      </c>
      <c r="U69" t="str">
        <f t="shared" si="14"/>
        <v>film &amp; video</v>
      </c>
      <c r="V69" t="str">
        <f t="shared" si="15"/>
        <v>shorts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>
        <f t="shared" si="8"/>
        <v>2592000</v>
      </c>
      <c r="L70" s="12">
        <f t="shared" si="9"/>
        <v>41663.319340277776</v>
      </c>
      <c r="M70" s="12">
        <f t="shared" si="10"/>
        <v>41693.319340277776</v>
      </c>
      <c r="N70" s="14">
        <f t="shared" si="11"/>
        <v>29.75</v>
      </c>
      <c r="O70" t="b">
        <v>0</v>
      </c>
      <c r="P70">
        <v>36</v>
      </c>
      <c r="Q70" t="b">
        <v>1</v>
      </c>
      <c r="R70" s="8">
        <f t="shared" si="12"/>
        <v>1.2716666666666667</v>
      </c>
      <c r="S70" s="10">
        <f t="shared" si="13"/>
        <v>21.194444444444443</v>
      </c>
      <c r="T70" t="s">
        <v>8266</v>
      </c>
      <c r="U70" t="str">
        <f t="shared" si="14"/>
        <v>film &amp; video</v>
      </c>
      <c r="V70" t="str">
        <f t="shared" si="15"/>
        <v>shorts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>
        <f t="shared" si="8"/>
        <v>2773715</v>
      </c>
      <c r="L71" s="12">
        <f t="shared" si="9"/>
        <v>40785.937789351854</v>
      </c>
      <c r="M71" s="12">
        <f t="shared" si="10"/>
        <v>40818.040972222225</v>
      </c>
      <c r="N71" s="14">
        <f t="shared" si="11"/>
        <v>31.853182870370368</v>
      </c>
      <c r="O71" t="b">
        <v>0</v>
      </c>
      <c r="P71">
        <v>178</v>
      </c>
      <c r="Q71" t="b">
        <v>1</v>
      </c>
      <c r="R71" s="8">
        <f t="shared" si="12"/>
        <v>1.109423</v>
      </c>
      <c r="S71" s="10">
        <f t="shared" si="13"/>
        <v>62.327134831460668</v>
      </c>
      <c r="T71" t="s">
        <v>8266</v>
      </c>
      <c r="U71" t="str">
        <f t="shared" si="14"/>
        <v>film &amp; video</v>
      </c>
      <c r="V71" t="str">
        <f t="shared" si="15"/>
        <v>shorts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>
        <f t="shared" si="8"/>
        <v>5184000</v>
      </c>
      <c r="L72" s="12">
        <f t="shared" si="9"/>
        <v>40730.646354166667</v>
      </c>
      <c r="M72" s="12">
        <f t="shared" si="10"/>
        <v>40790.646354166667</v>
      </c>
      <c r="N72" s="14">
        <f t="shared" si="11"/>
        <v>59.75</v>
      </c>
      <c r="O72" t="b">
        <v>0</v>
      </c>
      <c r="P72">
        <v>17</v>
      </c>
      <c r="Q72" t="b">
        <v>1</v>
      </c>
      <c r="R72" s="8">
        <f t="shared" si="12"/>
        <v>1.272</v>
      </c>
      <c r="S72" s="10">
        <f t="shared" si="13"/>
        <v>37.411764705882355</v>
      </c>
      <c r="T72" t="s">
        <v>8266</v>
      </c>
      <c r="U72" t="str">
        <f t="shared" si="14"/>
        <v>film &amp; video</v>
      </c>
      <c r="V72" t="str">
        <f t="shared" si="15"/>
        <v>shorts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>
        <f t="shared" si="8"/>
        <v>5184000</v>
      </c>
      <c r="L73" s="12">
        <f t="shared" si="9"/>
        <v>40997.021493055552</v>
      </c>
      <c r="M73" s="12">
        <f t="shared" si="10"/>
        <v>41057.021493055552</v>
      </c>
      <c r="N73" s="14">
        <f t="shared" si="11"/>
        <v>59.75</v>
      </c>
      <c r="O73" t="b">
        <v>0</v>
      </c>
      <c r="P73">
        <v>32</v>
      </c>
      <c r="Q73" t="b">
        <v>1</v>
      </c>
      <c r="R73" s="8">
        <f t="shared" si="12"/>
        <v>1.2394444444444443</v>
      </c>
      <c r="S73" s="10">
        <f t="shared" si="13"/>
        <v>69.71875</v>
      </c>
      <c r="T73" t="s">
        <v>8266</v>
      </c>
      <c r="U73" t="str">
        <f t="shared" si="14"/>
        <v>film &amp; video</v>
      </c>
      <c r="V73" t="str">
        <f t="shared" si="15"/>
        <v>shorts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>
        <f t="shared" si="8"/>
        <v>1727119</v>
      </c>
      <c r="L74" s="12">
        <f t="shared" si="9"/>
        <v>41207.760196759256</v>
      </c>
      <c r="M74" s="12">
        <f t="shared" si="10"/>
        <v>41227.75</v>
      </c>
      <c r="N74" s="14">
        <f t="shared" si="11"/>
        <v>19.739803240740738</v>
      </c>
      <c r="O74" t="b">
        <v>0</v>
      </c>
      <c r="P74">
        <v>41</v>
      </c>
      <c r="Q74" t="b">
        <v>1</v>
      </c>
      <c r="R74" s="8">
        <f t="shared" si="12"/>
        <v>1.084090909090909</v>
      </c>
      <c r="S74" s="10">
        <f t="shared" si="13"/>
        <v>58.170731707317074</v>
      </c>
      <c r="T74" t="s">
        <v>8266</v>
      </c>
      <c r="U74" t="str">
        <f t="shared" si="14"/>
        <v>film &amp; video</v>
      </c>
      <c r="V74" t="str">
        <f t="shared" si="15"/>
        <v>shorts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>
        <f t="shared" si="8"/>
        <v>6774556</v>
      </c>
      <c r="L75" s="12">
        <f t="shared" si="9"/>
        <v>40587.50675925926</v>
      </c>
      <c r="M75" s="12">
        <f t="shared" si="10"/>
        <v>40665.915972222225</v>
      </c>
      <c r="N75" s="14">
        <f t="shared" si="11"/>
        <v>78.159212962962968</v>
      </c>
      <c r="O75" t="b">
        <v>0</v>
      </c>
      <c r="P75">
        <v>18</v>
      </c>
      <c r="Q75" t="b">
        <v>1</v>
      </c>
      <c r="R75" s="8">
        <f t="shared" si="12"/>
        <v>1</v>
      </c>
      <c r="S75" s="10">
        <f t="shared" si="13"/>
        <v>50</v>
      </c>
      <c r="T75" t="s">
        <v>8266</v>
      </c>
      <c r="U75" t="str">
        <f t="shared" si="14"/>
        <v>film &amp; video</v>
      </c>
      <c r="V75" t="str">
        <f t="shared" si="15"/>
        <v>shorts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>
        <f t="shared" si="8"/>
        <v>2592000</v>
      </c>
      <c r="L76" s="12">
        <f t="shared" si="9"/>
        <v>42360.237210648149</v>
      </c>
      <c r="M76" s="12">
        <f t="shared" si="10"/>
        <v>42390.237210648149</v>
      </c>
      <c r="N76" s="14">
        <f t="shared" si="11"/>
        <v>29.75</v>
      </c>
      <c r="O76" t="b">
        <v>0</v>
      </c>
      <c r="P76">
        <v>29</v>
      </c>
      <c r="Q76" t="b">
        <v>1</v>
      </c>
      <c r="R76" s="8">
        <f t="shared" si="12"/>
        <v>1.1293199999999999</v>
      </c>
      <c r="S76" s="10">
        <f t="shared" si="13"/>
        <v>19.471034482758618</v>
      </c>
      <c r="T76" t="s">
        <v>8266</v>
      </c>
      <c r="U76" t="str">
        <f t="shared" si="14"/>
        <v>film &amp; video</v>
      </c>
      <c r="V76" t="str">
        <f t="shared" si="15"/>
        <v>shorts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>
        <f t="shared" si="8"/>
        <v>2592000</v>
      </c>
      <c r="L77" s="12">
        <f t="shared" si="9"/>
        <v>41356.959166666667</v>
      </c>
      <c r="M77" s="12">
        <f t="shared" si="10"/>
        <v>41386.959166666667</v>
      </c>
      <c r="N77" s="14">
        <f t="shared" si="11"/>
        <v>29.75</v>
      </c>
      <c r="O77" t="b">
        <v>0</v>
      </c>
      <c r="P77">
        <v>47</v>
      </c>
      <c r="Q77" t="b">
        <v>1</v>
      </c>
      <c r="R77" s="8">
        <f t="shared" si="12"/>
        <v>1.1542857142857144</v>
      </c>
      <c r="S77" s="10">
        <f t="shared" si="13"/>
        <v>85.957446808510639</v>
      </c>
      <c r="T77" t="s">
        <v>8266</v>
      </c>
      <c r="U77" t="str">
        <f t="shared" si="14"/>
        <v>film &amp; video</v>
      </c>
      <c r="V77" t="str">
        <f t="shared" si="15"/>
        <v>shorts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>
        <f t="shared" si="8"/>
        <v>5187600</v>
      </c>
      <c r="L78" s="12">
        <f t="shared" si="9"/>
        <v>40844.441643518519</v>
      </c>
      <c r="M78" s="12">
        <f t="shared" si="10"/>
        <v>40904.483310185184</v>
      </c>
      <c r="N78" s="14">
        <f t="shared" si="11"/>
        <v>59.791666666666664</v>
      </c>
      <c r="O78" t="b">
        <v>0</v>
      </c>
      <c r="P78">
        <v>15</v>
      </c>
      <c r="Q78" t="b">
        <v>1</v>
      </c>
      <c r="R78" s="8">
        <f t="shared" si="12"/>
        <v>1.5333333333333334</v>
      </c>
      <c r="S78" s="10">
        <f t="shared" si="13"/>
        <v>30.666666666666668</v>
      </c>
      <c r="T78" t="s">
        <v>8266</v>
      </c>
      <c r="U78" t="str">
        <f t="shared" si="14"/>
        <v>film &amp; video</v>
      </c>
      <c r="V78" t="str">
        <f t="shared" si="15"/>
        <v>shorts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>
        <f t="shared" si="8"/>
        <v>4577423</v>
      </c>
      <c r="L79" s="12">
        <f t="shared" si="9"/>
        <v>40996.894872685189</v>
      </c>
      <c r="M79" s="12">
        <f t="shared" si="10"/>
        <v>41049.874305555553</v>
      </c>
      <c r="N79" s="14">
        <f t="shared" si="11"/>
        <v>52.729432870370367</v>
      </c>
      <c r="O79" t="b">
        <v>0</v>
      </c>
      <c r="P79">
        <v>26</v>
      </c>
      <c r="Q79" t="b">
        <v>1</v>
      </c>
      <c r="R79" s="8">
        <f t="shared" si="12"/>
        <v>3.9249999999999998</v>
      </c>
      <c r="S79" s="10">
        <f t="shared" si="13"/>
        <v>60.384615384615387</v>
      </c>
      <c r="T79" t="s">
        <v>8266</v>
      </c>
      <c r="U79" t="str">
        <f t="shared" si="14"/>
        <v>film &amp; video</v>
      </c>
      <c r="V79" t="str">
        <f t="shared" si="15"/>
        <v>shorts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>
        <f t="shared" si="8"/>
        <v>864000</v>
      </c>
      <c r="L80" s="12">
        <f t="shared" si="9"/>
        <v>42604.480567129634</v>
      </c>
      <c r="M80" s="12">
        <f t="shared" si="10"/>
        <v>42614.480567129634</v>
      </c>
      <c r="N80" s="14">
        <f t="shared" si="11"/>
        <v>9.75</v>
      </c>
      <c r="O80" t="b">
        <v>0</v>
      </c>
      <c r="P80">
        <v>35</v>
      </c>
      <c r="Q80" t="b">
        <v>1</v>
      </c>
      <c r="R80" s="8">
        <f t="shared" si="12"/>
        <v>27.02</v>
      </c>
      <c r="S80" s="10">
        <f t="shared" si="13"/>
        <v>38.6</v>
      </c>
      <c r="T80" t="s">
        <v>8266</v>
      </c>
      <c r="U80" t="str">
        <f t="shared" si="14"/>
        <v>film &amp; video</v>
      </c>
      <c r="V80" t="str">
        <f t="shared" si="15"/>
        <v>shorts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>
        <f t="shared" si="8"/>
        <v>2592000</v>
      </c>
      <c r="L81" s="12">
        <f t="shared" si="9"/>
        <v>41724.526539351849</v>
      </c>
      <c r="M81" s="12">
        <f t="shared" si="10"/>
        <v>41754.526539351849</v>
      </c>
      <c r="N81" s="14">
        <f t="shared" si="11"/>
        <v>29.75</v>
      </c>
      <c r="O81" t="b">
        <v>0</v>
      </c>
      <c r="P81">
        <v>41</v>
      </c>
      <c r="Q81" t="b">
        <v>1</v>
      </c>
      <c r="R81" s="8">
        <f t="shared" si="12"/>
        <v>1.27</v>
      </c>
      <c r="S81" s="10">
        <f t="shared" si="13"/>
        <v>40.268292682926827</v>
      </c>
      <c r="T81" t="s">
        <v>8266</v>
      </c>
      <c r="U81" t="str">
        <f t="shared" si="14"/>
        <v>film &amp; video</v>
      </c>
      <c r="V81" t="str">
        <f t="shared" si="15"/>
        <v>shorts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>
        <f t="shared" si="8"/>
        <v>3024000</v>
      </c>
      <c r="L82" s="12">
        <f t="shared" si="9"/>
        <v>41582.833981481483</v>
      </c>
      <c r="M82" s="12">
        <f t="shared" si="10"/>
        <v>41617.833981481483</v>
      </c>
      <c r="N82" s="14">
        <f t="shared" si="11"/>
        <v>34.75</v>
      </c>
      <c r="O82" t="b">
        <v>0</v>
      </c>
      <c r="P82">
        <v>47</v>
      </c>
      <c r="Q82" t="b">
        <v>1</v>
      </c>
      <c r="R82" s="8">
        <f t="shared" si="12"/>
        <v>1.0725</v>
      </c>
      <c r="S82" s="10">
        <f t="shared" si="13"/>
        <v>273.82978723404256</v>
      </c>
      <c r="T82" t="s">
        <v>8266</v>
      </c>
      <c r="U82" t="str">
        <f t="shared" si="14"/>
        <v>film &amp; video</v>
      </c>
      <c r="V82" t="str">
        <f t="shared" si="15"/>
        <v>shorts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>
        <f t="shared" si="8"/>
        <v>342793</v>
      </c>
      <c r="L83" s="12">
        <f t="shared" si="9"/>
        <v>41099.908877314818</v>
      </c>
      <c r="M83" s="12">
        <f t="shared" si="10"/>
        <v>41103.876388888886</v>
      </c>
      <c r="N83" s="14">
        <f t="shared" si="11"/>
        <v>3.7175115740740736</v>
      </c>
      <c r="O83" t="b">
        <v>0</v>
      </c>
      <c r="P83">
        <v>28</v>
      </c>
      <c r="Q83" t="b">
        <v>1</v>
      </c>
      <c r="R83" s="8">
        <f t="shared" si="12"/>
        <v>1.98</v>
      </c>
      <c r="S83" s="10">
        <f t="shared" si="13"/>
        <v>53.035714285714285</v>
      </c>
      <c r="T83" t="s">
        <v>8266</v>
      </c>
      <c r="U83" t="str">
        <f t="shared" si="14"/>
        <v>film &amp; video</v>
      </c>
      <c r="V83" t="str">
        <f t="shared" si="15"/>
        <v>shorts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>
        <f t="shared" si="8"/>
        <v>2592000</v>
      </c>
      <c r="L84" s="12">
        <f t="shared" si="9"/>
        <v>40795.570150462961</v>
      </c>
      <c r="M84" s="12">
        <f t="shared" si="10"/>
        <v>40825.570150462961</v>
      </c>
      <c r="N84" s="14">
        <f t="shared" si="11"/>
        <v>29.75</v>
      </c>
      <c r="O84" t="b">
        <v>0</v>
      </c>
      <c r="P84">
        <v>100</v>
      </c>
      <c r="Q84" t="b">
        <v>1</v>
      </c>
      <c r="R84" s="8">
        <f t="shared" si="12"/>
        <v>1.0001249999999999</v>
      </c>
      <c r="S84" s="10">
        <f t="shared" si="13"/>
        <v>40.005000000000003</v>
      </c>
      <c r="T84" t="s">
        <v>8266</v>
      </c>
      <c r="U84" t="str">
        <f t="shared" si="14"/>
        <v>film &amp; video</v>
      </c>
      <c r="V84" t="str">
        <f t="shared" si="15"/>
        <v>shorts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>
        <f t="shared" si="8"/>
        <v>1284211</v>
      </c>
      <c r="L85" s="12">
        <f t="shared" si="9"/>
        <v>42042.365613425922</v>
      </c>
      <c r="M85" s="12">
        <f t="shared" si="10"/>
        <v>42057.229166666672</v>
      </c>
      <c r="N85" s="14">
        <f t="shared" si="11"/>
        <v>14.613553240740741</v>
      </c>
      <c r="O85" t="b">
        <v>0</v>
      </c>
      <c r="P85">
        <v>13</v>
      </c>
      <c r="Q85" t="b">
        <v>1</v>
      </c>
      <c r="R85" s="8">
        <f t="shared" si="12"/>
        <v>1.0249999999999999</v>
      </c>
      <c r="S85" s="10">
        <f t="shared" si="13"/>
        <v>15.76923076923077</v>
      </c>
      <c r="T85" t="s">
        <v>8266</v>
      </c>
      <c r="U85" t="str">
        <f t="shared" si="14"/>
        <v>film &amp; video</v>
      </c>
      <c r="V85" t="str">
        <f t="shared" si="15"/>
        <v>shorts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>
        <f t="shared" si="8"/>
        <v>2592000</v>
      </c>
      <c r="L86" s="12">
        <f t="shared" si="9"/>
        <v>40648.507939814815</v>
      </c>
      <c r="M86" s="12">
        <f t="shared" si="10"/>
        <v>40678.507939814815</v>
      </c>
      <c r="N86" s="14">
        <f t="shared" si="11"/>
        <v>29.75</v>
      </c>
      <c r="O86" t="b">
        <v>0</v>
      </c>
      <c r="P86">
        <v>7</v>
      </c>
      <c r="Q86" t="b">
        <v>1</v>
      </c>
      <c r="R86" s="8">
        <f t="shared" si="12"/>
        <v>1</v>
      </c>
      <c r="S86" s="10">
        <f t="shared" si="13"/>
        <v>71.428571428571431</v>
      </c>
      <c r="T86" t="s">
        <v>8266</v>
      </c>
      <c r="U86" t="str">
        <f t="shared" si="14"/>
        <v>film &amp; video</v>
      </c>
      <c r="V86" t="str">
        <f t="shared" si="15"/>
        <v>shorts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>
        <f t="shared" si="8"/>
        <v>2592000</v>
      </c>
      <c r="L87" s="12">
        <f t="shared" si="9"/>
        <v>40778.875428240739</v>
      </c>
      <c r="M87" s="12">
        <f t="shared" si="10"/>
        <v>40808.875428240739</v>
      </c>
      <c r="N87" s="14">
        <f t="shared" si="11"/>
        <v>29.75</v>
      </c>
      <c r="O87" t="b">
        <v>0</v>
      </c>
      <c r="P87">
        <v>21</v>
      </c>
      <c r="Q87" t="b">
        <v>1</v>
      </c>
      <c r="R87" s="8">
        <f t="shared" si="12"/>
        <v>1.2549999999999999</v>
      </c>
      <c r="S87" s="10">
        <f t="shared" si="13"/>
        <v>71.714285714285708</v>
      </c>
      <c r="T87" t="s">
        <v>8266</v>
      </c>
      <c r="U87" t="str">
        <f t="shared" si="14"/>
        <v>film &amp; video</v>
      </c>
      <c r="V87" t="str">
        <f t="shared" si="15"/>
        <v>shorts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>
        <f t="shared" si="8"/>
        <v>6397200</v>
      </c>
      <c r="L88" s="12">
        <f t="shared" si="9"/>
        <v>42291.306076388893</v>
      </c>
      <c r="M88" s="12">
        <f t="shared" si="10"/>
        <v>42365.34774305555</v>
      </c>
      <c r="N88" s="14">
        <f t="shared" si="11"/>
        <v>73.791666666666671</v>
      </c>
      <c r="O88" t="b">
        <v>0</v>
      </c>
      <c r="P88">
        <v>17</v>
      </c>
      <c r="Q88" t="b">
        <v>1</v>
      </c>
      <c r="R88" s="8">
        <f t="shared" si="12"/>
        <v>1.0646666666666667</v>
      </c>
      <c r="S88" s="10">
        <f t="shared" si="13"/>
        <v>375.76470588235293</v>
      </c>
      <c r="T88" t="s">
        <v>8266</v>
      </c>
      <c r="U88" t="str">
        <f t="shared" si="14"/>
        <v>film &amp; video</v>
      </c>
      <c r="V88" t="str">
        <f t="shared" si="15"/>
        <v>shorts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>
        <f t="shared" si="8"/>
        <v>823457</v>
      </c>
      <c r="L89" s="12">
        <f t="shared" si="9"/>
        <v>40322.28938657407</v>
      </c>
      <c r="M89" s="12">
        <f t="shared" si="10"/>
        <v>40331.820138888892</v>
      </c>
      <c r="N89" s="14">
        <f t="shared" si="11"/>
        <v>9.2807523148148139</v>
      </c>
      <c r="O89" t="b">
        <v>0</v>
      </c>
      <c r="P89">
        <v>25</v>
      </c>
      <c r="Q89" t="b">
        <v>1</v>
      </c>
      <c r="R89" s="8">
        <f t="shared" si="12"/>
        <v>1.046</v>
      </c>
      <c r="S89" s="10">
        <f t="shared" si="13"/>
        <v>104.6</v>
      </c>
      <c r="T89" t="s">
        <v>8266</v>
      </c>
      <c r="U89" t="str">
        <f t="shared" si="14"/>
        <v>film &amp; video</v>
      </c>
      <c r="V89" t="str">
        <f t="shared" si="15"/>
        <v>shorts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>
        <f t="shared" si="8"/>
        <v>2246400</v>
      </c>
      <c r="L90" s="12">
        <f t="shared" si="9"/>
        <v>41786.40892361111</v>
      </c>
      <c r="M90" s="12">
        <f t="shared" si="10"/>
        <v>41812.40892361111</v>
      </c>
      <c r="N90" s="14">
        <f t="shared" si="11"/>
        <v>25.75</v>
      </c>
      <c r="O90" t="b">
        <v>0</v>
      </c>
      <c r="P90">
        <v>60</v>
      </c>
      <c r="Q90" t="b">
        <v>1</v>
      </c>
      <c r="R90" s="8">
        <f t="shared" si="12"/>
        <v>1.0285714285714285</v>
      </c>
      <c r="S90" s="10">
        <f t="shared" si="13"/>
        <v>60</v>
      </c>
      <c r="T90" t="s">
        <v>8266</v>
      </c>
      <c r="U90" t="str">
        <f t="shared" si="14"/>
        <v>film &amp; video</v>
      </c>
      <c r="V90" t="str">
        <f t="shared" si="15"/>
        <v>shorts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>
        <f t="shared" si="8"/>
        <v>2160000</v>
      </c>
      <c r="L91" s="12">
        <f t="shared" si="9"/>
        <v>41402.502222222225</v>
      </c>
      <c r="M91" s="12">
        <f t="shared" si="10"/>
        <v>41427.502222222225</v>
      </c>
      <c r="N91" s="14">
        <f t="shared" si="11"/>
        <v>24.75</v>
      </c>
      <c r="O91" t="b">
        <v>0</v>
      </c>
      <c r="P91">
        <v>56</v>
      </c>
      <c r="Q91" t="b">
        <v>1</v>
      </c>
      <c r="R91" s="8">
        <f t="shared" si="12"/>
        <v>1.1506666666666667</v>
      </c>
      <c r="S91" s="10">
        <f t="shared" si="13"/>
        <v>123.28571428571429</v>
      </c>
      <c r="T91" t="s">
        <v>8266</v>
      </c>
      <c r="U91" t="str">
        <f t="shared" si="14"/>
        <v>film &amp; video</v>
      </c>
      <c r="V91" t="str">
        <f t="shared" si="15"/>
        <v>shorts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>
        <f t="shared" si="8"/>
        <v>2592000</v>
      </c>
      <c r="L92" s="12">
        <f t="shared" si="9"/>
        <v>40706.047442129631</v>
      </c>
      <c r="M92" s="12">
        <f t="shared" si="10"/>
        <v>40736.047442129631</v>
      </c>
      <c r="N92" s="14">
        <f t="shared" si="11"/>
        <v>29.75</v>
      </c>
      <c r="O92" t="b">
        <v>0</v>
      </c>
      <c r="P92">
        <v>16</v>
      </c>
      <c r="Q92" t="b">
        <v>1</v>
      </c>
      <c r="R92" s="8">
        <f t="shared" si="12"/>
        <v>1.004</v>
      </c>
      <c r="S92" s="10">
        <f t="shared" si="13"/>
        <v>31.375</v>
      </c>
      <c r="T92" t="s">
        <v>8266</v>
      </c>
      <c r="U92" t="str">
        <f t="shared" si="14"/>
        <v>film &amp; video</v>
      </c>
      <c r="V92" t="str">
        <f t="shared" si="15"/>
        <v>shorts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>
        <f t="shared" si="8"/>
        <v>5270400</v>
      </c>
      <c r="L93" s="12">
        <f t="shared" si="9"/>
        <v>40619.152361111112</v>
      </c>
      <c r="M93" s="12">
        <f t="shared" si="10"/>
        <v>40680.152361111112</v>
      </c>
      <c r="N93" s="14">
        <f t="shared" si="11"/>
        <v>60.75</v>
      </c>
      <c r="O93" t="b">
        <v>0</v>
      </c>
      <c r="P93">
        <v>46</v>
      </c>
      <c r="Q93" t="b">
        <v>1</v>
      </c>
      <c r="R93" s="8">
        <f t="shared" si="12"/>
        <v>1.2</v>
      </c>
      <c r="S93" s="10">
        <f t="shared" si="13"/>
        <v>78.260869565217391</v>
      </c>
      <c r="T93" t="s">
        <v>8266</v>
      </c>
      <c r="U93" t="str">
        <f t="shared" si="14"/>
        <v>film &amp; video</v>
      </c>
      <c r="V93" t="str">
        <f t="shared" si="15"/>
        <v>shorts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>
        <f t="shared" si="8"/>
        <v>3986017</v>
      </c>
      <c r="L94" s="12">
        <f t="shared" si="9"/>
        <v>42720.948877314819</v>
      </c>
      <c r="M94" s="12">
        <f t="shared" si="10"/>
        <v>42767.083333333328</v>
      </c>
      <c r="N94" s="14">
        <f t="shared" si="11"/>
        <v>45.884456018518513</v>
      </c>
      <c r="O94" t="b">
        <v>0</v>
      </c>
      <c r="P94">
        <v>43</v>
      </c>
      <c r="Q94" t="b">
        <v>1</v>
      </c>
      <c r="R94" s="8">
        <f t="shared" si="12"/>
        <v>1.052</v>
      </c>
      <c r="S94" s="10">
        <f t="shared" si="13"/>
        <v>122.32558139534883</v>
      </c>
      <c r="T94" t="s">
        <v>8266</v>
      </c>
      <c r="U94" t="str">
        <f t="shared" si="14"/>
        <v>film &amp; video</v>
      </c>
      <c r="V94" t="str">
        <f t="shared" si="15"/>
        <v>shorts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>
        <f t="shared" si="8"/>
        <v>2420663</v>
      </c>
      <c r="L95" s="12">
        <f t="shared" si="9"/>
        <v>41065.608067129629</v>
      </c>
      <c r="M95" s="12">
        <f t="shared" si="10"/>
        <v>41093.625</v>
      </c>
      <c r="N95" s="14">
        <f t="shared" si="11"/>
        <v>27.766932870370368</v>
      </c>
      <c r="O95" t="b">
        <v>0</v>
      </c>
      <c r="P95">
        <v>15</v>
      </c>
      <c r="Q95" t="b">
        <v>1</v>
      </c>
      <c r="R95" s="8">
        <f t="shared" si="12"/>
        <v>1.1060000000000001</v>
      </c>
      <c r="S95" s="10">
        <f t="shared" si="13"/>
        <v>73.733333333333334</v>
      </c>
      <c r="T95" t="s">
        <v>8266</v>
      </c>
      <c r="U95" t="str">
        <f t="shared" si="14"/>
        <v>film &amp; video</v>
      </c>
      <c r="V95" t="str">
        <f t="shared" si="15"/>
        <v>shorts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>
        <f t="shared" si="8"/>
        <v>1728000</v>
      </c>
      <c r="L96" s="12">
        <f t="shared" si="9"/>
        <v>41716.467847222222</v>
      </c>
      <c r="M96" s="12">
        <f t="shared" si="10"/>
        <v>41736.467847222222</v>
      </c>
      <c r="N96" s="14">
        <f t="shared" si="11"/>
        <v>19.75</v>
      </c>
      <c r="O96" t="b">
        <v>0</v>
      </c>
      <c r="P96">
        <v>12</v>
      </c>
      <c r="Q96" t="b">
        <v>1</v>
      </c>
      <c r="R96" s="8">
        <f t="shared" si="12"/>
        <v>1.04</v>
      </c>
      <c r="S96" s="10">
        <f t="shared" si="13"/>
        <v>21.666666666666668</v>
      </c>
      <c r="T96" t="s">
        <v>8266</v>
      </c>
      <c r="U96" t="str">
        <f t="shared" si="14"/>
        <v>film &amp; video</v>
      </c>
      <c r="V96" t="str">
        <f t="shared" si="15"/>
        <v>shorts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>
        <f t="shared" si="8"/>
        <v>2592000</v>
      </c>
      <c r="L97" s="12">
        <f t="shared" si="9"/>
        <v>40934.755104166667</v>
      </c>
      <c r="M97" s="12">
        <f t="shared" si="10"/>
        <v>40964.755104166667</v>
      </c>
      <c r="N97" s="14">
        <f t="shared" si="11"/>
        <v>29.75</v>
      </c>
      <c r="O97" t="b">
        <v>0</v>
      </c>
      <c r="P97">
        <v>21</v>
      </c>
      <c r="Q97" t="b">
        <v>1</v>
      </c>
      <c r="R97" s="8">
        <f t="shared" si="12"/>
        <v>1.3142857142857143</v>
      </c>
      <c r="S97" s="10">
        <f t="shared" si="13"/>
        <v>21.904761904761905</v>
      </c>
      <c r="T97" t="s">
        <v>8266</v>
      </c>
      <c r="U97" t="str">
        <f t="shared" si="14"/>
        <v>film &amp; video</v>
      </c>
      <c r="V97" t="str">
        <f t="shared" si="15"/>
        <v>shorts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>
        <f t="shared" si="8"/>
        <v>5742359</v>
      </c>
      <c r="L98" s="12">
        <f t="shared" si="9"/>
        <v>40324.412511574075</v>
      </c>
      <c r="M98" s="12">
        <f t="shared" si="10"/>
        <v>40390.875</v>
      </c>
      <c r="N98" s="14">
        <f t="shared" si="11"/>
        <v>66.212488425925926</v>
      </c>
      <c r="O98" t="b">
        <v>0</v>
      </c>
      <c r="P98">
        <v>34</v>
      </c>
      <c r="Q98" t="b">
        <v>1</v>
      </c>
      <c r="R98" s="8">
        <f t="shared" si="12"/>
        <v>1.1466666666666667</v>
      </c>
      <c r="S98" s="10">
        <f t="shared" si="13"/>
        <v>50.588235294117645</v>
      </c>
      <c r="T98" t="s">
        <v>8266</v>
      </c>
      <c r="U98" t="str">
        <f t="shared" si="14"/>
        <v>film &amp; video</v>
      </c>
      <c r="V98" t="str">
        <f t="shared" si="15"/>
        <v>shorts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>
        <f t="shared" si="8"/>
        <v>2592000</v>
      </c>
      <c r="L99" s="12">
        <f t="shared" si="9"/>
        <v>40705.885208333333</v>
      </c>
      <c r="M99" s="12">
        <f t="shared" si="10"/>
        <v>40735.885208333333</v>
      </c>
      <c r="N99" s="14">
        <f t="shared" si="11"/>
        <v>29.75</v>
      </c>
      <c r="O99" t="b">
        <v>0</v>
      </c>
      <c r="P99">
        <v>8</v>
      </c>
      <c r="Q99" t="b">
        <v>1</v>
      </c>
      <c r="R99" s="8">
        <f t="shared" si="12"/>
        <v>1.0625</v>
      </c>
      <c r="S99" s="10">
        <f t="shared" si="13"/>
        <v>53.125</v>
      </c>
      <c r="T99" t="s">
        <v>8266</v>
      </c>
      <c r="U99" t="str">
        <f t="shared" si="14"/>
        <v>film &amp; video</v>
      </c>
      <c r="V99" t="str">
        <f t="shared" si="15"/>
        <v>shorts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>
        <f t="shared" si="8"/>
        <v>3126326</v>
      </c>
      <c r="L100" s="12">
        <f t="shared" si="9"/>
        <v>41214.54483796296</v>
      </c>
      <c r="M100" s="12">
        <f t="shared" si="10"/>
        <v>41250.729166666664</v>
      </c>
      <c r="N100" s="14">
        <f t="shared" si="11"/>
        <v>35.934328703703706</v>
      </c>
      <c r="O100" t="b">
        <v>0</v>
      </c>
      <c r="P100">
        <v>60</v>
      </c>
      <c r="Q100" t="b">
        <v>1</v>
      </c>
      <c r="R100" s="8">
        <f t="shared" si="12"/>
        <v>1.0625</v>
      </c>
      <c r="S100" s="10">
        <f t="shared" si="13"/>
        <v>56.666666666666664</v>
      </c>
      <c r="T100" t="s">
        <v>8266</v>
      </c>
      <c r="U100" t="str">
        <f t="shared" si="14"/>
        <v>film &amp; video</v>
      </c>
      <c r="V100" t="str">
        <f t="shared" si="15"/>
        <v>shorts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>
        <f t="shared" si="8"/>
        <v>2592000</v>
      </c>
      <c r="L101" s="12">
        <f t="shared" si="9"/>
        <v>41631.652766203704</v>
      </c>
      <c r="M101" s="12">
        <f t="shared" si="10"/>
        <v>41661.652766203704</v>
      </c>
      <c r="N101" s="14">
        <f t="shared" si="11"/>
        <v>29.75</v>
      </c>
      <c r="O101" t="b">
        <v>0</v>
      </c>
      <c r="P101">
        <v>39</v>
      </c>
      <c r="Q101" t="b">
        <v>1</v>
      </c>
      <c r="R101" s="8">
        <f t="shared" si="12"/>
        <v>1.0601933333333333</v>
      </c>
      <c r="S101" s="10">
        <f t="shared" si="13"/>
        <v>40.776666666666664</v>
      </c>
      <c r="T101" t="s">
        <v>8266</v>
      </c>
      <c r="U101" t="str">
        <f t="shared" si="14"/>
        <v>film &amp; video</v>
      </c>
      <c r="V101" t="str">
        <f t="shared" si="15"/>
        <v>shorts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>
        <f t="shared" si="8"/>
        <v>1731600</v>
      </c>
      <c r="L102" s="12">
        <f t="shared" si="9"/>
        <v>41197.503310185188</v>
      </c>
      <c r="M102" s="12">
        <f t="shared" si="10"/>
        <v>41217.544976851852</v>
      </c>
      <c r="N102" s="14">
        <f t="shared" si="11"/>
        <v>19.791666666666668</v>
      </c>
      <c r="O102" t="b">
        <v>0</v>
      </c>
      <c r="P102">
        <v>26</v>
      </c>
      <c r="Q102" t="b">
        <v>1</v>
      </c>
      <c r="R102" s="8">
        <f t="shared" si="12"/>
        <v>1</v>
      </c>
      <c r="S102" s="10">
        <f t="shared" si="13"/>
        <v>192.30769230769232</v>
      </c>
      <c r="T102" t="s">
        <v>8266</v>
      </c>
      <c r="U102" t="str">
        <f t="shared" si="14"/>
        <v>film &amp; video</v>
      </c>
      <c r="V102" t="str">
        <f t="shared" si="15"/>
        <v>shorts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>
        <f t="shared" si="8"/>
        <v>2073600</v>
      </c>
      <c r="L103" s="12">
        <f t="shared" si="9"/>
        <v>41274.526736111111</v>
      </c>
      <c r="M103" s="12">
        <f t="shared" si="10"/>
        <v>41298.526736111111</v>
      </c>
      <c r="N103" s="14">
        <f t="shared" si="11"/>
        <v>23.75</v>
      </c>
      <c r="O103" t="b">
        <v>0</v>
      </c>
      <c r="P103">
        <v>35</v>
      </c>
      <c r="Q103" t="b">
        <v>1</v>
      </c>
      <c r="R103" s="8">
        <f t="shared" si="12"/>
        <v>1</v>
      </c>
      <c r="S103" s="10">
        <f t="shared" si="13"/>
        <v>100</v>
      </c>
      <c r="T103" t="s">
        <v>8266</v>
      </c>
      <c r="U103" t="str">
        <f t="shared" si="14"/>
        <v>film &amp; video</v>
      </c>
      <c r="V103" t="str">
        <f t="shared" si="15"/>
        <v>shorts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>
        <f t="shared" si="8"/>
        <v>2592000</v>
      </c>
      <c r="L104" s="12">
        <f t="shared" si="9"/>
        <v>40504.881168981483</v>
      </c>
      <c r="M104" s="12">
        <f t="shared" si="10"/>
        <v>40534.881168981483</v>
      </c>
      <c r="N104" s="14">
        <f t="shared" si="11"/>
        <v>29.75</v>
      </c>
      <c r="O104" t="b">
        <v>0</v>
      </c>
      <c r="P104">
        <v>65</v>
      </c>
      <c r="Q104" t="b">
        <v>1</v>
      </c>
      <c r="R104" s="8">
        <f t="shared" si="12"/>
        <v>1.2775000000000001</v>
      </c>
      <c r="S104" s="10">
        <f t="shared" si="13"/>
        <v>117.92307692307692</v>
      </c>
      <c r="T104" t="s">
        <v>8266</v>
      </c>
      <c r="U104" t="str">
        <f t="shared" si="14"/>
        <v>film &amp; video</v>
      </c>
      <c r="V104" t="str">
        <f t="shared" si="15"/>
        <v>shorts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>
        <f t="shared" si="8"/>
        <v>1987200</v>
      </c>
      <c r="L105" s="12">
        <f t="shared" si="9"/>
        <v>41682.555902777778</v>
      </c>
      <c r="M105" s="12">
        <f t="shared" si="10"/>
        <v>41705.555902777778</v>
      </c>
      <c r="N105" s="14">
        <f t="shared" si="11"/>
        <v>22.75</v>
      </c>
      <c r="O105" t="b">
        <v>0</v>
      </c>
      <c r="P105">
        <v>49</v>
      </c>
      <c r="Q105" t="b">
        <v>1</v>
      </c>
      <c r="R105" s="8">
        <f t="shared" si="12"/>
        <v>1.0515384615384615</v>
      </c>
      <c r="S105" s="10">
        <f t="shared" si="13"/>
        <v>27.897959183673468</v>
      </c>
      <c r="T105" t="s">
        <v>8266</v>
      </c>
      <c r="U105" t="str">
        <f t="shared" si="14"/>
        <v>film &amp; video</v>
      </c>
      <c r="V105" t="str">
        <f t="shared" si="15"/>
        <v>shorts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>
        <f t="shared" si="8"/>
        <v>2017134</v>
      </c>
      <c r="L106" s="12">
        <f t="shared" si="9"/>
        <v>40612.445208333331</v>
      </c>
      <c r="M106" s="12">
        <f t="shared" si="10"/>
        <v>40635.791666666664</v>
      </c>
      <c r="N106" s="14">
        <f t="shared" si="11"/>
        <v>23.096458333333334</v>
      </c>
      <c r="O106" t="b">
        <v>0</v>
      </c>
      <c r="P106">
        <v>10</v>
      </c>
      <c r="Q106" t="b">
        <v>1</v>
      </c>
      <c r="R106" s="8">
        <f t="shared" si="12"/>
        <v>1.2</v>
      </c>
      <c r="S106" s="10">
        <f t="shared" si="13"/>
        <v>60</v>
      </c>
      <c r="T106" t="s">
        <v>8266</v>
      </c>
      <c r="U106" t="str">
        <f t="shared" si="14"/>
        <v>film &amp; video</v>
      </c>
      <c r="V106" t="str">
        <f t="shared" si="15"/>
        <v>shorts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>
        <f t="shared" si="8"/>
        <v>1578980</v>
      </c>
      <c r="L107" s="12">
        <f t="shared" si="9"/>
        <v>42485.474768518514</v>
      </c>
      <c r="M107" s="12">
        <f t="shared" si="10"/>
        <v>42503.75</v>
      </c>
      <c r="N107" s="14">
        <f t="shared" si="11"/>
        <v>18.02523148148148</v>
      </c>
      <c r="O107" t="b">
        <v>0</v>
      </c>
      <c r="P107">
        <v>60</v>
      </c>
      <c r="Q107" t="b">
        <v>1</v>
      </c>
      <c r="R107" s="8">
        <f t="shared" si="12"/>
        <v>1.074090909090909</v>
      </c>
      <c r="S107" s="10">
        <f t="shared" si="13"/>
        <v>39.383333333333333</v>
      </c>
      <c r="T107" t="s">
        <v>8266</v>
      </c>
      <c r="U107" t="str">
        <f t="shared" si="14"/>
        <v>film &amp; video</v>
      </c>
      <c r="V107" t="str">
        <f t="shared" si="15"/>
        <v>shorts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>
        <f t="shared" si="8"/>
        <v>1209600</v>
      </c>
      <c r="L108" s="12">
        <f t="shared" si="9"/>
        <v>40987.526631944449</v>
      </c>
      <c r="M108" s="12">
        <f t="shared" si="10"/>
        <v>41001.526631944449</v>
      </c>
      <c r="N108" s="14">
        <f t="shared" si="11"/>
        <v>13.75</v>
      </c>
      <c r="O108" t="b">
        <v>0</v>
      </c>
      <c r="P108">
        <v>27</v>
      </c>
      <c r="Q108" t="b">
        <v>1</v>
      </c>
      <c r="R108" s="8">
        <f t="shared" si="12"/>
        <v>1.0049999999999999</v>
      </c>
      <c r="S108" s="10">
        <f t="shared" si="13"/>
        <v>186.11111111111111</v>
      </c>
      <c r="T108" t="s">
        <v>8266</v>
      </c>
      <c r="U108" t="str">
        <f t="shared" si="14"/>
        <v>film &amp; video</v>
      </c>
      <c r="V108" t="str">
        <f t="shared" si="15"/>
        <v>shorts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>
        <f t="shared" si="8"/>
        <v>1900800</v>
      </c>
      <c r="L109" s="12">
        <f t="shared" si="9"/>
        <v>40635.732488425929</v>
      </c>
      <c r="M109" s="12">
        <f t="shared" si="10"/>
        <v>40657.732488425929</v>
      </c>
      <c r="N109" s="14">
        <f t="shared" si="11"/>
        <v>21.75</v>
      </c>
      <c r="O109" t="b">
        <v>0</v>
      </c>
      <c r="P109">
        <v>69</v>
      </c>
      <c r="Q109" t="b">
        <v>1</v>
      </c>
      <c r="R109" s="8">
        <f t="shared" si="12"/>
        <v>1.0246666666666666</v>
      </c>
      <c r="S109" s="10">
        <f t="shared" si="13"/>
        <v>111.37681159420291</v>
      </c>
      <c r="T109" t="s">
        <v>8266</v>
      </c>
      <c r="U109" t="str">
        <f t="shared" si="14"/>
        <v>film &amp; video</v>
      </c>
      <c r="V109" t="str">
        <f t="shared" si="15"/>
        <v>shorts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>
        <f t="shared" si="8"/>
        <v>5184000</v>
      </c>
      <c r="L110" s="12">
        <f t="shared" si="9"/>
        <v>41365.363078703704</v>
      </c>
      <c r="M110" s="12">
        <f t="shared" si="10"/>
        <v>41425.363078703704</v>
      </c>
      <c r="N110" s="14">
        <f t="shared" si="11"/>
        <v>59.75</v>
      </c>
      <c r="O110" t="b">
        <v>0</v>
      </c>
      <c r="P110">
        <v>47</v>
      </c>
      <c r="Q110" t="b">
        <v>1</v>
      </c>
      <c r="R110" s="8">
        <f t="shared" si="12"/>
        <v>2.4666666666666668</v>
      </c>
      <c r="S110" s="10">
        <f t="shared" si="13"/>
        <v>78.723404255319153</v>
      </c>
      <c r="T110" t="s">
        <v>8266</v>
      </c>
      <c r="U110" t="str">
        <f t="shared" si="14"/>
        <v>film &amp; video</v>
      </c>
      <c r="V110" t="str">
        <f t="shared" si="15"/>
        <v>shorts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>
        <f t="shared" si="8"/>
        <v>2592000</v>
      </c>
      <c r="L111" s="12">
        <f t="shared" si="9"/>
        <v>40569.775810185187</v>
      </c>
      <c r="M111" s="12">
        <f t="shared" si="10"/>
        <v>40599.775810185187</v>
      </c>
      <c r="N111" s="14">
        <f t="shared" si="11"/>
        <v>29.75</v>
      </c>
      <c r="O111" t="b">
        <v>0</v>
      </c>
      <c r="P111">
        <v>47</v>
      </c>
      <c r="Q111" t="b">
        <v>1</v>
      </c>
      <c r="R111" s="8">
        <f t="shared" si="12"/>
        <v>2.1949999999999998</v>
      </c>
      <c r="S111" s="10">
        <f t="shared" si="13"/>
        <v>46.702127659574465</v>
      </c>
      <c r="T111" t="s">
        <v>8266</v>
      </c>
      <c r="U111" t="str">
        <f t="shared" si="14"/>
        <v>film &amp; video</v>
      </c>
      <c r="V111" t="str">
        <f t="shared" si="15"/>
        <v>shorts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>
        <f t="shared" si="8"/>
        <v>2963487</v>
      </c>
      <c r="L112" s="12">
        <f t="shared" si="9"/>
        <v>41557.699687500004</v>
      </c>
      <c r="M112" s="12">
        <f t="shared" si="10"/>
        <v>41591.999305555553</v>
      </c>
      <c r="N112" s="14">
        <f t="shared" si="11"/>
        <v>34.049618055555555</v>
      </c>
      <c r="O112" t="b">
        <v>0</v>
      </c>
      <c r="P112">
        <v>26</v>
      </c>
      <c r="Q112" t="b">
        <v>1</v>
      </c>
      <c r="R112" s="8">
        <f t="shared" si="12"/>
        <v>1.3076923076923077</v>
      </c>
      <c r="S112" s="10">
        <f t="shared" si="13"/>
        <v>65.384615384615387</v>
      </c>
      <c r="T112" t="s">
        <v>8266</v>
      </c>
      <c r="U112" t="str">
        <f t="shared" si="14"/>
        <v>film &amp; video</v>
      </c>
      <c r="V112" t="str">
        <f t="shared" si="15"/>
        <v>shorts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>
        <f t="shared" si="8"/>
        <v>2592000</v>
      </c>
      <c r="L113" s="12">
        <f t="shared" si="9"/>
        <v>42125.083182870367</v>
      </c>
      <c r="M113" s="12">
        <f t="shared" si="10"/>
        <v>42155.083182870367</v>
      </c>
      <c r="N113" s="14">
        <f t="shared" si="11"/>
        <v>29.75</v>
      </c>
      <c r="O113" t="b">
        <v>0</v>
      </c>
      <c r="P113">
        <v>53</v>
      </c>
      <c r="Q113" t="b">
        <v>1</v>
      </c>
      <c r="R113" s="8">
        <f t="shared" si="12"/>
        <v>1.5457142857142858</v>
      </c>
      <c r="S113" s="10">
        <f t="shared" si="13"/>
        <v>102.0754716981132</v>
      </c>
      <c r="T113" t="s">
        <v>8266</v>
      </c>
      <c r="U113" t="str">
        <f t="shared" si="14"/>
        <v>film &amp; video</v>
      </c>
      <c r="V113" t="str">
        <f t="shared" si="15"/>
        <v>shorts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>
        <f t="shared" si="8"/>
        <v>2077082</v>
      </c>
      <c r="L114" s="12">
        <f t="shared" si="9"/>
        <v>41717.793032407404</v>
      </c>
      <c r="M114" s="12">
        <f t="shared" si="10"/>
        <v>41741.833333333336</v>
      </c>
      <c r="N114" s="14">
        <f t="shared" si="11"/>
        <v>23.790300925925923</v>
      </c>
      <c r="O114" t="b">
        <v>0</v>
      </c>
      <c r="P114">
        <v>81</v>
      </c>
      <c r="Q114" t="b">
        <v>1</v>
      </c>
      <c r="R114" s="8">
        <f t="shared" si="12"/>
        <v>1.04</v>
      </c>
      <c r="S114" s="10">
        <f t="shared" si="13"/>
        <v>64.197530864197532</v>
      </c>
      <c r="T114" t="s">
        <v>8266</v>
      </c>
      <c r="U114" t="str">
        <f t="shared" si="14"/>
        <v>film &amp; video</v>
      </c>
      <c r="V114" t="str">
        <f t="shared" si="15"/>
        <v>shorts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>
        <f t="shared" si="8"/>
        <v>679672</v>
      </c>
      <c r="L115" s="12">
        <f t="shared" si="9"/>
        <v>40753.508425925924</v>
      </c>
      <c r="M115" s="12">
        <f t="shared" si="10"/>
        <v>40761.375</v>
      </c>
      <c r="N115" s="14">
        <f t="shared" si="11"/>
        <v>7.6165740740740739</v>
      </c>
      <c r="O115" t="b">
        <v>0</v>
      </c>
      <c r="P115">
        <v>78</v>
      </c>
      <c r="Q115" t="b">
        <v>1</v>
      </c>
      <c r="R115" s="8">
        <f t="shared" si="12"/>
        <v>1.41</v>
      </c>
      <c r="S115" s="10">
        <f t="shared" si="13"/>
        <v>90.384615384615387</v>
      </c>
      <c r="T115" t="s">
        <v>8266</v>
      </c>
      <c r="U115" t="str">
        <f t="shared" si="14"/>
        <v>film &amp; video</v>
      </c>
      <c r="V115" t="str">
        <f t="shared" si="15"/>
        <v>shorts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>
        <f t="shared" si="8"/>
        <v>5184000</v>
      </c>
      <c r="L116" s="12">
        <f t="shared" si="9"/>
        <v>40861.02416666667</v>
      </c>
      <c r="M116" s="12">
        <f t="shared" si="10"/>
        <v>40921.02416666667</v>
      </c>
      <c r="N116" s="14">
        <f t="shared" si="11"/>
        <v>59.75</v>
      </c>
      <c r="O116" t="b">
        <v>0</v>
      </c>
      <c r="P116">
        <v>35</v>
      </c>
      <c r="Q116" t="b">
        <v>1</v>
      </c>
      <c r="R116" s="8">
        <f t="shared" si="12"/>
        <v>1.0333333333333334</v>
      </c>
      <c r="S116" s="10">
        <f t="shared" si="13"/>
        <v>88.571428571428569</v>
      </c>
      <c r="T116" t="s">
        <v>8266</v>
      </c>
      <c r="U116" t="str">
        <f t="shared" si="14"/>
        <v>film &amp; video</v>
      </c>
      <c r="V116" t="str">
        <f t="shared" si="15"/>
        <v>shorts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>
        <f t="shared" si="8"/>
        <v>2160000</v>
      </c>
      <c r="L117" s="12">
        <f t="shared" si="9"/>
        <v>40918.488935185182</v>
      </c>
      <c r="M117" s="12">
        <f t="shared" si="10"/>
        <v>40943.488935185182</v>
      </c>
      <c r="N117" s="14">
        <f t="shared" si="11"/>
        <v>24.75</v>
      </c>
      <c r="O117" t="b">
        <v>0</v>
      </c>
      <c r="P117">
        <v>22</v>
      </c>
      <c r="Q117" t="b">
        <v>1</v>
      </c>
      <c r="R117" s="8">
        <f t="shared" si="12"/>
        <v>1.4044444444444444</v>
      </c>
      <c r="S117" s="10">
        <f t="shared" si="13"/>
        <v>28.727272727272727</v>
      </c>
      <c r="T117" t="s">
        <v>8266</v>
      </c>
      <c r="U117" t="str">
        <f t="shared" si="14"/>
        <v>film &amp; video</v>
      </c>
      <c r="V117" t="str">
        <f t="shared" si="15"/>
        <v>shorts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>
        <f t="shared" si="8"/>
        <v>3970800</v>
      </c>
      <c r="L118" s="12">
        <f t="shared" si="9"/>
        <v>40595.247164351851</v>
      </c>
      <c r="M118" s="12">
        <f t="shared" si="10"/>
        <v>40641.205497685187</v>
      </c>
      <c r="N118" s="14">
        <f t="shared" si="11"/>
        <v>45.708333333333336</v>
      </c>
      <c r="O118" t="b">
        <v>0</v>
      </c>
      <c r="P118">
        <v>57</v>
      </c>
      <c r="Q118" t="b">
        <v>1</v>
      </c>
      <c r="R118" s="8">
        <f t="shared" si="12"/>
        <v>1.1365714285714286</v>
      </c>
      <c r="S118" s="10">
        <f t="shared" si="13"/>
        <v>69.78947368421052</v>
      </c>
      <c r="T118" t="s">
        <v>8266</v>
      </c>
      <c r="U118" t="str">
        <f t="shared" si="14"/>
        <v>film &amp; video</v>
      </c>
      <c r="V118" t="str">
        <f t="shared" si="15"/>
        <v>shorts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>
        <f t="shared" si="8"/>
        <v>7772256</v>
      </c>
      <c r="L119" s="12">
        <f t="shared" si="9"/>
        <v>40248.584999999999</v>
      </c>
      <c r="M119" s="12">
        <f t="shared" si="10"/>
        <v>40338.541666666664</v>
      </c>
      <c r="N119" s="14">
        <f t="shared" si="11"/>
        <v>89.706666666666663</v>
      </c>
      <c r="O119" t="b">
        <v>0</v>
      </c>
      <c r="P119">
        <v>27</v>
      </c>
      <c r="Q119" t="b">
        <v>1</v>
      </c>
      <c r="R119" s="8">
        <f t="shared" si="12"/>
        <v>1.0049377777777779</v>
      </c>
      <c r="S119" s="10">
        <f t="shared" si="13"/>
        <v>167.48962962962963</v>
      </c>
      <c r="T119" t="s">
        <v>8266</v>
      </c>
      <c r="U119" t="str">
        <f t="shared" si="14"/>
        <v>film &amp; video</v>
      </c>
      <c r="V119" t="str">
        <f t="shared" si="15"/>
        <v>shorts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>
        <f t="shared" si="8"/>
        <v>2592000</v>
      </c>
      <c r="L120" s="12">
        <f t="shared" si="9"/>
        <v>40722.803657407407</v>
      </c>
      <c r="M120" s="12">
        <f t="shared" si="10"/>
        <v>40752.803657407407</v>
      </c>
      <c r="N120" s="14">
        <f t="shared" si="11"/>
        <v>29.75</v>
      </c>
      <c r="O120" t="b">
        <v>0</v>
      </c>
      <c r="P120">
        <v>39</v>
      </c>
      <c r="Q120" t="b">
        <v>1</v>
      </c>
      <c r="R120" s="8">
        <f t="shared" si="12"/>
        <v>1.1303159999999999</v>
      </c>
      <c r="S120" s="10">
        <f t="shared" si="13"/>
        <v>144.91230769230768</v>
      </c>
      <c r="T120" t="s">
        <v>8266</v>
      </c>
      <c r="U120" t="str">
        <f t="shared" si="14"/>
        <v>film &amp; video</v>
      </c>
      <c r="V120" t="str">
        <f t="shared" si="15"/>
        <v>shorts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>
        <f t="shared" si="8"/>
        <v>2582414</v>
      </c>
      <c r="L121" s="12">
        <f t="shared" si="9"/>
        <v>40738.819282407407</v>
      </c>
      <c r="M121" s="12">
        <f t="shared" si="10"/>
        <v>40768.708333333336</v>
      </c>
      <c r="N121" s="14">
        <f t="shared" si="11"/>
        <v>29.639050925925925</v>
      </c>
      <c r="O121" t="b">
        <v>0</v>
      </c>
      <c r="P121">
        <v>37</v>
      </c>
      <c r="Q121" t="b">
        <v>1</v>
      </c>
      <c r="R121" s="8">
        <f t="shared" si="12"/>
        <v>1.0455692307692308</v>
      </c>
      <c r="S121" s="10">
        <f t="shared" si="13"/>
        <v>91.840540540540545</v>
      </c>
      <c r="T121" t="s">
        <v>8266</v>
      </c>
      <c r="U121" t="str">
        <f t="shared" si="14"/>
        <v>film &amp; video</v>
      </c>
      <c r="V121" t="str">
        <f t="shared" si="15"/>
        <v>shorts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>
        <f t="shared" si="8"/>
        <v>2592000</v>
      </c>
      <c r="L122" s="12">
        <f t="shared" si="9"/>
        <v>42615.799849537041</v>
      </c>
      <c r="M122" s="12">
        <f t="shared" si="10"/>
        <v>42645.799849537041</v>
      </c>
      <c r="N122" s="14">
        <f t="shared" si="11"/>
        <v>29.75</v>
      </c>
      <c r="O122" t="b">
        <v>0</v>
      </c>
      <c r="P122">
        <v>1</v>
      </c>
      <c r="Q122" t="b">
        <v>0</v>
      </c>
      <c r="R122" s="8">
        <f t="shared" si="12"/>
        <v>1.4285714285714287E-4</v>
      </c>
      <c r="S122" s="10">
        <f t="shared" si="13"/>
        <v>10</v>
      </c>
      <c r="T122" t="s">
        <v>8267</v>
      </c>
      <c r="U122" t="str">
        <f t="shared" si="14"/>
        <v>film &amp; video</v>
      </c>
      <c r="V122" t="str">
        <f t="shared" si="15"/>
        <v>science fiction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>
        <f t="shared" si="8"/>
        <v>1358450</v>
      </c>
      <c r="L123" s="12">
        <f t="shared" si="9"/>
        <v>42096.454976851848</v>
      </c>
      <c r="M123" s="12">
        <f t="shared" si="10"/>
        <v>42112.177777777775</v>
      </c>
      <c r="N123" s="14">
        <f t="shared" si="11"/>
        <v>15.472800925925926</v>
      </c>
      <c r="O123" t="b">
        <v>0</v>
      </c>
      <c r="P123">
        <v>1</v>
      </c>
      <c r="Q123" t="b">
        <v>0</v>
      </c>
      <c r="R123" s="8">
        <f t="shared" si="12"/>
        <v>3.3333333333333332E-4</v>
      </c>
      <c r="S123" s="10">
        <f t="shared" si="13"/>
        <v>1</v>
      </c>
      <c r="T123" t="s">
        <v>8267</v>
      </c>
      <c r="U123" t="str">
        <f t="shared" si="14"/>
        <v>film &amp; video</v>
      </c>
      <c r="V123" t="str">
        <f t="shared" si="15"/>
        <v>science fiction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>
        <f t="shared" si="8"/>
        <v>5184000</v>
      </c>
      <c r="L124" s="12">
        <f t="shared" si="9"/>
        <v>42593.181793981479</v>
      </c>
      <c r="M124" s="12">
        <f t="shared" si="10"/>
        <v>42653.181793981479</v>
      </c>
      <c r="N124" s="14">
        <f t="shared" si="11"/>
        <v>59.75</v>
      </c>
      <c r="O124" t="b">
        <v>0</v>
      </c>
      <c r="P124">
        <v>0</v>
      </c>
      <c r="Q124" t="b">
        <v>0</v>
      </c>
      <c r="R124" s="8">
        <f t="shared" si="12"/>
        <v>0</v>
      </c>
      <c r="S124" s="10" t="e">
        <f t="shared" si="13"/>
        <v>#DIV/0!</v>
      </c>
      <c r="T124" t="s">
        <v>8267</v>
      </c>
      <c r="U124" t="str">
        <f t="shared" si="14"/>
        <v>film &amp; video</v>
      </c>
      <c r="V124" t="str">
        <f t="shared" si="15"/>
        <v>science fiction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>
        <f t="shared" si="8"/>
        <v>3122036</v>
      </c>
      <c r="L125" s="12">
        <f t="shared" si="9"/>
        <v>41904.531990740739</v>
      </c>
      <c r="M125" s="12">
        <f t="shared" si="10"/>
        <v>41940.666666666664</v>
      </c>
      <c r="N125" s="14">
        <f t="shared" si="11"/>
        <v>35.884675925925926</v>
      </c>
      <c r="O125" t="b">
        <v>0</v>
      </c>
      <c r="P125">
        <v>6</v>
      </c>
      <c r="Q125" t="b">
        <v>0</v>
      </c>
      <c r="R125" s="8">
        <f t="shared" si="12"/>
        <v>2.7454545454545453E-3</v>
      </c>
      <c r="S125" s="10">
        <f t="shared" si="13"/>
        <v>25.166666666666668</v>
      </c>
      <c r="T125" t="s">
        <v>8267</v>
      </c>
      <c r="U125" t="str">
        <f t="shared" si="14"/>
        <v>film &amp; video</v>
      </c>
      <c r="V125" t="str">
        <f t="shared" si="15"/>
        <v>science fiction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>
        <f t="shared" si="8"/>
        <v>2160000</v>
      </c>
      <c r="L126" s="12">
        <f t="shared" si="9"/>
        <v>42114.678726851853</v>
      </c>
      <c r="M126" s="12">
        <f t="shared" si="10"/>
        <v>42139.678726851853</v>
      </c>
      <c r="N126" s="14">
        <f t="shared" si="11"/>
        <v>24.75</v>
      </c>
      <c r="O126" t="b">
        <v>0</v>
      </c>
      <c r="P126">
        <v>0</v>
      </c>
      <c r="Q126" t="b">
        <v>0</v>
      </c>
      <c r="R126" s="8">
        <f t="shared" si="12"/>
        <v>0</v>
      </c>
      <c r="S126" s="10" t="e">
        <f t="shared" si="13"/>
        <v>#DIV/0!</v>
      </c>
      <c r="T126" t="s">
        <v>8267</v>
      </c>
      <c r="U126" t="str">
        <f t="shared" si="14"/>
        <v>film &amp; video</v>
      </c>
      <c r="V126" t="str">
        <f t="shared" si="15"/>
        <v>science fiction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>
        <f t="shared" si="8"/>
        <v>5184000</v>
      </c>
      <c r="L127" s="12">
        <f t="shared" si="9"/>
        <v>42709.743981481486</v>
      </c>
      <c r="M127" s="12">
        <f t="shared" si="10"/>
        <v>42769.743981481486</v>
      </c>
      <c r="N127" s="14">
        <f t="shared" si="11"/>
        <v>59.75</v>
      </c>
      <c r="O127" t="b">
        <v>0</v>
      </c>
      <c r="P127">
        <v>6</v>
      </c>
      <c r="Q127" t="b">
        <v>0</v>
      </c>
      <c r="R127" s="8">
        <f t="shared" si="12"/>
        <v>0.14000000000000001</v>
      </c>
      <c r="S127" s="10">
        <f t="shared" si="13"/>
        <v>11.666666666666666</v>
      </c>
      <c r="T127" t="s">
        <v>8267</v>
      </c>
      <c r="U127" t="str">
        <f t="shared" si="14"/>
        <v>film &amp; video</v>
      </c>
      <c r="V127" t="str">
        <f t="shared" si="15"/>
        <v>science fiction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>
        <f t="shared" si="8"/>
        <v>2634663</v>
      </c>
      <c r="L128" s="12">
        <f t="shared" si="9"/>
        <v>42135.339548611111</v>
      </c>
      <c r="M128" s="12">
        <f t="shared" si="10"/>
        <v>42165.833333333328</v>
      </c>
      <c r="N128" s="14">
        <f t="shared" si="11"/>
        <v>30.243784722222227</v>
      </c>
      <c r="O128" t="b">
        <v>0</v>
      </c>
      <c r="P128">
        <v>13</v>
      </c>
      <c r="Q128" t="b">
        <v>0</v>
      </c>
      <c r="R128" s="8">
        <f t="shared" si="12"/>
        <v>5.5480000000000002E-2</v>
      </c>
      <c r="S128" s="10">
        <f t="shared" si="13"/>
        <v>106.69230769230769</v>
      </c>
      <c r="T128" t="s">
        <v>8267</v>
      </c>
      <c r="U128" t="str">
        <f t="shared" si="14"/>
        <v>film &amp; video</v>
      </c>
      <c r="V128" t="str">
        <f t="shared" si="15"/>
        <v>science fiction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>
        <f t="shared" si="8"/>
        <v>2588400</v>
      </c>
      <c r="L129" s="12">
        <f t="shared" si="9"/>
        <v>42067.37431712963</v>
      </c>
      <c r="M129" s="12">
        <f t="shared" si="10"/>
        <v>42097.332650462966</v>
      </c>
      <c r="N129" s="14">
        <f t="shared" si="11"/>
        <v>29.708333333333332</v>
      </c>
      <c r="O129" t="b">
        <v>0</v>
      </c>
      <c r="P129">
        <v>4</v>
      </c>
      <c r="Q129" t="b">
        <v>0</v>
      </c>
      <c r="R129" s="8">
        <f t="shared" si="12"/>
        <v>2.375E-2</v>
      </c>
      <c r="S129" s="10">
        <f t="shared" si="13"/>
        <v>47.5</v>
      </c>
      <c r="T129" t="s">
        <v>8267</v>
      </c>
      <c r="U129" t="str">
        <f t="shared" si="14"/>
        <v>film &amp; video</v>
      </c>
      <c r="V129" t="str">
        <f t="shared" si="15"/>
        <v>science fiction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>
        <f t="shared" si="8"/>
        <v>3024000</v>
      </c>
      <c r="L130" s="12">
        <f t="shared" si="9"/>
        <v>42627.97792824074</v>
      </c>
      <c r="M130" s="12">
        <f t="shared" si="10"/>
        <v>42662.97792824074</v>
      </c>
      <c r="N130" s="14">
        <f t="shared" si="11"/>
        <v>34.75</v>
      </c>
      <c r="O130" t="b">
        <v>0</v>
      </c>
      <c r="P130">
        <v>6</v>
      </c>
      <c r="Q130" t="b">
        <v>0</v>
      </c>
      <c r="R130" s="8">
        <f t="shared" si="12"/>
        <v>1.8669999999999999E-2</v>
      </c>
      <c r="S130" s="10">
        <f t="shared" si="13"/>
        <v>311.16666666666669</v>
      </c>
      <c r="T130" t="s">
        <v>8267</v>
      </c>
      <c r="U130" t="str">
        <f t="shared" si="14"/>
        <v>film &amp; video</v>
      </c>
      <c r="V130" t="str">
        <f t="shared" si="15"/>
        <v>science fiction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>
        <f t="shared" ref="K131:K194" si="16">SUM(I131,-J131)</f>
        <v>5184000</v>
      </c>
      <c r="L131" s="12">
        <f t="shared" ref="L131:L194" si="17">(((J131/60)/60)/24)+DATE(1970,1,1)+(-6/24)</f>
        <v>41882.687303240738</v>
      </c>
      <c r="M131" s="12">
        <f t="shared" ref="M131:M194" si="18">(((I131/60)/60)/24)+DATE(1970,1,1)+(-6/24)</f>
        <v>41942.687303240738</v>
      </c>
      <c r="N131" s="14">
        <f t="shared" ref="N131:N194" si="19">(((K131/60)/60)/24)+(-6/24)</f>
        <v>59.75</v>
      </c>
      <c r="O131" t="b">
        <v>0</v>
      </c>
      <c r="P131">
        <v>0</v>
      </c>
      <c r="Q131" t="b">
        <v>0</v>
      </c>
      <c r="R131" s="8">
        <f t="shared" ref="R131:R194" si="20">E131/D131</f>
        <v>0</v>
      </c>
      <c r="S131" s="10" t="e">
        <f t="shared" ref="S131:S194" si="21">E131/P131</f>
        <v>#DIV/0!</v>
      </c>
      <c r="T131" t="s">
        <v>8267</v>
      </c>
      <c r="U131" t="str">
        <f t="shared" ref="U131:U194" si="22">IF(T131="film &amp; video/television","film &amp; video",IF(T131="film &amp; video/drama","film &amp; video",IF(T131="film &amp; video/animation","film &amp; video",IF(T131="film &amp; video/science fiction","film &amp; video",IF(T131="film &amp; video/animation","film &amp; video",IF(T131="film &amp; video/documentary", "film &amp; video", IF(T131="film &amp; video/shorts", "film &amp; video", "N/A")))))))</f>
        <v>film &amp; video</v>
      </c>
      <c r="V131" t="str">
        <f t="shared" ref="V131:V194" si="23">IF(T131="film &amp; video/television","television",IF(T131="film &amp; video/documentary","documentary",IF(T131="film &amp; video/science fiction","science fiction",IF(T131="film &amp; video/drama","drama",IF(T131="film &amp; video/animation","animation", IF(T131="film &amp; video/shorts", "shorts", "N/A"))))))</f>
        <v>science fiction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>
        <f t="shared" si="16"/>
        <v>2413068</v>
      </c>
      <c r="L132" s="12">
        <f t="shared" si="17"/>
        <v>41778.665416666663</v>
      </c>
      <c r="M132" s="12">
        <f t="shared" si="18"/>
        <v>41806.594444444447</v>
      </c>
      <c r="N132" s="14">
        <f t="shared" si="19"/>
        <v>27.67902777777778</v>
      </c>
      <c r="O132" t="b">
        <v>0</v>
      </c>
      <c r="P132">
        <v>0</v>
      </c>
      <c r="Q132" t="b">
        <v>0</v>
      </c>
      <c r="R132" s="8">
        <f t="shared" si="20"/>
        <v>0</v>
      </c>
      <c r="S132" s="10" t="e">
        <f t="shared" si="21"/>
        <v>#DIV/0!</v>
      </c>
      <c r="T132" t="s">
        <v>8267</v>
      </c>
      <c r="U132" t="str">
        <f t="shared" si="22"/>
        <v>film &amp; video</v>
      </c>
      <c r="V132" t="str">
        <f t="shared" si="23"/>
        <v>science fiction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>
        <f t="shared" si="16"/>
        <v>1310039</v>
      </c>
      <c r="L133" s="12">
        <f t="shared" si="17"/>
        <v>42541.587511574078</v>
      </c>
      <c r="M133" s="12">
        <f t="shared" si="18"/>
        <v>42556.75</v>
      </c>
      <c r="N133" s="14">
        <f t="shared" si="19"/>
        <v>14.912488425925927</v>
      </c>
      <c r="O133" t="b">
        <v>0</v>
      </c>
      <c r="P133">
        <v>0</v>
      </c>
      <c r="Q133" t="b">
        <v>0</v>
      </c>
      <c r="R133" s="8">
        <f t="shared" si="20"/>
        <v>0</v>
      </c>
      <c r="S133" s="10" t="e">
        <f t="shared" si="21"/>
        <v>#DIV/0!</v>
      </c>
      <c r="T133" t="s">
        <v>8267</v>
      </c>
      <c r="U133" t="str">
        <f t="shared" si="22"/>
        <v>film &amp; video</v>
      </c>
      <c r="V133" t="str">
        <f t="shared" si="23"/>
        <v>science fiction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>
        <f t="shared" si="16"/>
        <v>3891600</v>
      </c>
      <c r="L134" s="12">
        <f t="shared" si="17"/>
        <v>41905.562581018516</v>
      </c>
      <c r="M134" s="12">
        <f t="shared" si="18"/>
        <v>41950.604247685187</v>
      </c>
      <c r="N134" s="14">
        <f t="shared" si="19"/>
        <v>44.791666666666664</v>
      </c>
      <c r="O134" t="b">
        <v>0</v>
      </c>
      <c r="P134">
        <v>81</v>
      </c>
      <c r="Q134" t="b">
        <v>0</v>
      </c>
      <c r="R134" s="8">
        <f t="shared" si="20"/>
        <v>9.5687499999999995E-2</v>
      </c>
      <c r="S134" s="10">
        <f t="shared" si="21"/>
        <v>94.506172839506178</v>
      </c>
      <c r="T134" t="s">
        <v>8267</v>
      </c>
      <c r="U134" t="str">
        <f t="shared" si="22"/>
        <v>film &amp; video</v>
      </c>
      <c r="V134" t="str">
        <f t="shared" si="23"/>
        <v>science fiction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>
        <f t="shared" si="16"/>
        <v>2585276</v>
      </c>
      <c r="L135" s="12">
        <f t="shared" si="17"/>
        <v>42491.55768518518</v>
      </c>
      <c r="M135" s="12">
        <f t="shared" si="18"/>
        <v>42521.479861111111</v>
      </c>
      <c r="N135" s="14">
        <f t="shared" si="19"/>
        <v>29.672175925925927</v>
      </c>
      <c r="O135" t="b">
        <v>0</v>
      </c>
      <c r="P135">
        <v>0</v>
      </c>
      <c r="Q135" t="b">
        <v>0</v>
      </c>
      <c r="R135" s="8">
        <f t="shared" si="20"/>
        <v>0</v>
      </c>
      <c r="S135" s="10" t="e">
        <f t="shared" si="21"/>
        <v>#DIV/0!</v>
      </c>
      <c r="T135" t="s">
        <v>8267</v>
      </c>
      <c r="U135" t="str">
        <f t="shared" si="22"/>
        <v>film &amp; video</v>
      </c>
      <c r="V135" t="str">
        <f t="shared" si="23"/>
        <v>science fiction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>
        <f t="shared" si="16"/>
        <v>2574582</v>
      </c>
      <c r="L136" s="12">
        <f t="shared" si="17"/>
        <v>42221.659930555557</v>
      </c>
      <c r="M136" s="12">
        <f t="shared" si="18"/>
        <v>42251.458333333328</v>
      </c>
      <c r="N136" s="14">
        <f t="shared" si="19"/>
        <v>29.548402777777778</v>
      </c>
      <c r="O136" t="b">
        <v>0</v>
      </c>
      <c r="P136">
        <v>0</v>
      </c>
      <c r="Q136" t="b">
        <v>0</v>
      </c>
      <c r="R136" s="8">
        <f t="shared" si="20"/>
        <v>0</v>
      </c>
      <c r="S136" s="10" t="e">
        <f t="shared" si="21"/>
        <v>#DIV/0!</v>
      </c>
      <c r="T136" t="s">
        <v>8267</v>
      </c>
      <c r="U136" t="str">
        <f t="shared" si="22"/>
        <v>film &amp; video</v>
      </c>
      <c r="V136" t="str">
        <f t="shared" si="23"/>
        <v>science fiction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>
        <f t="shared" si="16"/>
        <v>2886603</v>
      </c>
      <c r="L137" s="12">
        <f t="shared" si="17"/>
        <v>41788.131909722222</v>
      </c>
      <c r="M137" s="12">
        <f t="shared" si="18"/>
        <v>41821.541666666664</v>
      </c>
      <c r="N137" s="14">
        <f t="shared" si="19"/>
        <v>33.159756944444446</v>
      </c>
      <c r="O137" t="b">
        <v>0</v>
      </c>
      <c r="P137">
        <v>5</v>
      </c>
      <c r="Q137" t="b">
        <v>0</v>
      </c>
      <c r="R137" s="8">
        <f t="shared" si="20"/>
        <v>0.13433333333333333</v>
      </c>
      <c r="S137" s="10">
        <f t="shared" si="21"/>
        <v>80.599999999999994</v>
      </c>
      <c r="T137" t="s">
        <v>8267</v>
      </c>
      <c r="U137" t="str">
        <f t="shared" si="22"/>
        <v>film &amp; video</v>
      </c>
      <c r="V137" t="str">
        <f t="shared" si="23"/>
        <v>science fiction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>
        <f t="shared" si="16"/>
        <v>3803126</v>
      </c>
      <c r="L138" s="12">
        <f t="shared" si="17"/>
        <v>42096.160115740742</v>
      </c>
      <c r="M138" s="12">
        <f t="shared" si="18"/>
        <v>42140.177777777775</v>
      </c>
      <c r="N138" s="14">
        <f t="shared" si="19"/>
        <v>43.767662037037042</v>
      </c>
      <c r="O138" t="b">
        <v>0</v>
      </c>
      <c r="P138">
        <v>0</v>
      </c>
      <c r="Q138" t="b">
        <v>0</v>
      </c>
      <c r="R138" s="8">
        <f t="shared" si="20"/>
        <v>0</v>
      </c>
      <c r="S138" s="10" t="e">
        <f t="shared" si="21"/>
        <v>#DIV/0!</v>
      </c>
      <c r="T138" t="s">
        <v>8267</v>
      </c>
      <c r="U138" t="str">
        <f t="shared" si="22"/>
        <v>film &amp; video</v>
      </c>
      <c r="V138" t="str">
        <f t="shared" si="23"/>
        <v>science fiction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>
        <f t="shared" si="16"/>
        <v>4320000</v>
      </c>
      <c r="L139" s="12">
        <f t="shared" si="17"/>
        <v>42239.323993055557</v>
      </c>
      <c r="M139" s="12">
        <f t="shared" si="18"/>
        <v>42289.323993055557</v>
      </c>
      <c r="N139" s="14">
        <f t="shared" si="19"/>
        <v>49.75</v>
      </c>
      <c r="O139" t="b">
        <v>0</v>
      </c>
      <c r="P139">
        <v>0</v>
      </c>
      <c r="Q139" t="b">
        <v>0</v>
      </c>
      <c r="R139" s="8">
        <f t="shared" si="20"/>
        <v>0</v>
      </c>
      <c r="S139" s="10" t="e">
        <f t="shared" si="21"/>
        <v>#DIV/0!</v>
      </c>
      <c r="T139" t="s">
        <v>8267</v>
      </c>
      <c r="U139" t="str">
        <f t="shared" si="22"/>
        <v>film &amp; video</v>
      </c>
      <c r="V139" t="str">
        <f t="shared" si="23"/>
        <v>science fiction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>
        <f t="shared" si="16"/>
        <v>2674099</v>
      </c>
      <c r="L140" s="12">
        <f t="shared" si="17"/>
        <v>42186.007418981477</v>
      </c>
      <c r="M140" s="12">
        <f t="shared" si="18"/>
        <v>42216.957638888889</v>
      </c>
      <c r="N140" s="14">
        <f t="shared" si="19"/>
        <v>30.700219907407405</v>
      </c>
      <c r="O140" t="b">
        <v>0</v>
      </c>
      <c r="P140">
        <v>58</v>
      </c>
      <c r="Q140" t="b">
        <v>0</v>
      </c>
      <c r="R140" s="8">
        <f t="shared" si="20"/>
        <v>3.1413333333333335E-2</v>
      </c>
      <c r="S140" s="10">
        <f t="shared" si="21"/>
        <v>81.241379310344826</v>
      </c>
      <c r="T140" t="s">
        <v>8267</v>
      </c>
      <c r="U140" t="str">
        <f t="shared" si="22"/>
        <v>film &amp; video</v>
      </c>
      <c r="V140" t="str">
        <f t="shared" si="23"/>
        <v>science fiction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>
        <f t="shared" si="16"/>
        <v>864000</v>
      </c>
      <c r="L141" s="12">
        <f t="shared" si="17"/>
        <v>42187.670972222222</v>
      </c>
      <c r="M141" s="12">
        <f t="shared" si="18"/>
        <v>42197.670972222222</v>
      </c>
      <c r="N141" s="14">
        <f t="shared" si="19"/>
        <v>9.75</v>
      </c>
      <c r="O141" t="b">
        <v>0</v>
      </c>
      <c r="P141">
        <v>1</v>
      </c>
      <c r="Q141" t="b">
        <v>0</v>
      </c>
      <c r="R141" s="8">
        <f t="shared" si="20"/>
        <v>1</v>
      </c>
      <c r="S141" s="10">
        <f t="shared" si="21"/>
        <v>500</v>
      </c>
      <c r="T141" t="s">
        <v>8267</v>
      </c>
      <c r="U141" t="str">
        <f t="shared" si="22"/>
        <v>film &amp; video</v>
      </c>
      <c r="V141" t="str">
        <f t="shared" si="23"/>
        <v>science fiction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>
        <f t="shared" si="16"/>
        <v>2588400</v>
      </c>
      <c r="L142" s="12">
        <f t="shared" si="17"/>
        <v>42052.948287037041</v>
      </c>
      <c r="M142" s="12">
        <f t="shared" si="18"/>
        <v>42082.90662037037</v>
      </c>
      <c r="N142" s="14">
        <f t="shared" si="19"/>
        <v>29.708333333333332</v>
      </c>
      <c r="O142" t="b">
        <v>0</v>
      </c>
      <c r="P142">
        <v>0</v>
      </c>
      <c r="Q142" t="b">
        <v>0</v>
      </c>
      <c r="R142" s="8">
        <f t="shared" si="20"/>
        <v>0</v>
      </c>
      <c r="S142" s="10" t="e">
        <f t="shared" si="21"/>
        <v>#DIV/0!</v>
      </c>
      <c r="T142" t="s">
        <v>8267</v>
      </c>
      <c r="U142" t="str">
        <f t="shared" si="22"/>
        <v>film &amp; video</v>
      </c>
      <c r="V142" t="str">
        <f t="shared" si="23"/>
        <v>science fiction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>
        <f t="shared" si="16"/>
        <v>3888000</v>
      </c>
      <c r="L143" s="12">
        <f t="shared" si="17"/>
        <v>42109.903043981481</v>
      </c>
      <c r="M143" s="12">
        <f t="shared" si="18"/>
        <v>42154.903043981481</v>
      </c>
      <c r="N143" s="14">
        <f t="shared" si="19"/>
        <v>44.75</v>
      </c>
      <c r="O143" t="b">
        <v>0</v>
      </c>
      <c r="P143">
        <v>28</v>
      </c>
      <c r="Q143" t="b">
        <v>0</v>
      </c>
      <c r="R143" s="8">
        <f t="shared" si="20"/>
        <v>0.10775</v>
      </c>
      <c r="S143" s="10">
        <f t="shared" si="21"/>
        <v>46.178571428571431</v>
      </c>
      <c r="T143" t="s">
        <v>8267</v>
      </c>
      <c r="U143" t="str">
        <f t="shared" si="22"/>
        <v>film &amp; video</v>
      </c>
      <c r="V143" t="str">
        <f t="shared" si="23"/>
        <v>science fiction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>
        <f t="shared" si="16"/>
        <v>1818000</v>
      </c>
      <c r="L144" s="12">
        <f t="shared" si="17"/>
        <v>41938.643263888887</v>
      </c>
      <c r="M144" s="12">
        <f t="shared" si="18"/>
        <v>41959.684930555552</v>
      </c>
      <c r="N144" s="14">
        <f t="shared" si="19"/>
        <v>20.791666666666668</v>
      </c>
      <c r="O144" t="b">
        <v>0</v>
      </c>
      <c r="P144">
        <v>1</v>
      </c>
      <c r="Q144" t="b">
        <v>0</v>
      </c>
      <c r="R144" s="8">
        <f t="shared" si="20"/>
        <v>3.3333333333333335E-3</v>
      </c>
      <c r="S144" s="10">
        <f t="shared" si="21"/>
        <v>10</v>
      </c>
      <c r="T144" t="s">
        <v>8267</v>
      </c>
      <c r="U144" t="str">
        <f t="shared" si="22"/>
        <v>film &amp; video</v>
      </c>
      <c r="V144" t="str">
        <f t="shared" si="23"/>
        <v>science fiction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>
        <f t="shared" si="16"/>
        <v>4940558</v>
      </c>
      <c r="L145" s="12">
        <f t="shared" si="17"/>
        <v>42558.814143518524</v>
      </c>
      <c r="M145" s="12">
        <f t="shared" si="18"/>
        <v>42615.996527777781</v>
      </c>
      <c r="N145" s="14">
        <f t="shared" si="19"/>
        <v>56.932384259259258</v>
      </c>
      <c r="O145" t="b">
        <v>0</v>
      </c>
      <c r="P145">
        <v>0</v>
      </c>
      <c r="Q145" t="b">
        <v>0</v>
      </c>
      <c r="R145" s="8">
        <f t="shared" si="20"/>
        <v>0</v>
      </c>
      <c r="S145" s="10" t="e">
        <f t="shared" si="21"/>
        <v>#DIV/0!</v>
      </c>
      <c r="T145" t="s">
        <v>8267</v>
      </c>
      <c r="U145" t="str">
        <f t="shared" si="22"/>
        <v>film &amp; video</v>
      </c>
      <c r="V145" t="str">
        <f t="shared" si="23"/>
        <v>science fiction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>
        <f t="shared" si="16"/>
        <v>5180400</v>
      </c>
      <c r="L146" s="12">
        <f t="shared" si="17"/>
        <v>42047.512407407412</v>
      </c>
      <c r="M146" s="12">
        <f t="shared" si="18"/>
        <v>42107.47074074074</v>
      </c>
      <c r="N146" s="14">
        <f t="shared" si="19"/>
        <v>59.708333333333336</v>
      </c>
      <c r="O146" t="b">
        <v>0</v>
      </c>
      <c r="P146">
        <v>37</v>
      </c>
      <c r="Q146" t="b">
        <v>0</v>
      </c>
      <c r="R146" s="8">
        <f t="shared" si="20"/>
        <v>0.27600000000000002</v>
      </c>
      <c r="S146" s="10">
        <f t="shared" si="21"/>
        <v>55.945945945945944</v>
      </c>
      <c r="T146" t="s">
        <v>8267</v>
      </c>
      <c r="U146" t="str">
        <f t="shared" si="22"/>
        <v>film &amp; video</v>
      </c>
      <c r="V146" t="str">
        <f t="shared" si="23"/>
        <v>science fiction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>
        <f t="shared" si="16"/>
        <v>2332800</v>
      </c>
      <c r="L147" s="12">
        <f t="shared" si="17"/>
        <v>42200.292268518519</v>
      </c>
      <c r="M147" s="12">
        <f t="shared" si="18"/>
        <v>42227.292268518519</v>
      </c>
      <c r="N147" s="14">
        <f t="shared" si="19"/>
        <v>26.75</v>
      </c>
      <c r="O147" t="b">
        <v>0</v>
      </c>
      <c r="P147">
        <v>9</v>
      </c>
      <c r="Q147" t="b">
        <v>0</v>
      </c>
      <c r="R147" s="8">
        <f t="shared" si="20"/>
        <v>7.5111111111111115E-2</v>
      </c>
      <c r="S147" s="10">
        <f t="shared" si="21"/>
        <v>37.555555555555557</v>
      </c>
      <c r="T147" t="s">
        <v>8267</v>
      </c>
      <c r="U147" t="str">
        <f t="shared" si="22"/>
        <v>film &amp; video</v>
      </c>
      <c r="V147" t="str">
        <f t="shared" si="23"/>
        <v>science fiction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>
        <f t="shared" si="16"/>
        <v>5184000</v>
      </c>
      <c r="L148" s="12">
        <f t="shared" si="17"/>
        <v>42692.766180555554</v>
      </c>
      <c r="M148" s="12">
        <f t="shared" si="18"/>
        <v>42752.766180555554</v>
      </c>
      <c r="N148" s="14">
        <f t="shared" si="19"/>
        <v>59.75</v>
      </c>
      <c r="O148" t="b">
        <v>0</v>
      </c>
      <c r="P148">
        <v>3</v>
      </c>
      <c r="Q148" t="b">
        <v>0</v>
      </c>
      <c r="R148" s="8">
        <f t="shared" si="20"/>
        <v>5.7499999999999999E-3</v>
      </c>
      <c r="S148" s="10">
        <f t="shared" si="21"/>
        <v>38.333333333333336</v>
      </c>
      <c r="T148" t="s">
        <v>8267</v>
      </c>
      <c r="U148" t="str">
        <f t="shared" si="22"/>
        <v>film &amp; video</v>
      </c>
      <c r="V148" t="str">
        <f t="shared" si="23"/>
        <v>science fiction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>
        <f t="shared" si="16"/>
        <v>3714740</v>
      </c>
      <c r="L149" s="12">
        <f t="shared" si="17"/>
        <v>41969.517824074079</v>
      </c>
      <c r="M149" s="12">
        <f t="shared" si="18"/>
        <v>42012.512499999997</v>
      </c>
      <c r="N149" s="14">
        <f t="shared" si="19"/>
        <v>42.744675925925925</v>
      </c>
      <c r="O149" t="b">
        <v>0</v>
      </c>
      <c r="P149">
        <v>0</v>
      </c>
      <c r="Q149" t="b">
        <v>0</v>
      </c>
      <c r="R149" s="8">
        <f t="shared" si="20"/>
        <v>0</v>
      </c>
      <c r="S149" s="10" t="e">
        <f t="shared" si="21"/>
        <v>#DIV/0!</v>
      </c>
      <c r="T149" t="s">
        <v>8267</v>
      </c>
      <c r="U149" t="str">
        <f t="shared" si="22"/>
        <v>film &amp; video</v>
      </c>
      <c r="V149" t="str">
        <f t="shared" si="23"/>
        <v>science fiction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>
        <f t="shared" si="16"/>
        <v>2592000</v>
      </c>
      <c r="L150" s="12">
        <f t="shared" si="17"/>
        <v>42397.031666666662</v>
      </c>
      <c r="M150" s="12">
        <f t="shared" si="18"/>
        <v>42427.031666666662</v>
      </c>
      <c r="N150" s="14">
        <f t="shared" si="19"/>
        <v>29.75</v>
      </c>
      <c r="O150" t="b">
        <v>0</v>
      </c>
      <c r="P150">
        <v>2</v>
      </c>
      <c r="Q150" t="b">
        <v>0</v>
      </c>
      <c r="R150" s="8">
        <f t="shared" si="20"/>
        <v>8.0000000000000004E-4</v>
      </c>
      <c r="S150" s="10">
        <f t="shared" si="21"/>
        <v>20</v>
      </c>
      <c r="T150" t="s">
        <v>8267</v>
      </c>
      <c r="U150" t="str">
        <f t="shared" si="22"/>
        <v>film &amp; video</v>
      </c>
      <c r="V150" t="str">
        <f t="shared" si="23"/>
        <v>science fiction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>
        <f t="shared" si="16"/>
        <v>2605930</v>
      </c>
      <c r="L151" s="12">
        <f t="shared" si="17"/>
        <v>41967.922106481477</v>
      </c>
      <c r="M151" s="12">
        <f t="shared" si="18"/>
        <v>41998.083333333328</v>
      </c>
      <c r="N151" s="14">
        <f t="shared" si="19"/>
        <v>29.91122685185185</v>
      </c>
      <c r="O151" t="b">
        <v>0</v>
      </c>
      <c r="P151">
        <v>6</v>
      </c>
      <c r="Q151" t="b">
        <v>0</v>
      </c>
      <c r="R151" s="8">
        <f t="shared" si="20"/>
        <v>9.1999999999999998E-3</v>
      </c>
      <c r="S151" s="10">
        <f t="shared" si="21"/>
        <v>15.333333333333334</v>
      </c>
      <c r="T151" t="s">
        <v>8267</v>
      </c>
      <c r="U151" t="str">
        <f t="shared" si="22"/>
        <v>film &amp; video</v>
      </c>
      <c r="V151" t="str">
        <f t="shared" si="23"/>
        <v>science fiction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>
        <f t="shared" si="16"/>
        <v>5184000</v>
      </c>
      <c r="L152" s="12">
        <f t="shared" si="17"/>
        <v>42089.911828703705</v>
      </c>
      <c r="M152" s="12">
        <f t="shared" si="18"/>
        <v>42149.911828703705</v>
      </c>
      <c r="N152" s="14">
        <f t="shared" si="19"/>
        <v>59.75</v>
      </c>
      <c r="O152" t="b">
        <v>0</v>
      </c>
      <c r="P152">
        <v>67</v>
      </c>
      <c r="Q152" t="b">
        <v>0</v>
      </c>
      <c r="R152" s="8">
        <f t="shared" si="20"/>
        <v>0.23163076923076922</v>
      </c>
      <c r="S152" s="10">
        <f t="shared" si="21"/>
        <v>449.43283582089555</v>
      </c>
      <c r="T152" t="s">
        <v>8267</v>
      </c>
      <c r="U152" t="str">
        <f t="shared" si="22"/>
        <v>film &amp; video</v>
      </c>
      <c r="V152" t="str">
        <f t="shared" si="23"/>
        <v>science fiction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>
        <f t="shared" si="16"/>
        <v>5184000</v>
      </c>
      <c r="L153" s="12">
        <f t="shared" si="17"/>
        <v>42113.300821759258</v>
      </c>
      <c r="M153" s="12">
        <f t="shared" si="18"/>
        <v>42173.300821759258</v>
      </c>
      <c r="N153" s="14">
        <f t="shared" si="19"/>
        <v>59.75</v>
      </c>
      <c r="O153" t="b">
        <v>0</v>
      </c>
      <c r="P153">
        <v>5</v>
      </c>
      <c r="Q153" t="b">
        <v>0</v>
      </c>
      <c r="R153" s="8">
        <f t="shared" si="20"/>
        <v>5.5999999999999995E-4</v>
      </c>
      <c r="S153" s="10">
        <f t="shared" si="21"/>
        <v>28</v>
      </c>
      <c r="T153" t="s">
        <v>8267</v>
      </c>
      <c r="U153" t="str">
        <f t="shared" si="22"/>
        <v>film &amp; video</v>
      </c>
      <c r="V153" t="str">
        <f t="shared" si="23"/>
        <v>science fiction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>
        <f t="shared" si="16"/>
        <v>2592000</v>
      </c>
      <c r="L154" s="12">
        <f t="shared" si="17"/>
        <v>41874.827546296299</v>
      </c>
      <c r="M154" s="12">
        <f t="shared" si="18"/>
        <v>41904.827546296299</v>
      </c>
      <c r="N154" s="14">
        <f t="shared" si="19"/>
        <v>29.75</v>
      </c>
      <c r="O154" t="b">
        <v>0</v>
      </c>
      <c r="P154">
        <v>2</v>
      </c>
      <c r="Q154" t="b">
        <v>0</v>
      </c>
      <c r="R154" s="8">
        <f t="shared" si="20"/>
        <v>7.8947368421052633E-5</v>
      </c>
      <c r="S154" s="10">
        <f t="shared" si="21"/>
        <v>15</v>
      </c>
      <c r="T154" t="s">
        <v>8267</v>
      </c>
      <c r="U154" t="str">
        <f t="shared" si="22"/>
        <v>film &amp; video</v>
      </c>
      <c r="V154" t="str">
        <f t="shared" si="23"/>
        <v>science fiction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>
        <f t="shared" si="16"/>
        <v>3632400</v>
      </c>
      <c r="L155" s="12">
        <f t="shared" si="17"/>
        <v>41933.336157407408</v>
      </c>
      <c r="M155" s="12">
        <f t="shared" si="18"/>
        <v>41975.377824074079</v>
      </c>
      <c r="N155" s="14">
        <f t="shared" si="19"/>
        <v>41.791666666666664</v>
      </c>
      <c r="O155" t="b">
        <v>0</v>
      </c>
      <c r="P155">
        <v>10</v>
      </c>
      <c r="Q155" t="b">
        <v>0</v>
      </c>
      <c r="R155" s="8">
        <f t="shared" si="20"/>
        <v>7.1799999999999998E-3</v>
      </c>
      <c r="S155" s="10">
        <f t="shared" si="21"/>
        <v>35.9</v>
      </c>
      <c r="T155" t="s">
        <v>8267</v>
      </c>
      <c r="U155" t="str">
        <f t="shared" si="22"/>
        <v>film &amp; video</v>
      </c>
      <c r="V155" t="str">
        <f t="shared" si="23"/>
        <v>science fiction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>
        <f t="shared" si="16"/>
        <v>3715200</v>
      </c>
      <c r="L156" s="12">
        <f t="shared" si="17"/>
        <v>42115.297395833331</v>
      </c>
      <c r="M156" s="12">
        <f t="shared" si="18"/>
        <v>42158.297395833331</v>
      </c>
      <c r="N156" s="14">
        <f t="shared" si="19"/>
        <v>42.75</v>
      </c>
      <c r="O156" t="b">
        <v>0</v>
      </c>
      <c r="P156">
        <v>3</v>
      </c>
      <c r="Q156" t="b">
        <v>0</v>
      </c>
      <c r="R156" s="8">
        <f t="shared" si="20"/>
        <v>2.6666666666666668E-2</v>
      </c>
      <c r="S156" s="10">
        <f t="shared" si="21"/>
        <v>13.333333333333334</v>
      </c>
      <c r="T156" t="s">
        <v>8267</v>
      </c>
      <c r="U156" t="str">
        <f t="shared" si="22"/>
        <v>film &amp; video</v>
      </c>
      <c r="V156" t="str">
        <f t="shared" si="23"/>
        <v>science fiction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>
        <f t="shared" si="16"/>
        <v>3456000</v>
      </c>
      <c r="L157" s="12">
        <f t="shared" si="17"/>
        <v>42168.309432870374</v>
      </c>
      <c r="M157" s="12">
        <f t="shared" si="18"/>
        <v>42208.309432870374</v>
      </c>
      <c r="N157" s="14">
        <f t="shared" si="19"/>
        <v>39.75</v>
      </c>
      <c r="O157" t="b">
        <v>0</v>
      </c>
      <c r="P157">
        <v>4</v>
      </c>
      <c r="Q157" t="b">
        <v>0</v>
      </c>
      <c r="R157" s="8">
        <f t="shared" si="20"/>
        <v>6.0000000000000002E-5</v>
      </c>
      <c r="S157" s="10">
        <f t="shared" si="21"/>
        <v>20.25</v>
      </c>
      <c r="T157" t="s">
        <v>8267</v>
      </c>
      <c r="U157" t="str">
        <f t="shared" si="22"/>
        <v>film &amp; video</v>
      </c>
      <c r="V157" t="str">
        <f t="shared" si="23"/>
        <v>science fiction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>
        <f t="shared" si="16"/>
        <v>5184000</v>
      </c>
      <c r="L158" s="12">
        <f t="shared" si="17"/>
        <v>41793.874953703707</v>
      </c>
      <c r="M158" s="12">
        <f t="shared" si="18"/>
        <v>41853.874953703707</v>
      </c>
      <c r="N158" s="14">
        <f t="shared" si="19"/>
        <v>59.75</v>
      </c>
      <c r="O158" t="b">
        <v>0</v>
      </c>
      <c r="P158">
        <v>15</v>
      </c>
      <c r="Q158" t="b">
        <v>0</v>
      </c>
      <c r="R158" s="8">
        <f t="shared" si="20"/>
        <v>5.0999999999999997E-2</v>
      </c>
      <c r="S158" s="10">
        <f t="shared" si="21"/>
        <v>119</v>
      </c>
      <c r="T158" t="s">
        <v>8267</v>
      </c>
      <c r="U158" t="str">
        <f t="shared" si="22"/>
        <v>film &amp; video</v>
      </c>
      <c r="V158" t="str">
        <f t="shared" si="23"/>
        <v>science fiction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>
        <f t="shared" si="16"/>
        <v>2592000</v>
      </c>
      <c r="L159" s="12">
        <f t="shared" si="17"/>
        <v>42396.661712962959</v>
      </c>
      <c r="M159" s="12">
        <f t="shared" si="18"/>
        <v>42426.661712962959</v>
      </c>
      <c r="N159" s="14">
        <f t="shared" si="19"/>
        <v>29.75</v>
      </c>
      <c r="O159" t="b">
        <v>0</v>
      </c>
      <c r="P159">
        <v>2</v>
      </c>
      <c r="Q159" t="b">
        <v>0</v>
      </c>
      <c r="R159" s="8">
        <f t="shared" si="20"/>
        <v>2.671118530884808E-3</v>
      </c>
      <c r="S159" s="10">
        <f t="shared" si="21"/>
        <v>4</v>
      </c>
      <c r="T159" t="s">
        <v>8267</v>
      </c>
      <c r="U159" t="str">
        <f t="shared" si="22"/>
        <v>film &amp; video</v>
      </c>
      <c r="V159" t="str">
        <f t="shared" si="23"/>
        <v>science fiction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>
        <f t="shared" si="16"/>
        <v>2592000</v>
      </c>
      <c r="L160" s="12">
        <f t="shared" si="17"/>
        <v>41903.82671296296</v>
      </c>
      <c r="M160" s="12">
        <f t="shared" si="18"/>
        <v>41933.82671296296</v>
      </c>
      <c r="N160" s="14">
        <f t="shared" si="19"/>
        <v>29.75</v>
      </c>
      <c r="O160" t="b">
        <v>0</v>
      </c>
      <c r="P160">
        <v>0</v>
      </c>
      <c r="Q160" t="b">
        <v>0</v>
      </c>
      <c r="R160" s="8">
        <f t="shared" si="20"/>
        <v>0</v>
      </c>
      <c r="S160" s="10" t="e">
        <f t="shared" si="21"/>
        <v>#DIV/0!</v>
      </c>
      <c r="T160" t="s">
        <v>8267</v>
      </c>
      <c r="U160" t="str">
        <f t="shared" si="22"/>
        <v>film &amp; video</v>
      </c>
      <c r="V160" t="str">
        <f t="shared" si="23"/>
        <v>science fiction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>
        <f t="shared" si="16"/>
        <v>3456000</v>
      </c>
      <c r="L161" s="12">
        <f t="shared" si="17"/>
        <v>42514.184548611112</v>
      </c>
      <c r="M161" s="12">
        <f t="shared" si="18"/>
        <v>42554.184548611112</v>
      </c>
      <c r="N161" s="14">
        <f t="shared" si="19"/>
        <v>39.75</v>
      </c>
      <c r="O161" t="b">
        <v>0</v>
      </c>
      <c r="P161">
        <v>1</v>
      </c>
      <c r="Q161" t="b">
        <v>0</v>
      </c>
      <c r="R161" s="8">
        <f t="shared" si="20"/>
        <v>2.0000000000000002E-5</v>
      </c>
      <c r="S161" s="10">
        <f t="shared" si="21"/>
        <v>10</v>
      </c>
      <c r="T161" t="s">
        <v>8267</v>
      </c>
      <c r="U161" t="str">
        <f t="shared" si="22"/>
        <v>film &amp; video</v>
      </c>
      <c r="V161" t="str">
        <f t="shared" si="23"/>
        <v>science fiction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>
        <f t="shared" si="16"/>
        <v>5184000</v>
      </c>
      <c r="L162" s="12">
        <f t="shared" si="17"/>
        <v>42171.663090277783</v>
      </c>
      <c r="M162" s="12">
        <f t="shared" si="18"/>
        <v>42231.663090277783</v>
      </c>
      <c r="N162" s="14">
        <f t="shared" si="19"/>
        <v>59.75</v>
      </c>
      <c r="O162" t="b">
        <v>0</v>
      </c>
      <c r="P162">
        <v>0</v>
      </c>
      <c r="Q162" t="b">
        <v>0</v>
      </c>
      <c r="R162" s="8">
        <f t="shared" si="20"/>
        <v>0</v>
      </c>
      <c r="S162" s="10" t="e">
        <f t="shared" si="21"/>
        <v>#DIV/0!</v>
      </c>
      <c r="T162" t="s">
        <v>8268</v>
      </c>
      <c r="U162" t="str">
        <f t="shared" si="22"/>
        <v>film &amp; video</v>
      </c>
      <c r="V162" t="str">
        <f t="shared" si="23"/>
        <v>drama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>
        <f t="shared" si="16"/>
        <v>2592000</v>
      </c>
      <c r="L163" s="12">
        <f t="shared" si="17"/>
        <v>41792.437442129631</v>
      </c>
      <c r="M163" s="12">
        <f t="shared" si="18"/>
        <v>41822.437442129631</v>
      </c>
      <c r="N163" s="14">
        <f t="shared" si="19"/>
        <v>29.75</v>
      </c>
      <c r="O163" t="b">
        <v>0</v>
      </c>
      <c r="P163">
        <v>1</v>
      </c>
      <c r="Q163" t="b">
        <v>0</v>
      </c>
      <c r="R163" s="8">
        <f t="shared" si="20"/>
        <v>1E-4</v>
      </c>
      <c r="S163" s="10">
        <f t="shared" si="21"/>
        <v>5</v>
      </c>
      <c r="T163" t="s">
        <v>8268</v>
      </c>
      <c r="U163" t="str">
        <f t="shared" si="22"/>
        <v>film &amp; video</v>
      </c>
      <c r="V163" t="str">
        <f t="shared" si="23"/>
        <v>drama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>
        <f t="shared" si="16"/>
        <v>2839164</v>
      </c>
      <c r="L164" s="12">
        <f t="shared" si="17"/>
        <v>41834.876805555556</v>
      </c>
      <c r="M164" s="12">
        <f t="shared" si="18"/>
        <v>41867.737500000003</v>
      </c>
      <c r="N164" s="14">
        <f t="shared" si="19"/>
        <v>32.610694444444441</v>
      </c>
      <c r="O164" t="b">
        <v>0</v>
      </c>
      <c r="P164">
        <v>10</v>
      </c>
      <c r="Q164" t="b">
        <v>0</v>
      </c>
      <c r="R164" s="8">
        <f t="shared" si="20"/>
        <v>0.15535714285714286</v>
      </c>
      <c r="S164" s="10">
        <f t="shared" si="21"/>
        <v>43.5</v>
      </c>
      <c r="T164" t="s">
        <v>8268</v>
      </c>
      <c r="U164" t="str">
        <f t="shared" si="22"/>
        <v>film &amp; video</v>
      </c>
      <c r="V164" t="str">
        <f t="shared" si="23"/>
        <v>drama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>
        <f t="shared" si="16"/>
        <v>2940946</v>
      </c>
      <c r="L165" s="12">
        <f t="shared" si="17"/>
        <v>42243.711273148147</v>
      </c>
      <c r="M165" s="12">
        <f t="shared" si="18"/>
        <v>42277.75</v>
      </c>
      <c r="N165" s="14">
        <f t="shared" si="19"/>
        <v>33.788726851851855</v>
      </c>
      <c r="O165" t="b">
        <v>0</v>
      </c>
      <c r="P165">
        <v>0</v>
      </c>
      <c r="Q165" t="b">
        <v>0</v>
      </c>
      <c r="R165" s="8">
        <f t="shared" si="20"/>
        <v>0</v>
      </c>
      <c r="S165" s="10" t="e">
        <f t="shared" si="21"/>
        <v>#DIV/0!</v>
      </c>
      <c r="T165" t="s">
        <v>8268</v>
      </c>
      <c r="U165" t="str">
        <f t="shared" si="22"/>
        <v>film &amp; video</v>
      </c>
      <c r="V165" t="str">
        <f t="shared" si="23"/>
        <v>drama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>
        <f t="shared" si="16"/>
        <v>5184000</v>
      </c>
      <c r="L166" s="12">
        <f t="shared" si="17"/>
        <v>41841.512743055559</v>
      </c>
      <c r="M166" s="12">
        <f t="shared" si="18"/>
        <v>41901.512743055559</v>
      </c>
      <c r="N166" s="14">
        <f t="shared" si="19"/>
        <v>59.75</v>
      </c>
      <c r="O166" t="b">
        <v>0</v>
      </c>
      <c r="P166">
        <v>7</v>
      </c>
      <c r="Q166" t="b">
        <v>0</v>
      </c>
      <c r="R166" s="8">
        <f t="shared" si="20"/>
        <v>5.3333333333333332E-3</v>
      </c>
      <c r="S166" s="10">
        <f t="shared" si="21"/>
        <v>91.428571428571431</v>
      </c>
      <c r="T166" t="s">
        <v>8268</v>
      </c>
      <c r="U166" t="str">
        <f t="shared" si="22"/>
        <v>film &amp; video</v>
      </c>
      <c r="V166" t="str">
        <f t="shared" si="23"/>
        <v>drama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>
        <f t="shared" si="16"/>
        <v>2592000</v>
      </c>
      <c r="L167" s="12">
        <f t="shared" si="17"/>
        <v>42351.408842592587</v>
      </c>
      <c r="M167" s="12">
        <f t="shared" si="18"/>
        <v>42381.408842592587</v>
      </c>
      <c r="N167" s="14">
        <f t="shared" si="19"/>
        <v>29.75</v>
      </c>
      <c r="O167" t="b">
        <v>0</v>
      </c>
      <c r="P167">
        <v>0</v>
      </c>
      <c r="Q167" t="b">
        <v>0</v>
      </c>
      <c r="R167" s="8">
        <f t="shared" si="20"/>
        <v>0</v>
      </c>
      <c r="S167" s="10" t="e">
        <f t="shared" si="21"/>
        <v>#DIV/0!</v>
      </c>
      <c r="T167" t="s">
        <v>8268</v>
      </c>
      <c r="U167" t="str">
        <f t="shared" si="22"/>
        <v>film &amp; video</v>
      </c>
      <c r="V167" t="str">
        <f t="shared" si="23"/>
        <v>drama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>
        <f t="shared" si="16"/>
        <v>2592000</v>
      </c>
      <c r="L168" s="12">
        <f t="shared" si="17"/>
        <v>42720.825949074075</v>
      </c>
      <c r="M168" s="12">
        <f t="shared" si="18"/>
        <v>42750.825949074075</v>
      </c>
      <c r="N168" s="14">
        <f t="shared" si="19"/>
        <v>29.75</v>
      </c>
      <c r="O168" t="b">
        <v>0</v>
      </c>
      <c r="P168">
        <v>1</v>
      </c>
      <c r="Q168" t="b">
        <v>0</v>
      </c>
      <c r="R168" s="8">
        <f t="shared" si="20"/>
        <v>0.6</v>
      </c>
      <c r="S168" s="10">
        <f t="shared" si="21"/>
        <v>3000</v>
      </c>
      <c r="T168" t="s">
        <v>8268</v>
      </c>
      <c r="U168" t="str">
        <f t="shared" si="22"/>
        <v>film &amp; video</v>
      </c>
      <c r="V168" t="str">
        <f t="shared" si="23"/>
        <v>drama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>
        <f t="shared" si="16"/>
        <v>5184000</v>
      </c>
      <c r="L169" s="12">
        <f t="shared" si="17"/>
        <v>42160.677488425921</v>
      </c>
      <c r="M169" s="12">
        <f t="shared" si="18"/>
        <v>42220.677488425921</v>
      </c>
      <c r="N169" s="14">
        <f t="shared" si="19"/>
        <v>59.75</v>
      </c>
      <c r="O169" t="b">
        <v>0</v>
      </c>
      <c r="P169">
        <v>2</v>
      </c>
      <c r="Q169" t="b">
        <v>0</v>
      </c>
      <c r="R169" s="8">
        <f t="shared" si="20"/>
        <v>1E-4</v>
      </c>
      <c r="S169" s="10">
        <f t="shared" si="21"/>
        <v>5.5</v>
      </c>
      <c r="T169" t="s">
        <v>8268</v>
      </c>
      <c r="U169" t="str">
        <f t="shared" si="22"/>
        <v>film &amp; video</v>
      </c>
      <c r="V169" t="str">
        <f t="shared" si="23"/>
        <v>drama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>
        <f t="shared" si="16"/>
        <v>2588400</v>
      </c>
      <c r="L170" s="12">
        <f t="shared" si="17"/>
        <v>42052.58530092593</v>
      </c>
      <c r="M170" s="12">
        <f t="shared" si="18"/>
        <v>42082.543634259258</v>
      </c>
      <c r="N170" s="14">
        <f t="shared" si="19"/>
        <v>29.708333333333332</v>
      </c>
      <c r="O170" t="b">
        <v>0</v>
      </c>
      <c r="P170">
        <v>3</v>
      </c>
      <c r="Q170" t="b">
        <v>0</v>
      </c>
      <c r="R170" s="8">
        <f t="shared" si="20"/>
        <v>4.0625000000000001E-2</v>
      </c>
      <c r="S170" s="10">
        <f t="shared" si="21"/>
        <v>108.33333333333333</v>
      </c>
      <c r="T170" t="s">
        <v>8268</v>
      </c>
      <c r="U170" t="str">
        <f t="shared" si="22"/>
        <v>film &amp; video</v>
      </c>
      <c r="V170" t="str">
        <f t="shared" si="23"/>
        <v>drama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>
        <f t="shared" si="16"/>
        <v>2592000</v>
      </c>
      <c r="L171" s="12">
        <f t="shared" si="17"/>
        <v>41900.255312499998</v>
      </c>
      <c r="M171" s="12">
        <f t="shared" si="18"/>
        <v>41930.255312499998</v>
      </c>
      <c r="N171" s="14">
        <f t="shared" si="19"/>
        <v>29.75</v>
      </c>
      <c r="O171" t="b">
        <v>0</v>
      </c>
      <c r="P171">
        <v>10</v>
      </c>
      <c r="Q171" t="b">
        <v>0</v>
      </c>
      <c r="R171" s="8">
        <f t="shared" si="20"/>
        <v>0.224</v>
      </c>
      <c r="S171" s="10">
        <f t="shared" si="21"/>
        <v>56</v>
      </c>
      <c r="T171" t="s">
        <v>8268</v>
      </c>
      <c r="U171" t="str">
        <f t="shared" si="22"/>
        <v>film &amp; video</v>
      </c>
      <c r="V171" t="str">
        <f t="shared" si="23"/>
        <v>drama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>
        <f t="shared" si="16"/>
        <v>2527197</v>
      </c>
      <c r="L172" s="12">
        <f t="shared" si="17"/>
        <v>42216.727812500001</v>
      </c>
      <c r="M172" s="12">
        <f t="shared" si="18"/>
        <v>42245.977777777778</v>
      </c>
      <c r="N172" s="14">
        <f t="shared" si="19"/>
        <v>28.999965277777775</v>
      </c>
      <c r="O172" t="b">
        <v>0</v>
      </c>
      <c r="P172">
        <v>10</v>
      </c>
      <c r="Q172" t="b">
        <v>0</v>
      </c>
      <c r="R172" s="8">
        <f t="shared" si="20"/>
        <v>3.2500000000000001E-2</v>
      </c>
      <c r="S172" s="10">
        <f t="shared" si="21"/>
        <v>32.5</v>
      </c>
      <c r="T172" t="s">
        <v>8268</v>
      </c>
      <c r="U172" t="str">
        <f t="shared" si="22"/>
        <v>film &amp; video</v>
      </c>
      <c r="V172" t="str">
        <f t="shared" si="23"/>
        <v>drama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>
        <f t="shared" si="16"/>
        <v>5184000</v>
      </c>
      <c r="L173" s="12">
        <f t="shared" si="17"/>
        <v>42533.930717592593</v>
      </c>
      <c r="M173" s="12">
        <f t="shared" si="18"/>
        <v>42593.930717592593</v>
      </c>
      <c r="N173" s="14">
        <f t="shared" si="19"/>
        <v>59.75</v>
      </c>
      <c r="O173" t="b">
        <v>0</v>
      </c>
      <c r="P173">
        <v>1</v>
      </c>
      <c r="Q173" t="b">
        <v>0</v>
      </c>
      <c r="R173" s="8">
        <f t="shared" si="20"/>
        <v>2.0000000000000002E-5</v>
      </c>
      <c r="S173" s="10">
        <f t="shared" si="21"/>
        <v>1</v>
      </c>
      <c r="T173" t="s">
        <v>8268</v>
      </c>
      <c r="U173" t="str">
        <f t="shared" si="22"/>
        <v>film &amp; video</v>
      </c>
      <c r="V173" t="str">
        <f t="shared" si="23"/>
        <v>drama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>
        <f t="shared" si="16"/>
        <v>3020400</v>
      </c>
      <c r="L174" s="12">
        <f t="shared" si="17"/>
        <v>42047.144942129627</v>
      </c>
      <c r="M174" s="12">
        <f t="shared" si="18"/>
        <v>42082.103275462956</v>
      </c>
      <c r="N174" s="14">
        <f t="shared" si="19"/>
        <v>34.708333333333336</v>
      </c>
      <c r="O174" t="b">
        <v>0</v>
      </c>
      <c r="P174">
        <v>0</v>
      </c>
      <c r="Q174" t="b">
        <v>0</v>
      </c>
      <c r="R174" s="8">
        <f t="shared" si="20"/>
        <v>0</v>
      </c>
      <c r="S174" s="10" t="e">
        <f t="shared" si="21"/>
        <v>#DIV/0!</v>
      </c>
      <c r="T174" t="s">
        <v>8268</v>
      </c>
      <c r="U174" t="str">
        <f t="shared" si="22"/>
        <v>film &amp; video</v>
      </c>
      <c r="V174" t="str">
        <f t="shared" si="23"/>
        <v>drama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>
        <f t="shared" si="16"/>
        <v>2592000</v>
      </c>
      <c r="L175" s="12">
        <f t="shared" si="17"/>
        <v>42033.323009259257</v>
      </c>
      <c r="M175" s="12">
        <f t="shared" si="18"/>
        <v>42063.323009259257</v>
      </c>
      <c r="N175" s="14">
        <f t="shared" si="19"/>
        <v>29.75</v>
      </c>
      <c r="O175" t="b">
        <v>0</v>
      </c>
      <c r="P175">
        <v>0</v>
      </c>
      <c r="Q175" t="b">
        <v>0</v>
      </c>
      <c r="R175" s="8">
        <f t="shared" si="20"/>
        <v>0</v>
      </c>
      <c r="S175" s="10" t="e">
        <f t="shared" si="21"/>
        <v>#DIV/0!</v>
      </c>
      <c r="T175" t="s">
        <v>8268</v>
      </c>
      <c r="U175" t="str">
        <f t="shared" si="22"/>
        <v>film &amp; video</v>
      </c>
      <c r="V175" t="str">
        <f t="shared" si="23"/>
        <v>drama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>
        <f t="shared" si="16"/>
        <v>5184000</v>
      </c>
      <c r="L176" s="12">
        <f t="shared" si="17"/>
        <v>42072.508981481486</v>
      </c>
      <c r="M176" s="12">
        <f t="shared" si="18"/>
        <v>42132.508981481486</v>
      </c>
      <c r="N176" s="14">
        <f t="shared" si="19"/>
        <v>59.75</v>
      </c>
      <c r="O176" t="b">
        <v>0</v>
      </c>
      <c r="P176">
        <v>0</v>
      </c>
      <c r="Q176" t="b">
        <v>0</v>
      </c>
      <c r="R176" s="8">
        <f t="shared" si="20"/>
        <v>0</v>
      </c>
      <c r="S176" s="10" t="e">
        <f t="shared" si="21"/>
        <v>#DIV/0!</v>
      </c>
      <c r="T176" t="s">
        <v>8268</v>
      </c>
      <c r="U176" t="str">
        <f t="shared" si="22"/>
        <v>film &amp; video</v>
      </c>
      <c r="V176" t="str">
        <f t="shared" si="23"/>
        <v>drama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>
        <f t="shared" si="16"/>
        <v>2160000</v>
      </c>
      <c r="L177" s="12">
        <f t="shared" si="17"/>
        <v>41855.527905092589</v>
      </c>
      <c r="M177" s="12">
        <f t="shared" si="18"/>
        <v>41880.527905092589</v>
      </c>
      <c r="N177" s="14">
        <f t="shared" si="19"/>
        <v>24.75</v>
      </c>
      <c r="O177" t="b">
        <v>0</v>
      </c>
      <c r="P177">
        <v>26</v>
      </c>
      <c r="Q177" t="b">
        <v>0</v>
      </c>
      <c r="R177" s="8">
        <f t="shared" si="20"/>
        <v>6.4850000000000005E-2</v>
      </c>
      <c r="S177" s="10">
        <f t="shared" si="21"/>
        <v>49.884615384615387</v>
      </c>
      <c r="T177" t="s">
        <v>8268</v>
      </c>
      <c r="U177" t="str">
        <f t="shared" si="22"/>
        <v>film &amp; video</v>
      </c>
      <c r="V177" t="str">
        <f t="shared" si="23"/>
        <v>drama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>
        <f t="shared" si="16"/>
        <v>2592000</v>
      </c>
      <c r="L178" s="12">
        <f t="shared" si="17"/>
        <v>42191.574062500003</v>
      </c>
      <c r="M178" s="12">
        <f t="shared" si="18"/>
        <v>42221.574062500003</v>
      </c>
      <c r="N178" s="14">
        <f t="shared" si="19"/>
        <v>29.75</v>
      </c>
      <c r="O178" t="b">
        <v>0</v>
      </c>
      <c r="P178">
        <v>0</v>
      </c>
      <c r="Q178" t="b">
        <v>0</v>
      </c>
      <c r="R178" s="8">
        <f t="shared" si="20"/>
        <v>0</v>
      </c>
      <c r="S178" s="10" t="e">
        <f t="shared" si="21"/>
        <v>#DIV/0!</v>
      </c>
      <c r="T178" t="s">
        <v>8268</v>
      </c>
      <c r="U178" t="str">
        <f t="shared" si="22"/>
        <v>film &amp; video</v>
      </c>
      <c r="V178" t="str">
        <f t="shared" si="23"/>
        <v>drama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>
        <f t="shared" si="16"/>
        <v>1465200</v>
      </c>
      <c r="L179" s="12">
        <f t="shared" si="17"/>
        <v>42069.797754629632</v>
      </c>
      <c r="M179" s="12">
        <f t="shared" si="18"/>
        <v>42086.75608796296</v>
      </c>
      <c r="N179" s="14">
        <f t="shared" si="19"/>
        <v>16.708333333333332</v>
      </c>
      <c r="O179" t="b">
        <v>0</v>
      </c>
      <c r="P179">
        <v>7</v>
      </c>
      <c r="Q179" t="b">
        <v>0</v>
      </c>
      <c r="R179" s="8">
        <f t="shared" si="20"/>
        <v>0.4</v>
      </c>
      <c r="S179" s="10">
        <f t="shared" si="21"/>
        <v>25.714285714285715</v>
      </c>
      <c r="T179" t="s">
        <v>8268</v>
      </c>
      <c r="U179" t="str">
        <f t="shared" si="22"/>
        <v>film &amp; video</v>
      </c>
      <c r="V179" t="str">
        <f t="shared" si="23"/>
        <v>drama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>
        <f t="shared" si="16"/>
        <v>2595600</v>
      </c>
      <c r="L180" s="12">
        <f t="shared" si="17"/>
        <v>42304.705381944441</v>
      </c>
      <c r="M180" s="12">
        <f t="shared" si="18"/>
        <v>42334.747048611112</v>
      </c>
      <c r="N180" s="14">
        <f t="shared" si="19"/>
        <v>29.791666666666668</v>
      </c>
      <c r="O180" t="b">
        <v>0</v>
      </c>
      <c r="P180">
        <v>0</v>
      </c>
      <c r="Q180" t="b">
        <v>0</v>
      </c>
      <c r="R180" s="8">
        <f t="shared" si="20"/>
        <v>0</v>
      </c>
      <c r="S180" s="10" t="e">
        <f t="shared" si="21"/>
        <v>#DIV/0!</v>
      </c>
      <c r="T180" t="s">
        <v>8268</v>
      </c>
      <c r="U180" t="str">
        <f t="shared" si="22"/>
        <v>film &amp; video</v>
      </c>
      <c r="V180" t="str">
        <f t="shared" si="23"/>
        <v>drama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>
        <f t="shared" si="16"/>
        <v>2592000</v>
      </c>
      <c r="L181" s="12">
        <f t="shared" si="17"/>
        <v>42402.830497685187</v>
      </c>
      <c r="M181" s="12">
        <f t="shared" si="18"/>
        <v>42432.830497685187</v>
      </c>
      <c r="N181" s="14">
        <f t="shared" si="19"/>
        <v>29.75</v>
      </c>
      <c r="O181" t="b">
        <v>0</v>
      </c>
      <c r="P181">
        <v>2</v>
      </c>
      <c r="Q181" t="b">
        <v>0</v>
      </c>
      <c r="R181" s="8">
        <f t="shared" si="20"/>
        <v>0.2</v>
      </c>
      <c r="S181" s="10">
        <f t="shared" si="21"/>
        <v>100</v>
      </c>
      <c r="T181" t="s">
        <v>8268</v>
      </c>
      <c r="U181" t="str">
        <f t="shared" si="22"/>
        <v>film &amp; video</v>
      </c>
      <c r="V181" t="str">
        <f t="shared" si="23"/>
        <v>drama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>
        <f t="shared" si="16"/>
        <v>3438757</v>
      </c>
      <c r="L182" s="12">
        <f t="shared" si="17"/>
        <v>42067.741238425922</v>
      </c>
      <c r="M182" s="12">
        <f t="shared" si="18"/>
        <v>42107.541666666672</v>
      </c>
      <c r="N182" s="14">
        <f t="shared" si="19"/>
        <v>39.550428240740743</v>
      </c>
      <c r="O182" t="b">
        <v>0</v>
      </c>
      <c r="P182">
        <v>13</v>
      </c>
      <c r="Q182" t="b">
        <v>0</v>
      </c>
      <c r="R182" s="8">
        <f t="shared" si="20"/>
        <v>0.33416666666666667</v>
      </c>
      <c r="S182" s="10">
        <f t="shared" si="21"/>
        <v>30.846153846153847</v>
      </c>
      <c r="T182" t="s">
        <v>8268</v>
      </c>
      <c r="U182" t="str">
        <f t="shared" si="22"/>
        <v>film &amp; video</v>
      </c>
      <c r="V182" t="str">
        <f t="shared" si="23"/>
        <v>drama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>
        <f t="shared" si="16"/>
        <v>2592000</v>
      </c>
      <c r="L183" s="12">
        <f t="shared" si="17"/>
        <v>42147.491840277777</v>
      </c>
      <c r="M183" s="12">
        <f t="shared" si="18"/>
        <v>42177.491840277777</v>
      </c>
      <c r="N183" s="14">
        <f t="shared" si="19"/>
        <v>29.75</v>
      </c>
      <c r="O183" t="b">
        <v>0</v>
      </c>
      <c r="P183">
        <v>4</v>
      </c>
      <c r="Q183" t="b">
        <v>0</v>
      </c>
      <c r="R183" s="8">
        <f t="shared" si="20"/>
        <v>0.21092608822670172</v>
      </c>
      <c r="S183" s="10">
        <f t="shared" si="21"/>
        <v>180.5</v>
      </c>
      <c r="T183" t="s">
        <v>8268</v>
      </c>
      <c r="U183" t="str">
        <f t="shared" si="22"/>
        <v>film &amp; video</v>
      </c>
      <c r="V183" t="str">
        <f t="shared" si="23"/>
        <v>drama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>
        <f t="shared" si="16"/>
        <v>2592000</v>
      </c>
      <c r="L184" s="12">
        <f t="shared" si="17"/>
        <v>42711.761944444443</v>
      </c>
      <c r="M184" s="12">
        <f t="shared" si="18"/>
        <v>42741.761944444443</v>
      </c>
      <c r="N184" s="14">
        <f t="shared" si="19"/>
        <v>29.75</v>
      </c>
      <c r="O184" t="b">
        <v>0</v>
      </c>
      <c r="P184">
        <v>0</v>
      </c>
      <c r="Q184" t="b">
        <v>0</v>
      </c>
      <c r="R184" s="8">
        <f t="shared" si="20"/>
        <v>0</v>
      </c>
      <c r="S184" s="10" t="e">
        <f t="shared" si="21"/>
        <v>#DIV/0!</v>
      </c>
      <c r="T184" t="s">
        <v>8268</v>
      </c>
      <c r="U184" t="str">
        <f t="shared" si="22"/>
        <v>film &amp; video</v>
      </c>
      <c r="V184" t="str">
        <f t="shared" si="23"/>
        <v>drama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>
        <f t="shared" si="16"/>
        <v>2595600</v>
      </c>
      <c r="L185" s="12">
        <f t="shared" si="17"/>
        <v>41939.560300925928</v>
      </c>
      <c r="M185" s="12">
        <f t="shared" si="18"/>
        <v>41969.601967592593</v>
      </c>
      <c r="N185" s="14">
        <f t="shared" si="19"/>
        <v>29.791666666666668</v>
      </c>
      <c r="O185" t="b">
        <v>0</v>
      </c>
      <c r="P185">
        <v>12</v>
      </c>
      <c r="Q185" t="b">
        <v>0</v>
      </c>
      <c r="R185" s="8">
        <f t="shared" si="20"/>
        <v>0.35855999999999999</v>
      </c>
      <c r="S185" s="10">
        <f t="shared" si="21"/>
        <v>373.5</v>
      </c>
      <c r="T185" t="s">
        <v>8268</v>
      </c>
      <c r="U185" t="str">
        <f t="shared" si="22"/>
        <v>film &amp; video</v>
      </c>
      <c r="V185" t="str">
        <f t="shared" si="23"/>
        <v>drama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>
        <f t="shared" si="16"/>
        <v>4957178</v>
      </c>
      <c r="L186" s="12">
        <f t="shared" si="17"/>
        <v>41825.541226851856</v>
      </c>
      <c r="M186" s="12">
        <f t="shared" si="18"/>
        <v>41882.915972222225</v>
      </c>
      <c r="N186" s="14">
        <f t="shared" si="19"/>
        <v>57.12474537037037</v>
      </c>
      <c r="O186" t="b">
        <v>0</v>
      </c>
      <c r="P186">
        <v>2</v>
      </c>
      <c r="Q186" t="b">
        <v>0</v>
      </c>
      <c r="R186" s="8">
        <f t="shared" si="20"/>
        <v>3.4000000000000002E-2</v>
      </c>
      <c r="S186" s="10">
        <f t="shared" si="21"/>
        <v>25.5</v>
      </c>
      <c r="T186" t="s">
        <v>8268</v>
      </c>
      <c r="U186" t="str">
        <f t="shared" si="22"/>
        <v>film &amp; video</v>
      </c>
      <c r="V186" t="str">
        <f t="shared" si="23"/>
        <v>drama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>
        <f t="shared" si="16"/>
        <v>2592000</v>
      </c>
      <c r="L187" s="12">
        <f t="shared" si="17"/>
        <v>42570.66133101852</v>
      </c>
      <c r="M187" s="12">
        <f t="shared" si="18"/>
        <v>42600.66133101852</v>
      </c>
      <c r="N187" s="14">
        <f t="shared" si="19"/>
        <v>29.75</v>
      </c>
      <c r="O187" t="b">
        <v>0</v>
      </c>
      <c r="P187">
        <v>10</v>
      </c>
      <c r="Q187" t="b">
        <v>0</v>
      </c>
      <c r="R187" s="8">
        <f t="shared" si="20"/>
        <v>5.5E-2</v>
      </c>
      <c r="S187" s="10">
        <f t="shared" si="21"/>
        <v>220</v>
      </c>
      <c r="T187" t="s">
        <v>8268</v>
      </c>
      <c r="U187" t="str">
        <f t="shared" si="22"/>
        <v>film &amp; video</v>
      </c>
      <c r="V187" t="str">
        <f t="shared" si="23"/>
        <v>drama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>
        <f t="shared" si="16"/>
        <v>2593766</v>
      </c>
      <c r="L188" s="12">
        <f t="shared" si="17"/>
        <v>42767.562893518523</v>
      </c>
      <c r="M188" s="12">
        <f t="shared" si="18"/>
        <v>42797.583333333328</v>
      </c>
      <c r="N188" s="14">
        <f t="shared" si="19"/>
        <v>29.770439814814818</v>
      </c>
      <c r="O188" t="b">
        <v>0</v>
      </c>
      <c r="P188">
        <v>0</v>
      </c>
      <c r="Q188" t="b">
        <v>0</v>
      </c>
      <c r="R188" s="8">
        <f t="shared" si="20"/>
        <v>0</v>
      </c>
      <c r="S188" s="10" t="e">
        <f t="shared" si="21"/>
        <v>#DIV/0!</v>
      </c>
      <c r="T188" t="s">
        <v>8268</v>
      </c>
      <c r="U188" t="str">
        <f t="shared" si="22"/>
        <v>film &amp; video</v>
      </c>
      <c r="V188" t="str">
        <f t="shared" si="23"/>
        <v>drama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>
        <f t="shared" si="16"/>
        <v>2078483</v>
      </c>
      <c r="L189" s="12">
        <f t="shared" si="17"/>
        <v>42181.984456018516</v>
      </c>
      <c r="M189" s="12">
        <f t="shared" si="18"/>
        <v>42206.040972222225</v>
      </c>
      <c r="N189" s="14">
        <f t="shared" si="19"/>
        <v>23.806516203703705</v>
      </c>
      <c r="O189" t="b">
        <v>0</v>
      </c>
      <c r="P189">
        <v>5</v>
      </c>
      <c r="Q189" t="b">
        <v>0</v>
      </c>
      <c r="R189" s="8">
        <f t="shared" si="20"/>
        <v>0.16</v>
      </c>
      <c r="S189" s="10">
        <f t="shared" si="21"/>
        <v>160</v>
      </c>
      <c r="T189" t="s">
        <v>8268</v>
      </c>
      <c r="U189" t="str">
        <f t="shared" si="22"/>
        <v>film &amp; video</v>
      </c>
      <c r="V189" t="str">
        <f t="shared" si="23"/>
        <v>drama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>
        <f t="shared" si="16"/>
        <v>2592000</v>
      </c>
      <c r="L190" s="12">
        <f t="shared" si="17"/>
        <v>41856.93304398148</v>
      </c>
      <c r="M190" s="12">
        <f t="shared" si="18"/>
        <v>41886.93304398148</v>
      </c>
      <c r="N190" s="14">
        <f t="shared" si="19"/>
        <v>29.75</v>
      </c>
      <c r="O190" t="b">
        <v>0</v>
      </c>
      <c r="P190">
        <v>0</v>
      </c>
      <c r="Q190" t="b">
        <v>0</v>
      </c>
      <c r="R190" s="8">
        <f t="shared" si="20"/>
        <v>0</v>
      </c>
      <c r="S190" s="10" t="e">
        <f t="shared" si="21"/>
        <v>#DIV/0!</v>
      </c>
      <c r="T190" t="s">
        <v>8268</v>
      </c>
      <c r="U190" t="str">
        <f t="shared" si="22"/>
        <v>film &amp; video</v>
      </c>
      <c r="V190" t="str">
        <f t="shared" si="23"/>
        <v>drama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>
        <f t="shared" si="16"/>
        <v>5184000</v>
      </c>
      <c r="L191" s="12">
        <f t="shared" si="17"/>
        <v>42556.440706018519</v>
      </c>
      <c r="M191" s="12">
        <f t="shared" si="18"/>
        <v>42616.440706018519</v>
      </c>
      <c r="N191" s="14">
        <f t="shared" si="19"/>
        <v>59.75</v>
      </c>
      <c r="O191" t="b">
        <v>0</v>
      </c>
      <c r="P191">
        <v>5</v>
      </c>
      <c r="Q191" t="b">
        <v>0</v>
      </c>
      <c r="R191" s="8">
        <f t="shared" si="20"/>
        <v>6.8999999999999997E-4</v>
      </c>
      <c r="S191" s="10">
        <f t="shared" si="21"/>
        <v>69</v>
      </c>
      <c r="T191" t="s">
        <v>8268</v>
      </c>
      <c r="U191" t="str">
        <f t="shared" si="22"/>
        <v>film &amp; video</v>
      </c>
      <c r="V191" t="str">
        <f t="shared" si="23"/>
        <v>drama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>
        <f t="shared" si="16"/>
        <v>864000</v>
      </c>
      <c r="L192" s="12">
        <f t="shared" si="17"/>
        <v>42527.400995370372</v>
      </c>
      <c r="M192" s="12">
        <f t="shared" si="18"/>
        <v>42537.400995370372</v>
      </c>
      <c r="N192" s="14">
        <f t="shared" si="19"/>
        <v>9.75</v>
      </c>
      <c r="O192" t="b">
        <v>0</v>
      </c>
      <c r="P192">
        <v>1</v>
      </c>
      <c r="Q192" t="b">
        <v>0</v>
      </c>
      <c r="R192" s="8">
        <f t="shared" si="20"/>
        <v>4.1666666666666666E-3</v>
      </c>
      <c r="S192" s="10">
        <f t="shared" si="21"/>
        <v>50</v>
      </c>
      <c r="T192" t="s">
        <v>8268</v>
      </c>
      <c r="U192" t="str">
        <f t="shared" si="22"/>
        <v>film &amp; video</v>
      </c>
      <c r="V192" t="str">
        <f t="shared" si="23"/>
        <v>drama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>
        <f t="shared" si="16"/>
        <v>3456000</v>
      </c>
      <c r="L193" s="12">
        <f t="shared" si="17"/>
        <v>42239.191412037035</v>
      </c>
      <c r="M193" s="12">
        <f t="shared" si="18"/>
        <v>42279.191412037035</v>
      </c>
      <c r="N193" s="14">
        <f t="shared" si="19"/>
        <v>39.75</v>
      </c>
      <c r="O193" t="b">
        <v>0</v>
      </c>
      <c r="P193">
        <v>3</v>
      </c>
      <c r="Q193" t="b">
        <v>0</v>
      </c>
      <c r="R193" s="8">
        <f t="shared" si="20"/>
        <v>0.05</v>
      </c>
      <c r="S193" s="10">
        <f t="shared" si="21"/>
        <v>83.333333333333329</v>
      </c>
      <c r="T193" t="s">
        <v>8268</v>
      </c>
      <c r="U193" t="str">
        <f t="shared" si="22"/>
        <v>film &amp; video</v>
      </c>
      <c r="V193" t="str">
        <f t="shared" si="23"/>
        <v>drama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>
        <f t="shared" si="16"/>
        <v>2592000</v>
      </c>
      <c r="L194" s="12">
        <f t="shared" si="17"/>
        <v>41899.542037037041</v>
      </c>
      <c r="M194" s="12">
        <f t="shared" si="18"/>
        <v>41929.542037037041</v>
      </c>
      <c r="N194" s="14">
        <f t="shared" si="19"/>
        <v>29.75</v>
      </c>
      <c r="O194" t="b">
        <v>0</v>
      </c>
      <c r="P194">
        <v>3</v>
      </c>
      <c r="Q194" t="b">
        <v>0</v>
      </c>
      <c r="R194" s="8">
        <f t="shared" si="20"/>
        <v>1.7E-5</v>
      </c>
      <c r="S194" s="10">
        <f t="shared" si="21"/>
        <v>5.666666666666667</v>
      </c>
      <c r="T194" t="s">
        <v>8268</v>
      </c>
      <c r="U194" t="str">
        <f t="shared" si="22"/>
        <v>film &amp; video</v>
      </c>
      <c r="V194" t="str">
        <f t="shared" si="23"/>
        <v>drama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>
        <f t="shared" ref="K195:K258" si="24">SUM(I195,-J195)</f>
        <v>5187600</v>
      </c>
      <c r="L195" s="12">
        <f t="shared" ref="L195:L258" si="25">(((J195/60)/60)/24)+DATE(1970,1,1)+(-6/24)</f>
        <v>41911.684791666667</v>
      </c>
      <c r="M195" s="12">
        <f t="shared" ref="M195:M258" si="26">(((I195/60)/60)/24)+DATE(1970,1,1)+(-6/24)</f>
        <v>41971.726458333331</v>
      </c>
      <c r="N195" s="14">
        <f t="shared" ref="N195:N258" si="27">(((K195/60)/60)/24)+(-6/24)</f>
        <v>59.791666666666664</v>
      </c>
      <c r="O195" t="b">
        <v>0</v>
      </c>
      <c r="P195">
        <v>0</v>
      </c>
      <c r="Q195" t="b">
        <v>0</v>
      </c>
      <c r="R195" s="8">
        <f t="shared" ref="R195:R258" si="28">E195/D195</f>
        <v>0</v>
      </c>
      <c r="S195" s="10" t="e">
        <f t="shared" ref="S195:S258" si="29">E195/P195</f>
        <v>#DIV/0!</v>
      </c>
      <c r="T195" t="s">
        <v>8268</v>
      </c>
      <c r="U195" t="str">
        <f t="shared" ref="U195:U258" si="30">IF(T195="film &amp; video/television","film &amp; video",IF(T195="film &amp; video/drama","film &amp; video",IF(T195="film &amp; video/animation","film &amp; video",IF(T195="film &amp; video/science fiction","film &amp; video",IF(T195="film &amp; video/animation","film &amp; video",IF(T195="film &amp; video/documentary", "film &amp; video", IF(T195="film &amp; video/shorts", "film &amp; video", "N/A")))))))</f>
        <v>film &amp; video</v>
      </c>
      <c r="V195" t="str">
        <f t="shared" ref="V195:V258" si="31">IF(T195="film &amp; video/television","television",IF(T195="film &amp; video/documentary","documentary",IF(T195="film &amp; video/science fiction","science fiction",IF(T195="film &amp; video/drama","drama",IF(T195="film &amp; video/animation","animation", IF(T195="film &amp; video/shorts", "shorts", "N/A"))))))</f>
        <v>drama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>
        <f t="shared" si="24"/>
        <v>5184000</v>
      </c>
      <c r="L196" s="12">
        <f t="shared" si="25"/>
        <v>42375.746886574074</v>
      </c>
      <c r="M196" s="12">
        <f t="shared" si="26"/>
        <v>42435.746886574074</v>
      </c>
      <c r="N196" s="14">
        <f t="shared" si="27"/>
        <v>59.75</v>
      </c>
      <c r="O196" t="b">
        <v>0</v>
      </c>
      <c r="P196">
        <v>3</v>
      </c>
      <c r="Q196" t="b">
        <v>0</v>
      </c>
      <c r="R196" s="8">
        <f t="shared" si="28"/>
        <v>1.1999999999999999E-3</v>
      </c>
      <c r="S196" s="10">
        <f t="shared" si="29"/>
        <v>1</v>
      </c>
      <c r="T196" t="s">
        <v>8268</v>
      </c>
      <c r="U196" t="str">
        <f t="shared" si="30"/>
        <v>film &amp; video</v>
      </c>
      <c r="V196" t="str">
        <f t="shared" si="31"/>
        <v>drama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>
        <f t="shared" si="24"/>
        <v>5184000</v>
      </c>
      <c r="L197" s="12">
        <f t="shared" si="25"/>
        <v>42135.42050925926</v>
      </c>
      <c r="M197" s="12">
        <f t="shared" si="26"/>
        <v>42195.42050925926</v>
      </c>
      <c r="N197" s="14">
        <f t="shared" si="27"/>
        <v>59.75</v>
      </c>
      <c r="O197" t="b">
        <v>0</v>
      </c>
      <c r="P197">
        <v>0</v>
      </c>
      <c r="Q197" t="b">
        <v>0</v>
      </c>
      <c r="R197" s="8">
        <f t="shared" si="28"/>
        <v>0</v>
      </c>
      <c r="S197" s="10" t="e">
        <f t="shared" si="29"/>
        <v>#DIV/0!</v>
      </c>
      <c r="T197" t="s">
        <v>8268</v>
      </c>
      <c r="U197" t="str">
        <f t="shared" si="30"/>
        <v>film &amp; video</v>
      </c>
      <c r="V197" t="str">
        <f t="shared" si="31"/>
        <v>drama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>
        <f t="shared" si="24"/>
        <v>2447902</v>
      </c>
      <c r="L198" s="12">
        <f t="shared" si="25"/>
        <v>42259.292800925927</v>
      </c>
      <c r="M198" s="12">
        <f t="shared" si="26"/>
        <v>42287.625</v>
      </c>
      <c r="N198" s="14">
        <f t="shared" si="27"/>
        <v>28.082199074074072</v>
      </c>
      <c r="O198" t="b">
        <v>0</v>
      </c>
      <c r="P198">
        <v>19</v>
      </c>
      <c r="Q198" t="b">
        <v>0</v>
      </c>
      <c r="R198" s="8">
        <f t="shared" si="28"/>
        <v>0.41857142857142859</v>
      </c>
      <c r="S198" s="10">
        <f t="shared" si="29"/>
        <v>77.10526315789474</v>
      </c>
      <c r="T198" t="s">
        <v>8268</v>
      </c>
      <c r="U198" t="str">
        <f t="shared" si="30"/>
        <v>film &amp; video</v>
      </c>
      <c r="V198" t="str">
        <f t="shared" si="31"/>
        <v>drama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>
        <f t="shared" si="24"/>
        <v>3631100</v>
      </c>
      <c r="L199" s="12">
        <f t="shared" si="25"/>
        <v>42741.598379629635</v>
      </c>
      <c r="M199" s="12">
        <f t="shared" si="26"/>
        <v>42783.625</v>
      </c>
      <c r="N199" s="14">
        <f t="shared" si="27"/>
        <v>41.776620370370374</v>
      </c>
      <c r="O199" t="b">
        <v>0</v>
      </c>
      <c r="P199">
        <v>8</v>
      </c>
      <c r="Q199" t="b">
        <v>0</v>
      </c>
      <c r="R199" s="8">
        <f t="shared" si="28"/>
        <v>0.1048</v>
      </c>
      <c r="S199" s="10">
        <f t="shared" si="29"/>
        <v>32.75</v>
      </c>
      <c r="T199" t="s">
        <v>8268</v>
      </c>
      <c r="U199" t="str">
        <f t="shared" si="30"/>
        <v>film &amp; video</v>
      </c>
      <c r="V199" t="str">
        <f t="shared" si="31"/>
        <v>drama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>
        <f t="shared" si="24"/>
        <v>2592000</v>
      </c>
      <c r="L200" s="12">
        <f t="shared" si="25"/>
        <v>41887.133356481485</v>
      </c>
      <c r="M200" s="12">
        <f t="shared" si="26"/>
        <v>41917.133356481485</v>
      </c>
      <c r="N200" s="14">
        <f t="shared" si="27"/>
        <v>29.75</v>
      </c>
      <c r="O200" t="b">
        <v>0</v>
      </c>
      <c r="P200">
        <v>6</v>
      </c>
      <c r="Q200" t="b">
        <v>0</v>
      </c>
      <c r="R200" s="8">
        <f t="shared" si="28"/>
        <v>1.116E-2</v>
      </c>
      <c r="S200" s="10">
        <f t="shared" si="29"/>
        <v>46.5</v>
      </c>
      <c r="T200" t="s">
        <v>8268</v>
      </c>
      <c r="U200" t="str">
        <f t="shared" si="30"/>
        <v>film &amp; video</v>
      </c>
      <c r="V200" t="str">
        <f t="shared" si="31"/>
        <v>drama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>
        <f t="shared" si="24"/>
        <v>2592000</v>
      </c>
      <c r="L201" s="12">
        <f t="shared" si="25"/>
        <v>42583.873865740738</v>
      </c>
      <c r="M201" s="12">
        <f t="shared" si="26"/>
        <v>42613.873865740738</v>
      </c>
      <c r="N201" s="14">
        <f t="shared" si="27"/>
        <v>29.75</v>
      </c>
      <c r="O201" t="b">
        <v>0</v>
      </c>
      <c r="P201">
        <v>0</v>
      </c>
      <c r="Q201" t="b">
        <v>0</v>
      </c>
      <c r="R201" s="8">
        <f t="shared" si="28"/>
        <v>0</v>
      </c>
      <c r="S201" s="10" t="e">
        <f t="shared" si="29"/>
        <v>#DIV/0!</v>
      </c>
      <c r="T201" t="s">
        <v>8268</v>
      </c>
      <c r="U201" t="str">
        <f t="shared" si="30"/>
        <v>film &amp; video</v>
      </c>
      <c r="V201" t="str">
        <f t="shared" si="31"/>
        <v>drama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>
        <f t="shared" si="24"/>
        <v>2592000</v>
      </c>
      <c r="L202" s="12">
        <f t="shared" si="25"/>
        <v>41866.833368055559</v>
      </c>
      <c r="M202" s="12">
        <f t="shared" si="26"/>
        <v>41896.833368055559</v>
      </c>
      <c r="N202" s="14">
        <f t="shared" si="27"/>
        <v>29.75</v>
      </c>
      <c r="O202" t="b">
        <v>0</v>
      </c>
      <c r="P202">
        <v>18</v>
      </c>
      <c r="Q202" t="b">
        <v>0</v>
      </c>
      <c r="R202" s="8">
        <f t="shared" si="28"/>
        <v>0.26192500000000002</v>
      </c>
      <c r="S202" s="10">
        <f t="shared" si="29"/>
        <v>87.308333333333337</v>
      </c>
      <c r="T202" t="s">
        <v>8268</v>
      </c>
      <c r="U202" t="str">
        <f t="shared" si="30"/>
        <v>film &amp; video</v>
      </c>
      <c r="V202" t="str">
        <f t="shared" si="31"/>
        <v>drama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>
        <f t="shared" si="24"/>
        <v>1728000</v>
      </c>
      <c r="L203" s="12">
        <f t="shared" si="25"/>
        <v>42023.568622685183</v>
      </c>
      <c r="M203" s="12">
        <f t="shared" si="26"/>
        <v>42043.568622685183</v>
      </c>
      <c r="N203" s="14">
        <f t="shared" si="27"/>
        <v>19.75</v>
      </c>
      <c r="O203" t="b">
        <v>0</v>
      </c>
      <c r="P203">
        <v>7</v>
      </c>
      <c r="Q203" t="b">
        <v>0</v>
      </c>
      <c r="R203" s="8">
        <f t="shared" si="28"/>
        <v>0.58461538461538465</v>
      </c>
      <c r="S203" s="10">
        <f t="shared" si="29"/>
        <v>54.285714285714285</v>
      </c>
      <c r="T203" t="s">
        <v>8268</v>
      </c>
      <c r="U203" t="str">
        <f t="shared" si="30"/>
        <v>film &amp; video</v>
      </c>
      <c r="V203" t="str">
        <f t="shared" si="31"/>
        <v>drama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>
        <f t="shared" si="24"/>
        <v>2587376</v>
      </c>
      <c r="L204" s="12">
        <f t="shared" si="25"/>
        <v>42255.677824074075</v>
      </c>
      <c r="M204" s="12">
        <f t="shared" si="26"/>
        <v>42285.624305555553</v>
      </c>
      <c r="N204" s="14">
        <f t="shared" si="27"/>
        <v>29.696481481481484</v>
      </c>
      <c r="O204" t="b">
        <v>0</v>
      </c>
      <c r="P204">
        <v>0</v>
      </c>
      <c r="Q204" t="b">
        <v>0</v>
      </c>
      <c r="R204" s="8">
        <f t="shared" si="28"/>
        <v>0</v>
      </c>
      <c r="S204" s="10" t="e">
        <f t="shared" si="29"/>
        <v>#DIV/0!</v>
      </c>
      <c r="T204" t="s">
        <v>8268</v>
      </c>
      <c r="U204" t="str">
        <f t="shared" si="30"/>
        <v>film &amp; video</v>
      </c>
      <c r="V204" t="str">
        <f t="shared" si="31"/>
        <v>drama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>
        <f t="shared" si="24"/>
        <v>5184000</v>
      </c>
      <c r="L205" s="12">
        <f t="shared" si="25"/>
        <v>41973.597962962958</v>
      </c>
      <c r="M205" s="12">
        <f t="shared" si="26"/>
        <v>42033.597962962958</v>
      </c>
      <c r="N205" s="14">
        <f t="shared" si="27"/>
        <v>59.75</v>
      </c>
      <c r="O205" t="b">
        <v>0</v>
      </c>
      <c r="P205">
        <v>8</v>
      </c>
      <c r="Q205" t="b">
        <v>0</v>
      </c>
      <c r="R205" s="8">
        <f t="shared" si="28"/>
        <v>0.2984</v>
      </c>
      <c r="S205" s="10">
        <f t="shared" si="29"/>
        <v>93.25</v>
      </c>
      <c r="T205" t="s">
        <v>8268</v>
      </c>
      <c r="U205" t="str">
        <f t="shared" si="30"/>
        <v>film &amp; video</v>
      </c>
      <c r="V205" t="str">
        <f t="shared" si="31"/>
        <v>drama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>
        <f t="shared" si="24"/>
        <v>2592000</v>
      </c>
      <c r="L206" s="12">
        <f t="shared" si="25"/>
        <v>42556.333368055552</v>
      </c>
      <c r="M206" s="12">
        <f t="shared" si="26"/>
        <v>42586.333368055552</v>
      </c>
      <c r="N206" s="14">
        <f t="shared" si="27"/>
        <v>29.75</v>
      </c>
      <c r="O206" t="b">
        <v>0</v>
      </c>
      <c r="P206">
        <v>1293</v>
      </c>
      <c r="Q206" t="b">
        <v>0</v>
      </c>
      <c r="R206" s="8">
        <f t="shared" si="28"/>
        <v>0.50721666666666665</v>
      </c>
      <c r="S206" s="10">
        <f t="shared" si="29"/>
        <v>117.68368136117556</v>
      </c>
      <c r="T206" t="s">
        <v>8268</v>
      </c>
      <c r="U206" t="str">
        <f t="shared" si="30"/>
        <v>film &amp; video</v>
      </c>
      <c r="V206" t="str">
        <f t="shared" si="31"/>
        <v>drama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>
        <f t="shared" si="24"/>
        <v>3024000</v>
      </c>
      <c r="L207" s="12">
        <f t="shared" si="25"/>
        <v>42248.382199074069</v>
      </c>
      <c r="M207" s="12">
        <f t="shared" si="26"/>
        <v>42283.382199074069</v>
      </c>
      <c r="N207" s="14">
        <f t="shared" si="27"/>
        <v>34.75</v>
      </c>
      <c r="O207" t="b">
        <v>0</v>
      </c>
      <c r="P207">
        <v>17</v>
      </c>
      <c r="Q207" t="b">
        <v>0</v>
      </c>
      <c r="R207" s="8">
        <f t="shared" si="28"/>
        <v>0.16250000000000001</v>
      </c>
      <c r="S207" s="10">
        <f t="shared" si="29"/>
        <v>76.470588235294116</v>
      </c>
      <c r="T207" t="s">
        <v>8268</v>
      </c>
      <c r="U207" t="str">
        <f t="shared" si="30"/>
        <v>film &amp; video</v>
      </c>
      <c r="V207" t="str">
        <f t="shared" si="31"/>
        <v>drama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>
        <f t="shared" si="24"/>
        <v>1814400</v>
      </c>
      <c r="L208" s="12">
        <f t="shared" si="25"/>
        <v>42566.754432870366</v>
      </c>
      <c r="M208" s="12">
        <f t="shared" si="26"/>
        <v>42587.754432870366</v>
      </c>
      <c r="N208" s="14">
        <f t="shared" si="27"/>
        <v>20.75</v>
      </c>
      <c r="O208" t="b">
        <v>0</v>
      </c>
      <c r="P208">
        <v>0</v>
      </c>
      <c r="Q208" t="b">
        <v>0</v>
      </c>
      <c r="R208" s="8">
        <f t="shared" si="28"/>
        <v>0</v>
      </c>
      <c r="S208" s="10" t="e">
        <f t="shared" si="29"/>
        <v>#DIV/0!</v>
      </c>
      <c r="T208" t="s">
        <v>8268</v>
      </c>
      <c r="U208" t="str">
        <f t="shared" si="30"/>
        <v>film &amp; video</v>
      </c>
      <c r="V208" t="str">
        <f t="shared" si="31"/>
        <v>drama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>
        <f t="shared" si="24"/>
        <v>2592000</v>
      </c>
      <c r="L209" s="12">
        <f t="shared" si="25"/>
        <v>41977.947199074071</v>
      </c>
      <c r="M209" s="12">
        <f t="shared" si="26"/>
        <v>42007.947199074071</v>
      </c>
      <c r="N209" s="14">
        <f t="shared" si="27"/>
        <v>29.75</v>
      </c>
      <c r="O209" t="b">
        <v>0</v>
      </c>
      <c r="P209">
        <v>13</v>
      </c>
      <c r="Q209" t="b">
        <v>0</v>
      </c>
      <c r="R209" s="8">
        <f t="shared" si="28"/>
        <v>0.15214285714285714</v>
      </c>
      <c r="S209" s="10">
        <f t="shared" si="29"/>
        <v>163.84615384615384</v>
      </c>
      <c r="T209" t="s">
        <v>8268</v>
      </c>
      <c r="U209" t="str">
        <f t="shared" si="30"/>
        <v>film &amp; video</v>
      </c>
      <c r="V209" t="str">
        <f t="shared" si="31"/>
        <v>drama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>
        <f t="shared" si="24"/>
        <v>2592000</v>
      </c>
      <c r="L210" s="12">
        <f t="shared" si="25"/>
        <v>41959.119988425926</v>
      </c>
      <c r="M210" s="12">
        <f t="shared" si="26"/>
        <v>41989.119988425926</v>
      </c>
      <c r="N210" s="14">
        <f t="shared" si="27"/>
        <v>29.75</v>
      </c>
      <c r="O210" t="b">
        <v>0</v>
      </c>
      <c r="P210">
        <v>0</v>
      </c>
      <c r="Q210" t="b">
        <v>0</v>
      </c>
      <c r="R210" s="8">
        <f t="shared" si="28"/>
        <v>0</v>
      </c>
      <c r="S210" s="10" t="e">
        <f t="shared" si="29"/>
        <v>#DIV/0!</v>
      </c>
      <c r="T210" t="s">
        <v>8268</v>
      </c>
      <c r="U210" t="str">
        <f t="shared" si="30"/>
        <v>film &amp; video</v>
      </c>
      <c r="V210" t="str">
        <f t="shared" si="31"/>
        <v>drama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>
        <f t="shared" si="24"/>
        <v>2592000</v>
      </c>
      <c r="L211" s="12">
        <f t="shared" si="25"/>
        <v>42165.672858796301</v>
      </c>
      <c r="M211" s="12">
        <f t="shared" si="26"/>
        <v>42195.672858796301</v>
      </c>
      <c r="N211" s="14">
        <f t="shared" si="27"/>
        <v>29.75</v>
      </c>
      <c r="O211" t="b">
        <v>0</v>
      </c>
      <c r="P211">
        <v>0</v>
      </c>
      <c r="Q211" t="b">
        <v>0</v>
      </c>
      <c r="R211" s="8">
        <f t="shared" si="28"/>
        <v>0</v>
      </c>
      <c r="S211" s="10" t="e">
        <f t="shared" si="29"/>
        <v>#DIV/0!</v>
      </c>
      <c r="T211" t="s">
        <v>8268</v>
      </c>
      <c r="U211" t="str">
        <f t="shared" si="30"/>
        <v>film &amp; video</v>
      </c>
      <c r="V211" t="str">
        <f t="shared" si="31"/>
        <v>drama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>
        <f t="shared" si="24"/>
        <v>2518008</v>
      </c>
      <c r="L212" s="12">
        <f t="shared" si="25"/>
        <v>42248.814722222218</v>
      </c>
      <c r="M212" s="12">
        <f t="shared" si="26"/>
        <v>42277.958333333328</v>
      </c>
      <c r="N212" s="14">
        <f t="shared" si="27"/>
        <v>28.893611111111113</v>
      </c>
      <c r="O212" t="b">
        <v>0</v>
      </c>
      <c r="P212">
        <v>33</v>
      </c>
      <c r="Q212" t="b">
        <v>0</v>
      </c>
      <c r="R212" s="8">
        <f t="shared" si="28"/>
        <v>0.2525</v>
      </c>
      <c r="S212" s="10">
        <f t="shared" si="29"/>
        <v>91.818181818181813</v>
      </c>
      <c r="T212" t="s">
        <v>8268</v>
      </c>
      <c r="U212" t="str">
        <f t="shared" si="30"/>
        <v>film &amp; video</v>
      </c>
      <c r="V212" t="str">
        <f t="shared" si="31"/>
        <v>drama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>
        <f t="shared" si="24"/>
        <v>2592000</v>
      </c>
      <c r="L213" s="12">
        <f t="shared" si="25"/>
        <v>42235.909918981488</v>
      </c>
      <c r="M213" s="12">
        <f t="shared" si="26"/>
        <v>42265.909918981488</v>
      </c>
      <c r="N213" s="14">
        <f t="shared" si="27"/>
        <v>29.75</v>
      </c>
      <c r="O213" t="b">
        <v>0</v>
      </c>
      <c r="P213">
        <v>12</v>
      </c>
      <c r="Q213" t="b">
        <v>0</v>
      </c>
      <c r="R213" s="8">
        <f t="shared" si="28"/>
        <v>0.44600000000000001</v>
      </c>
      <c r="S213" s="10">
        <f t="shared" si="29"/>
        <v>185.83333333333334</v>
      </c>
      <c r="T213" t="s">
        <v>8268</v>
      </c>
      <c r="U213" t="str">
        <f t="shared" si="30"/>
        <v>film &amp; video</v>
      </c>
      <c r="V213" t="str">
        <f t="shared" si="31"/>
        <v>drama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>
        <f t="shared" si="24"/>
        <v>5180400</v>
      </c>
      <c r="L214" s="12">
        <f t="shared" si="25"/>
        <v>42416.631018518514</v>
      </c>
      <c r="M214" s="12">
        <f t="shared" si="26"/>
        <v>42476.589351851857</v>
      </c>
      <c r="N214" s="14">
        <f t="shared" si="27"/>
        <v>59.708333333333336</v>
      </c>
      <c r="O214" t="b">
        <v>0</v>
      </c>
      <c r="P214">
        <v>1</v>
      </c>
      <c r="Q214" t="b">
        <v>0</v>
      </c>
      <c r="R214" s="8">
        <f t="shared" si="28"/>
        <v>1.5873015873015873E-4</v>
      </c>
      <c r="S214" s="10">
        <f t="shared" si="29"/>
        <v>1</v>
      </c>
      <c r="T214" t="s">
        <v>8268</v>
      </c>
      <c r="U214" t="str">
        <f t="shared" si="30"/>
        <v>film &amp; video</v>
      </c>
      <c r="V214" t="str">
        <f t="shared" si="31"/>
        <v>drama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>
        <f t="shared" si="24"/>
        <v>2591454</v>
      </c>
      <c r="L215" s="12">
        <f t="shared" si="25"/>
        <v>42202.344293981485</v>
      </c>
      <c r="M215" s="12">
        <f t="shared" si="26"/>
        <v>42232.337974537033</v>
      </c>
      <c r="N215" s="14">
        <f t="shared" si="27"/>
        <v>29.743680555555557</v>
      </c>
      <c r="O215" t="b">
        <v>0</v>
      </c>
      <c r="P215">
        <v>1</v>
      </c>
      <c r="Q215" t="b">
        <v>0</v>
      </c>
      <c r="R215" s="8">
        <f t="shared" si="28"/>
        <v>4.0000000000000002E-4</v>
      </c>
      <c r="S215" s="10">
        <f t="shared" si="29"/>
        <v>20</v>
      </c>
      <c r="T215" t="s">
        <v>8268</v>
      </c>
      <c r="U215" t="str">
        <f t="shared" si="30"/>
        <v>film &amp; video</v>
      </c>
      <c r="V215" t="str">
        <f t="shared" si="31"/>
        <v>drama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>
        <f t="shared" si="24"/>
        <v>5184000</v>
      </c>
      <c r="L216" s="12">
        <f t="shared" si="25"/>
        <v>42009.39061342593</v>
      </c>
      <c r="M216" s="12">
        <f t="shared" si="26"/>
        <v>42069.39061342593</v>
      </c>
      <c r="N216" s="14">
        <f t="shared" si="27"/>
        <v>59.75</v>
      </c>
      <c r="O216" t="b">
        <v>0</v>
      </c>
      <c r="P216">
        <v>1</v>
      </c>
      <c r="Q216" t="b">
        <v>0</v>
      </c>
      <c r="R216" s="8">
        <f t="shared" si="28"/>
        <v>8.0000000000000007E-5</v>
      </c>
      <c r="S216" s="10">
        <f t="shared" si="29"/>
        <v>1</v>
      </c>
      <c r="T216" t="s">
        <v>8268</v>
      </c>
      <c r="U216" t="str">
        <f t="shared" si="30"/>
        <v>film &amp; video</v>
      </c>
      <c r="V216" t="str">
        <f t="shared" si="31"/>
        <v>drama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>
        <f t="shared" si="24"/>
        <v>3695258</v>
      </c>
      <c r="L217" s="12">
        <f t="shared" si="25"/>
        <v>42374.980115740742</v>
      </c>
      <c r="M217" s="12">
        <f t="shared" si="26"/>
        <v>42417.749305555553</v>
      </c>
      <c r="N217" s="14">
        <f t="shared" si="27"/>
        <v>42.519189814814816</v>
      </c>
      <c r="O217" t="b">
        <v>0</v>
      </c>
      <c r="P217">
        <v>1</v>
      </c>
      <c r="Q217" t="b">
        <v>0</v>
      </c>
      <c r="R217" s="8">
        <f t="shared" si="28"/>
        <v>2.2727272727272726E-3</v>
      </c>
      <c r="S217" s="10">
        <f t="shared" si="29"/>
        <v>10</v>
      </c>
      <c r="T217" t="s">
        <v>8268</v>
      </c>
      <c r="U217" t="str">
        <f t="shared" si="30"/>
        <v>film &amp; video</v>
      </c>
      <c r="V217" t="str">
        <f t="shared" si="31"/>
        <v>drama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>
        <f t="shared" si="24"/>
        <v>4316400</v>
      </c>
      <c r="L218" s="12">
        <f t="shared" si="25"/>
        <v>42066.708761574075</v>
      </c>
      <c r="M218" s="12">
        <f t="shared" si="26"/>
        <v>42116.667094907403</v>
      </c>
      <c r="N218" s="14">
        <f t="shared" si="27"/>
        <v>49.708333333333336</v>
      </c>
      <c r="O218" t="b">
        <v>0</v>
      </c>
      <c r="P218">
        <v>84</v>
      </c>
      <c r="Q218" t="b">
        <v>0</v>
      </c>
      <c r="R218" s="8">
        <f t="shared" si="28"/>
        <v>0.55698440000000005</v>
      </c>
      <c r="S218" s="10">
        <f t="shared" si="29"/>
        <v>331.53833333333336</v>
      </c>
      <c r="T218" t="s">
        <v>8268</v>
      </c>
      <c r="U218" t="str">
        <f t="shared" si="30"/>
        <v>film &amp; video</v>
      </c>
      <c r="V218" t="str">
        <f t="shared" si="31"/>
        <v>drama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>
        <f t="shared" si="24"/>
        <v>2678400</v>
      </c>
      <c r="L219" s="12">
        <f t="shared" si="25"/>
        <v>41970.39061342593</v>
      </c>
      <c r="M219" s="12">
        <f t="shared" si="26"/>
        <v>42001.39061342593</v>
      </c>
      <c r="N219" s="14">
        <f t="shared" si="27"/>
        <v>30.75</v>
      </c>
      <c r="O219" t="b">
        <v>0</v>
      </c>
      <c r="P219">
        <v>38</v>
      </c>
      <c r="Q219" t="b">
        <v>0</v>
      </c>
      <c r="R219" s="8">
        <f t="shared" si="28"/>
        <v>0.11942999999999999</v>
      </c>
      <c r="S219" s="10">
        <f t="shared" si="29"/>
        <v>314.28947368421052</v>
      </c>
      <c r="T219" t="s">
        <v>8268</v>
      </c>
      <c r="U219" t="str">
        <f t="shared" si="30"/>
        <v>film &amp; video</v>
      </c>
      <c r="V219" t="str">
        <f t="shared" si="31"/>
        <v>drama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>
        <f t="shared" si="24"/>
        <v>5184000</v>
      </c>
      <c r="L220" s="12">
        <f t="shared" si="25"/>
        <v>42079.378344907411</v>
      </c>
      <c r="M220" s="12">
        <f t="shared" si="26"/>
        <v>42139.378344907411</v>
      </c>
      <c r="N220" s="14">
        <f t="shared" si="27"/>
        <v>59.75</v>
      </c>
      <c r="O220" t="b">
        <v>0</v>
      </c>
      <c r="P220">
        <v>1</v>
      </c>
      <c r="Q220" t="b">
        <v>0</v>
      </c>
      <c r="R220" s="8">
        <f t="shared" si="28"/>
        <v>0.02</v>
      </c>
      <c r="S220" s="10">
        <f t="shared" si="29"/>
        <v>100</v>
      </c>
      <c r="T220" t="s">
        <v>8268</v>
      </c>
      <c r="U220" t="str">
        <f t="shared" si="30"/>
        <v>film &amp; video</v>
      </c>
      <c r="V220" t="str">
        <f t="shared" si="31"/>
        <v>drama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>
        <f t="shared" si="24"/>
        <v>2761715</v>
      </c>
      <c r="L221" s="12">
        <f t="shared" si="25"/>
        <v>42429.076678240745</v>
      </c>
      <c r="M221" s="12">
        <f t="shared" si="26"/>
        <v>42461.040972222225</v>
      </c>
      <c r="N221" s="14">
        <f t="shared" si="27"/>
        <v>31.714293981481486</v>
      </c>
      <c r="O221" t="b">
        <v>0</v>
      </c>
      <c r="P221">
        <v>76</v>
      </c>
      <c r="Q221" t="b">
        <v>0</v>
      </c>
      <c r="R221" s="8">
        <f t="shared" si="28"/>
        <v>0.17630000000000001</v>
      </c>
      <c r="S221" s="10">
        <f t="shared" si="29"/>
        <v>115.98684210526316</v>
      </c>
      <c r="T221" t="s">
        <v>8268</v>
      </c>
      <c r="U221" t="str">
        <f t="shared" si="30"/>
        <v>film &amp; video</v>
      </c>
      <c r="V221" t="str">
        <f t="shared" si="31"/>
        <v>drama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>
        <f t="shared" si="24"/>
        <v>3559130</v>
      </c>
      <c r="L222" s="12">
        <f t="shared" si="25"/>
        <v>42195.393865740742</v>
      </c>
      <c r="M222" s="12">
        <f t="shared" si="26"/>
        <v>42236.587499999994</v>
      </c>
      <c r="N222" s="14">
        <f t="shared" si="27"/>
        <v>40.943634259259262</v>
      </c>
      <c r="O222" t="b">
        <v>0</v>
      </c>
      <c r="P222">
        <v>3</v>
      </c>
      <c r="Q222" t="b">
        <v>0</v>
      </c>
      <c r="R222" s="8">
        <f t="shared" si="28"/>
        <v>7.1999999999999998E-3</v>
      </c>
      <c r="S222" s="10">
        <f t="shared" si="29"/>
        <v>120</v>
      </c>
      <c r="T222" t="s">
        <v>8268</v>
      </c>
      <c r="U222" t="str">
        <f t="shared" si="30"/>
        <v>film &amp; video</v>
      </c>
      <c r="V222" t="str">
        <f t="shared" si="31"/>
        <v>drama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>
        <f t="shared" si="24"/>
        <v>5180400</v>
      </c>
      <c r="L223" s="12">
        <f t="shared" si="25"/>
        <v>42031.587546296301</v>
      </c>
      <c r="M223" s="12">
        <f t="shared" si="26"/>
        <v>42091.54587962963</v>
      </c>
      <c r="N223" s="14">
        <f t="shared" si="27"/>
        <v>59.708333333333336</v>
      </c>
      <c r="O223" t="b">
        <v>0</v>
      </c>
      <c r="P223">
        <v>0</v>
      </c>
      <c r="Q223" t="b">
        <v>0</v>
      </c>
      <c r="R223" s="8">
        <f t="shared" si="28"/>
        <v>0</v>
      </c>
      <c r="S223" s="10" t="e">
        <f t="shared" si="29"/>
        <v>#DIV/0!</v>
      </c>
      <c r="T223" t="s">
        <v>8268</v>
      </c>
      <c r="U223" t="str">
        <f t="shared" si="30"/>
        <v>film &amp; video</v>
      </c>
      <c r="V223" t="str">
        <f t="shared" si="31"/>
        <v>drama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>
        <f t="shared" si="24"/>
        <v>5040622</v>
      </c>
      <c r="L224" s="12">
        <f t="shared" si="25"/>
        <v>42031.519884259258</v>
      </c>
      <c r="M224" s="12">
        <f t="shared" si="26"/>
        <v>42089.860416666663</v>
      </c>
      <c r="N224" s="14">
        <f t="shared" si="27"/>
        <v>58.090532407407409</v>
      </c>
      <c r="O224" t="b">
        <v>0</v>
      </c>
      <c r="P224">
        <v>2</v>
      </c>
      <c r="Q224" t="b">
        <v>0</v>
      </c>
      <c r="R224" s="8">
        <f t="shared" si="28"/>
        <v>0.13</v>
      </c>
      <c r="S224" s="10">
        <f t="shared" si="29"/>
        <v>65</v>
      </c>
      <c r="T224" t="s">
        <v>8268</v>
      </c>
      <c r="U224" t="str">
        <f t="shared" si="30"/>
        <v>film &amp; video</v>
      </c>
      <c r="V224" t="str">
        <f t="shared" si="31"/>
        <v>drama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>
        <f t="shared" si="24"/>
        <v>2591750</v>
      </c>
      <c r="L225" s="12">
        <f t="shared" si="25"/>
        <v>42481.798032407409</v>
      </c>
      <c r="M225" s="12">
        <f t="shared" si="26"/>
        <v>42511.795138888891</v>
      </c>
      <c r="N225" s="14">
        <f t="shared" si="27"/>
        <v>29.747106481481481</v>
      </c>
      <c r="O225" t="b">
        <v>0</v>
      </c>
      <c r="P225">
        <v>0</v>
      </c>
      <c r="Q225" t="b">
        <v>0</v>
      </c>
      <c r="R225" s="8">
        <f t="shared" si="28"/>
        <v>0</v>
      </c>
      <c r="S225" s="10" t="e">
        <f t="shared" si="29"/>
        <v>#DIV/0!</v>
      </c>
      <c r="T225" t="s">
        <v>8268</v>
      </c>
      <c r="U225" t="str">
        <f t="shared" si="30"/>
        <v>film &amp; video</v>
      </c>
      <c r="V225" t="str">
        <f t="shared" si="31"/>
        <v>drama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>
        <f t="shared" si="24"/>
        <v>5184000</v>
      </c>
      <c r="L226" s="12">
        <f t="shared" si="25"/>
        <v>42134.985254629632</v>
      </c>
      <c r="M226" s="12">
        <f t="shared" si="26"/>
        <v>42194.985254629632</v>
      </c>
      <c r="N226" s="14">
        <f t="shared" si="27"/>
        <v>59.75</v>
      </c>
      <c r="O226" t="b">
        <v>0</v>
      </c>
      <c r="P226">
        <v>0</v>
      </c>
      <c r="Q226" t="b">
        <v>0</v>
      </c>
      <c r="R226" s="8">
        <f t="shared" si="28"/>
        <v>0</v>
      </c>
      <c r="S226" s="10" t="e">
        <f t="shared" si="29"/>
        <v>#DIV/0!</v>
      </c>
      <c r="T226" t="s">
        <v>8268</v>
      </c>
      <c r="U226" t="str">
        <f t="shared" si="30"/>
        <v>film &amp; video</v>
      </c>
      <c r="V226" t="str">
        <f t="shared" si="31"/>
        <v>drama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>
        <f t="shared" si="24"/>
        <v>2588400</v>
      </c>
      <c r="L227" s="12">
        <f t="shared" si="25"/>
        <v>42438.711273148147</v>
      </c>
      <c r="M227" s="12">
        <f t="shared" si="26"/>
        <v>42468.669606481482</v>
      </c>
      <c r="N227" s="14">
        <f t="shared" si="27"/>
        <v>29.708333333333332</v>
      </c>
      <c r="O227" t="b">
        <v>0</v>
      </c>
      <c r="P227">
        <v>0</v>
      </c>
      <c r="Q227" t="b">
        <v>0</v>
      </c>
      <c r="R227" s="8">
        <f t="shared" si="28"/>
        <v>0</v>
      </c>
      <c r="S227" s="10" t="e">
        <f t="shared" si="29"/>
        <v>#DIV/0!</v>
      </c>
      <c r="T227" t="s">
        <v>8268</v>
      </c>
      <c r="U227" t="str">
        <f t="shared" si="30"/>
        <v>film &amp; video</v>
      </c>
      <c r="V227" t="str">
        <f t="shared" si="31"/>
        <v>drama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>
        <f t="shared" si="24"/>
        <v>4210196</v>
      </c>
      <c r="L228" s="12">
        <f t="shared" si="25"/>
        <v>42106.416018518517</v>
      </c>
      <c r="M228" s="12">
        <f t="shared" si="26"/>
        <v>42155.145138888889</v>
      </c>
      <c r="N228" s="14">
        <f t="shared" si="27"/>
        <v>48.479120370370367</v>
      </c>
      <c r="O228" t="b">
        <v>0</v>
      </c>
      <c r="P228">
        <v>2</v>
      </c>
      <c r="Q228" t="b">
        <v>0</v>
      </c>
      <c r="R228" s="8">
        <f t="shared" si="28"/>
        <v>8.6206896551724137E-3</v>
      </c>
      <c r="S228" s="10">
        <f t="shared" si="29"/>
        <v>125</v>
      </c>
      <c r="T228" t="s">
        <v>8268</v>
      </c>
      <c r="U228" t="str">
        <f t="shared" si="30"/>
        <v>film &amp; video</v>
      </c>
      <c r="V228" t="str">
        <f t="shared" si="31"/>
        <v>drama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>
        <f t="shared" si="24"/>
        <v>2592000</v>
      </c>
      <c r="L229" s="12">
        <f t="shared" si="25"/>
        <v>42164.643993055557</v>
      </c>
      <c r="M229" s="12">
        <f t="shared" si="26"/>
        <v>42194.643993055557</v>
      </c>
      <c r="N229" s="14">
        <f t="shared" si="27"/>
        <v>29.75</v>
      </c>
      <c r="O229" t="b">
        <v>0</v>
      </c>
      <c r="P229">
        <v>0</v>
      </c>
      <c r="Q229" t="b">
        <v>0</v>
      </c>
      <c r="R229" s="8">
        <f t="shared" si="28"/>
        <v>0</v>
      </c>
      <c r="S229" s="10" t="e">
        <f t="shared" si="29"/>
        <v>#DIV/0!</v>
      </c>
      <c r="T229" t="s">
        <v>8268</v>
      </c>
      <c r="U229" t="str">
        <f t="shared" si="30"/>
        <v>film &amp; video</v>
      </c>
      <c r="V229" t="str">
        <f t="shared" si="31"/>
        <v>drama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>
        <f t="shared" si="24"/>
        <v>5184000</v>
      </c>
      <c r="L230" s="12">
        <f t="shared" si="25"/>
        <v>42096.436400462961</v>
      </c>
      <c r="M230" s="12">
        <f t="shared" si="26"/>
        <v>42156.436400462961</v>
      </c>
      <c r="N230" s="14">
        <f t="shared" si="27"/>
        <v>59.75</v>
      </c>
      <c r="O230" t="b">
        <v>0</v>
      </c>
      <c r="P230">
        <v>0</v>
      </c>
      <c r="Q230" t="b">
        <v>0</v>
      </c>
      <c r="R230" s="8">
        <f t="shared" si="28"/>
        <v>0</v>
      </c>
      <c r="S230" s="10" t="e">
        <f t="shared" si="29"/>
        <v>#DIV/0!</v>
      </c>
      <c r="T230" t="s">
        <v>8268</v>
      </c>
      <c r="U230" t="str">
        <f t="shared" si="30"/>
        <v>film &amp; video</v>
      </c>
      <c r="V230" t="str">
        <f t="shared" si="31"/>
        <v>drama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>
        <f t="shared" si="24"/>
        <v>2592000</v>
      </c>
      <c r="L231" s="12">
        <f t="shared" si="25"/>
        <v>42383.683993055558</v>
      </c>
      <c r="M231" s="12">
        <f t="shared" si="26"/>
        <v>42413.683993055558</v>
      </c>
      <c r="N231" s="14">
        <f t="shared" si="27"/>
        <v>29.75</v>
      </c>
      <c r="O231" t="b">
        <v>0</v>
      </c>
      <c r="P231">
        <v>0</v>
      </c>
      <c r="Q231" t="b">
        <v>0</v>
      </c>
      <c r="R231" s="8">
        <f t="shared" si="28"/>
        <v>0</v>
      </c>
      <c r="S231" s="10" t="e">
        <f t="shared" si="29"/>
        <v>#DIV/0!</v>
      </c>
      <c r="T231" t="s">
        <v>8268</v>
      </c>
      <c r="U231" t="str">
        <f t="shared" si="30"/>
        <v>film &amp; video</v>
      </c>
      <c r="V231" t="str">
        <f t="shared" si="31"/>
        <v>drama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>
        <f t="shared" si="24"/>
        <v>2592000</v>
      </c>
      <c r="L232" s="12">
        <f t="shared" si="25"/>
        <v>42129.527210648142</v>
      </c>
      <c r="M232" s="12">
        <f t="shared" si="26"/>
        <v>42159.527210648142</v>
      </c>
      <c r="N232" s="14">
        <f t="shared" si="27"/>
        <v>29.75</v>
      </c>
      <c r="O232" t="b">
        <v>0</v>
      </c>
      <c r="P232">
        <v>2</v>
      </c>
      <c r="Q232" t="b">
        <v>0</v>
      </c>
      <c r="R232" s="8">
        <f t="shared" si="28"/>
        <v>4.0000000000000001E-3</v>
      </c>
      <c r="S232" s="10">
        <f t="shared" si="29"/>
        <v>30</v>
      </c>
      <c r="T232" t="s">
        <v>8268</v>
      </c>
      <c r="U232" t="str">
        <f t="shared" si="30"/>
        <v>film &amp; video</v>
      </c>
      <c r="V232" t="str">
        <f t="shared" si="31"/>
        <v>drama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>
        <f t="shared" si="24"/>
        <v>2592000</v>
      </c>
      <c r="L233" s="12">
        <f t="shared" si="25"/>
        <v>42341.708923611113</v>
      </c>
      <c r="M233" s="12">
        <f t="shared" si="26"/>
        <v>42371.708923611113</v>
      </c>
      <c r="N233" s="14">
        <f t="shared" si="27"/>
        <v>29.75</v>
      </c>
      <c r="O233" t="b">
        <v>0</v>
      </c>
      <c r="P233">
        <v>0</v>
      </c>
      <c r="Q233" t="b">
        <v>0</v>
      </c>
      <c r="R233" s="8">
        <f t="shared" si="28"/>
        <v>0</v>
      </c>
      <c r="S233" s="10" t="e">
        <f t="shared" si="29"/>
        <v>#DIV/0!</v>
      </c>
      <c r="T233" t="s">
        <v>8268</v>
      </c>
      <c r="U233" t="str">
        <f t="shared" si="30"/>
        <v>film &amp; video</v>
      </c>
      <c r="V233" t="str">
        <f t="shared" si="31"/>
        <v>drama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>
        <f t="shared" si="24"/>
        <v>2592000</v>
      </c>
      <c r="L234" s="12">
        <f t="shared" si="25"/>
        <v>42032.57576388889</v>
      </c>
      <c r="M234" s="12">
        <f t="shared" si="26"/>
        <v>42062.57576388889</v>
      </c>
      <c r="N234" s="14">
        <f t="shared" si="27"/>
        <v>29.75</v>
      </c>
      <c r="O234" t="b">
        <v>0</v>
      </c>
      <c r="P234">
        <v>7</v>
      </c>
      <c r="Q234" t="b">
        <v>0</v>
      </c>
      <c r="R234" s="8">
        <f t="shared" si="28"/>
        <v>2.75E-2</v>
      </c>
      <c r="S234" s="10">
        <f t="shared" si="29"/>
        <v>15.714285714285714</v>
      </c>
      <c r="T234" t="s">
        <v>8268</v>
      </c>
      <c r="U234" t="str">
        <f t="shared" si="30"/>
        <v>film &amp; video</v>
      </c>
      <c r="V234" t="str">
        <f t="shared" si="31"/>
        <v>drama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>
        <f t="shared" si="24"/>
        <v>2592000</v>
      </c>
      <c r="L235" s="12">
        <f t="shared" si="25"/>
        <v>42612.661712962959</v>
      </c>
      <c r="M235" s="12">
        <f t="shared" si="26"/>
        <v>42642.661712962959</v>
      </c>
      <c r="N235" s="14">
        <f t="shared" si="27"/>
        <v>29.75</v>
      </c>
      <c r="O235" t="b">
        <v>0</v>
      </c>
      <c r="P235">
        <v>0</v>
      </c>
      <c r="Q235" t="b">
        <v>0</v>
      </c>
      <c r="R235" s="8">
        <f t="shared" si="28"/>
        <v>0</v>
      </c>
      <c r="S235" s="10" t="e">
        <f t="shared" si="29"/>
        <v>#DIV/0!</v>
      </c>
      <c r="T235" t="s">
        <v>8268</v>
      </c>
      <c r="U235" t="str">
        <f t="shared" si="30"/>
        <v>film &amp; video</v>
      </c>
      <c r="V235" t="str">
        <f t="shared" si="31"/>
        <v>drama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>
        <f t="shared" si="24"/>
        <v>3456000</v>
      </c>
      <c r="L236" s="12">
        <f t="shared" si="25"/>
        <v>42135.785405092596</v>
      </c>
      <c r="M236" s="12">
        <f t="shared" si="26"/>
        <v>42175.785405092596</v>
      </c>
      <c r="N236" s="14">
        <f t="shared" si="27"/>
        <v>39.75</v>
      </c>
      <c r="O236" t="b">
        <v>0</v>
      </c>
      <c r="P236">
        <v>5</v>
      </c>
      <c r="Q236" t="b">
        <v>0</v>
      </c>
      <c r="R236" s="8">
        <f t="shared" si="28"/>
        <v>0.40100000000000002</v>
      </c>
      <c r="S236" s="10">
        <f t="shared" si="29"/>
        <v>80.2</v>
      </c>
      <c r="T236" t="s">
        <v>8268</v>
      </c>
      <c r="U236" t="str">
        <f t="shared" si="30"/>
        <v>film &amp; video</v>
      </c>
      <c r="V236" t="str">
        <f t="shared" si="31"/>
        <v>drama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>
        <f t="shared" si="24"/>
        <v>2592000</v>
      </c>
      <c r="L237" s="12">
        <f t="shared" si="25"/>
        <v>42164.658530092594</v>
      </c>
      <c r="M237" s="12">
        <f t="shared" si="26"/>
        <v>42194.658530092594</v>
      </c>
      <c r="N237" s="14">
        <f t="shared" si="27"/>
        <v>29.75</v>
      </c>
      <c r="O237" t="b">
        <v>0</v>
      </c>
      <c r="P237">
        <v>0</v>
      </c>
      <c r="Q237" t="b">
        <v>0</v>
      </c>
      <c r="R237" s="8">
        <f t="shared" si="28"/>
        <v>0</v>
      </c>
      <c r="S237" s="10" t="e">
        <f t="shared" si="29"/>
        <v>#DIV/0!</v>
      </c>
      <c r="T237" t="s">
        <v>8268</v>
      </c>
      <c r="U237" t="str">
        <f t="shared" si="30"/>
        <v>film &amp; video</v>
      </c>
      <c r="V237" t="str">
        <f t="shared" si="31"/>
        <v>drama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>
        <f t="shared" si="24"/>
        <v>4571901</v>
      </c>
      <c r="L238" s="12">
        <f t="shared" si="25"/>
        <v>42320.83447916666</v>
      </c>
      <c r="M238" s="12">
        <f t="shared" si="26"/>
        <v>42373.75</v>
      </c>
      <c r="N238" s="14">
        <f t="shared" si="27"/>
        <v>52.665520833333339</v>
      </c>
      <c r="O238" t="b">
        <v>0</v>
      </c>
      <c r="P238">
        <v>0</v>
      </c>
      <c r="Q238" t="b">
        <v>0</v>
      </c>
      <c r="R238" s="8">
        <f t="shared" si="28"/>
        <v>0</v>
      </c>
      <c r="S238" s="10" t="e">
        <f t="shared" si="29"/>
        <v>#DIV/0!</v>
      </c>
      <c r="T238" t="s">
        <v>8268</v>
      </c>
      <c r="U238" t="str">
        <f t="shared" si="30"/>
        <v>film &amp; video</v>
      </c>
      <c r="V238" t="str">
        <f t="shared" si="31"/>
        <v>drama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>
        <f t="shared" si="24"/>
        <v>5184000</v>
      </c>
      <c r="L239" s="12">
        <f t="shared" si="25"/>
        <v>42377.327187499999</v>
      </c>
      <c r="M239" s="12">
        <f t="shared" si="26"/>
        <v>42437.327187499999</v>
      </c>
      <c r="N239" s="14">
        <f t="shared" si="27"/>
        <v>59.75</v>
      </c>
      <c r="O239" t="b">
        <v>0</v>
      </c>
      <c r="P239">
        <v>1</v>
      </c>
      <c r="Q239" t="b">
        <v>0</v>
      </c>
      <c r="R239" s="8">
        <f t="shared" si="28"/>
        <v>3.3333333333333335E-3</v>
      </c>
      <c r="S239" s="10">
        <f t="shared" si="29"/>
        <v>50</v>
      </c>
      <c r="T239" t="s">
        <v>8268</v>
      </c>
      <c r="U239" t="str">
        <f t="shared" si="30"/>
        <v>film &amp; video</v>
      </c>
      <c r="V239" t="str">
        <f t="shared" si="31"/>
        <v>drama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>
        <f t="shared" si="24"/>
        <v>1763640</v>
      </c>
      <c r="L240" s="12">
        <f t="shared" si="25"/>
        <v>42713.712499999994</v>
      </c>
      <c r="M240" s="12">
        <f t="shared" si="26"/>
        <v>42734.125</v>
      </c>
      <c r="N240" s="14">
        <f t="shared" si="27"/>
        <v>20.162499999999998</v>
      </c>
      <c r="O240" t="b">
        <v>0</v>
      </c>
      <c r="P240">
        <v>0</v>
      </c>
      <c r="Q240" t="b">
        <v>0</v>
      </c>
      <c r="R240" s="8">
        <f t="shared" si="28"/>
        <v>0</v>
      </c>
      <c r="S240" s="10" t="e">
        <f t="shared" si="29"/>
        <v>#DIV/0!</v>
      </c>
      <c r="T240" t="s">
        <v>8268</v>
      </c>
      <c r="U240" t="str">
        <f t="shared" si="30"/>
        <v>film &amp; video</v>
      </c>
      <c r="V240" t="str">
        <f t="shared" si="31"/>
        <v>drama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>
        <f t="shared" si="24"/>
        <v>1675270</v>
      </c>
      <c r="L241" s="12">
        <f t="shared" si="25"/>
        <v>42296.860300925924</v>
      </c>
      <c r="M241" s="12">
        <f t="shared" si="26"/>
        <v>42316.25</v>
      </c>
      <c r="N241" s="14">
        <f t="shared" si="27"/>
        <v>19.139699074074077</v>
      </c>
      <c r="O241" t="b">
        <v>0</v>
      </c>
      <c r="P241">
        <v>5</v>
      </c>
      <c r="Q241" t="b">
        <v>0</v>
      </c>
      <c r="R241" s="8">
        <f t="shared" si="28"/>
        <v>0.25</v>
      </c>
      <c r="S241" s="10">
        <f t="shared" si="29"/>
        <v>50</v>
      </c>
      <c r="T241" t="s">
        <v>8268</v>
      </c>
      <c r="U241" t="str">
        <f t="shared" si="30"/>
        <v>film &amp; video</v>
      </c>
      <c r="V241" t="str">
        <f t="shared" si="31"/>
        <v>drama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>
        <f t="shared" si="24"/>
        <v>3888000</v>
      </c>
      <c r="L242" s="12">
        <f t="shared" si="25"/>
        <v>41354.458460648151</v>
      </c>
      <c r="M242" s="12">
        <f t="shared" si="26"/>
        <v>41399.458460648151</v>
      </c>
      <c r="N242" s="14">
        <f t="shared" si="27"/>
        <v>44.75</v>
      </c>
      <c r="O242" t="b">
        <v>1</v>
      </c>
      <c r="P242">
        <v>137</v>
      </c>
      <c r="Q242" t="b">
        <v>1</v>
      </c>
      <c r="R242" s="8">
        <f t="shared" si="28"/>
        <v>1.0763413333333334</v>
      </c>
      <c r="S242" s="10">
        <f t="shared" si="29"/>
        <v>117.84759124087591</v>
      </c>
      <c r="T242" t="s">
        <v>8269</v>
      </c>
      <c r="U242" t="str">
        <f t="shared" si="30"/>
        <v>film &amp; video</v>
      </c>
      <c r="V242" t="str">
        <f t="shared" si="31"/>
        <v>documentary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>
        <f t="shared" si="24"/>
        <v>3888000</v>
      </c>
      <c r="L243" s="12">
        <f t="shared" si="25"/>
        <v>41949.447962962964</v>
      </c>
      <c r="M243" s="12">
        <f t="shared" si="26"/>
        <v>41994.447962962964</v>
      </c>
      <c r="N243" s="14">
        <f t="shared" si="27"/>
        <v>44.75</v>
      </c>
      <c r="O243" t="b">
        <v>1</v>
      </c>
      <c r="P243">
        <v>376</v>
      </c>
      <c r="Q243" t="b">
        <v>1</v>
      </c>
      <c r="R243" s="8">
        <f t="shared" si="28"/>
        <v>1.1263736263736264</v>
      </c>
      <c r="S243" s="10">
        <f t="shared" si="29"/>
        <v>109.04255319148936</v>
      </c>
      <c r="T243" t="s">
        <v>8269</v>
      </c>
      <c r="U243" t="str">
        <f t="shared" si="30"/>
        <v>film &amp; video</v>
      </c>
      <c r="V243" t="str">
        <f t="shared" si="31"/>
        <v>documentary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>
        <f t="shared" si="24"/>
        <v>3024000</v>
      </c>
      <c r="L244" s="12">
        <f t="shared" si="25"/>
        <v>40862.242939814816</v>
      </c>
      <c r="M244" s="12">
        <f t="shared" si="26"/>
        <v>40897.242939814816</v>
      </c>
      <c r="N244" s="14">
        <f t="shared" si="27"/>
        <v>34.75</v>
      </c>
      <c r="O244" t="b">
        <v>1</v>
      </c>
      <c r="P244">
        <v>202</v>
      </c>
      <c r="Q244" t="b">
        <v>1</v>
      </c>
      <c r="R244" s="8">
        <f t="shared" si="28"/>
        <v>1.1346153846153846</v>
      </c>
      <c r="S244" s="10">
        <f t="shared" si="29"/>
        <v>73.019801980198025</v>
      </c>
      <c r="T244" t="s">
        <v>8269</v>
      </c>
      <c r="U244" t="str">
        <f t="shared" si="30"/>
        <v>film &amp; video</v>
      </c>
      <c r="V244" t="str">
        <f t="shared" si="31"/>
        <v>documentary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>
        <f t="shared" si="24"/>
        <v>2592000</v>
      </c>
      <c r="L245" s="12">
        <f t="shared" si="25"/>
        <v>41661.797500000001</v>
      </c>
      <c r="M245" s="12">
        <f t="shared" si="26"/>
        <v>41691.797500000001</v>
      </c>
      <c r="N245" s="14">
        <f t="shared" si="27"/>
        <v>29.75</v>
      </c>
      <c r="O245" t="b">
        <v>1</v>
      </c>
      <c r="P245">
        <v>328</v>
      </c>
      <c r="Q245" t="b">
        <v>1</v>
      </c>
      <c r="R245" s="8">
        <f t="shared" si="28"/>
        <v>1.0259199999999999</v>
      </c>
      <c r="S245" s="10">
        <f t="shared" si="29"/>
        <v>78.195121951219505</v>
      </c>
      <c r="T245" t="s">
        <v>8269</v>
      </c>
      <c r="U245" t="str">
        <f t="shared" si="30"/>
        <v>film &amp; video</v>
      </c>
      <c r="V245" t="str">
        <f t="shared" si="31"/>
        <v>documentary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>
        <f t="shared" si="24"/>
        <v>3453601</v>
      </c>
      <c r="L246" s="12">
        <f t="shared" si="25"/>
        <v>40213.073599537034</v>
      </c>
      <c r="M246" s="12">
        <f t="shared" si="26"/>
        <v>40253.04583333333</v>
      </c>
      <c r="N246" s="14">
        <f t="shared" si="27"/>
        <v>39.722233796296301</v>
      </c>
      <c r="O246" t="b">
        <v>1</v>
      </c>
      <c r="P246">
        <v>84</v>
      </c>
      <c r="Q246" t="b">
        <v>1</v>
      </c>
      <c r="R246" s="8">
        <f t="shared" si="28"/>
        <v>1.1375714285714287</v>
      </c>
      <c r="S246" s="10">
        <f t="shared" si="29"/>
        <v>47.398809523809526</v>
      </c>
      <c r="T246" t="s">
        <v>8269</v>
      </c>
      <c r="U246" t="str">
        <f t="shared" si="30"/>
        <v>film &amp; video</v>
      </c>
      <c r="V246" t="str">
        <f t="shared" si="31"/>
        <v>documentary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>
        <f t="shared" si="24"/>
        <v>2592000</v>
      </c>
      <c r="L247" s="12">
        <f t="shared" si="25"/>
        <v>41106.803067129629</v>
      </c>
      <c r="M247" s="12">
        <f t="shared" si="26"/>
        <v>41136.803067129629</v>
      </c>
      <c r="N247" s="14">
        <f t="shared" si="27"/>
        <v>29.75</v>
      </c>
      <c r="O247" t="b">
        <v>1</v>
      </c>
      <c r="P247">
        <v>96</v>
      </c>
      <c r="Q247" t="b">
        <v>1</v>
      </c>
      <c r="R247" s="8">
        <f t="shared" si="28"/>
        <v>1.0371999999999999</v>
      </c>
      <c r="S247" s="10">
        <f t="shared" si="29"/>
        <v>54.020833333333336</v>
      </c>
      <c r="T247" t="s">
        <v>8269</v>
      </c>
      <c r="U247" t="str">
        <f t="shared" si="30"/>
        <v>film &amp; video</v>
      </c>
      <c r="V247" t="str">
        <f t="shared" si="31"/>
        <v>documentary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>
        <f t="shared" si="24"/>
        <v>4323600</v>
      </c>
      <c r="L248" s="12">
        <f t="shared" si="25"/>
        <v>40480.113483796296</v>
      </c>
      <c r="M248" s="12">
        <f t="shared" si="26"/>
        <v>40530.155150462961</v>
      </c>
      <c r="N248" s="14">
        <f t="shared" si="27"/>
        <v>49.791666666666664</v>
      </c>
      <c r="O248" t="b">
        <v>1</v>
      </c>
      <c r="P248">
        <v>223</v>
      </c>
      <c r="Q248" t="b">
        <v>1</v>
      </c>
      <c r="R248" s="8">
        <f t="shared" si="28"/>
        <v>3.0546000000000002</v>
      </c>
      <c r="S248" s="10">
        <f t="shared" si="29"/>
        <v>68.488789237668158</v>
      </c>
      <c r="T248" t="s">
        <v>8269</v>
      </c>
      <c r="U248" t="str">
        <f t="shared" si="30"/>
        <v>film &amp; video</v>
      </c>
      <c r="V248" t="str">
        <f t="shared" si="31"/>
        <v>documentary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>
        <f t="shared" si="24"/>
        <v>3157726</v>
      </c>
      <c r="L249" s="12">
        <f t="shared" si="25"/>
        <v>40430.354328703703</v>
      </c>
      <c r="M249" s="12">
        <f t="shared" si="26"/>
        <v>40466.902083333334</v>
      </c>
      <c r="N249" s="14">
        <f t="shared" si="27"/>
        <v>36.29775462962963</v>
      </c>
      <c r="O249" t="b">
        <v>1</v>
      </c>
      <c r="P249">
        <v>62</v>
      </c>
      <c r="Q249" t="b">
        <v>1</v>
      </c>
      <c r="R249" s="8">
        <f t="shared" si="28"/>
        <v>1.341</v>
      </c>
      <c r="S249" s="10">
        <f t="shared" si="29"/>
        <v>108.14516129032258</v>
      </c>
      <c r="T249" t="s">
        <v>8269</v>
      </c>
      <c r="U249" t="str">
        <f t="shared" si="30"/>
        <v>film &amp; video</v>
      </c>
      <c r="V249" t="str">
        <f t="shared" si="31"/>
        <v>documentary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>
        <f t="shared" si="24"/>
        <v>3888000</v>
      </c>
      <c r="L250" s="12">
        <f t="shared" si="25"/>
        <v>40870.524409722224</v>
      </c>
      <c r="M250" s="12">
        <f t="shared" si="26"/>
        <v>40915.524409722224</v>
      </c>
      <c r="N250" s="14">
        <f t="shared" si="27"/>
        <v>44.75</v>
      </c>
      <c r="O250" t="b">
        <v>1</v>
      </c>
      <c r="P250">
        <v>146</v>
      </c>
      <c r="Q250" t="b">
        <v>1</v>
      </c>
      <c r="R250" s="8">
        <f t="shared" si="28"/>
        <v>1.0133294117647058</v>
      </c>
      <c r="S250" s="10">
        <f t="shared" si="29"/>
        <v>589.95205479452056</v>
      </c>
      <c r="T250" t="s">
        <v>8269</v>
      </c>
      <c r="U250" t="str">
        <f t="shared" si="30"/>
        <v>film &amp; video</v>
      </c>
      <c r="V250" t="str">
        <f t="shared" si="31"/>
        <v>documentary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>
        <f t="shared" si="24"/>
        <v>6895780</v>
      </c>
      <c r="L251" s="12">
        <f t="shared" si="25"/>
        <v>40332.673842592594</v>
      </c>
      <c r="M251" s="12">
        <f t="shared" si="26"/>
        <v>40412.486111111109</v>
      </c>
      <c r="N251" s="14">
        <f t="shared" si="27"/>
        <v>79.562268518518522</v>
      </c>
      <c r="O251" t="b">
        <v>1</v>
      </c>
      <c r="P251">
        <v>235</v>
      </c>
      <c r="Q251" t="b">
        <v>1</v>
      </c>
      <c r="R251" s="8">
        <f t="shared" si="28"/>
        <v>1.1292</v>
      </c>
      <c r="S251" s="10">
        <f t="shared" si="29"/>
        <v>48.051063829787232</v>
      </c>
      <c r="T251" t="s">
        <v>8269</v>
      </c>
      <c r="U251" t="str">
        <f t="shared" si="30"/>
        <v>film &amp; video</v>
      </c>
      <c r="V251" t="str">
        <f t="shared" si="31"/>
        <v>documentary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>
        <f t="shared" si="24"/>
        <v>2592000</v>
      </c>
      <c r="L252" s="12">
        <f t="shared" si="25"/>
        <v>41401.315868055557</v>
      </c>
      <c r="M252" s="12">
        <f t="shared" si="26"/>
        <v>41431.315868055557</v>
      </c>
      <c r="N252" s="14">
        <f t="shared" si="27"/>
        <v>29.75</v>
      </c>
      <c r="O252" t="b">
        <v>1</v>
      </c>
      <c r="P252">
        <v>437</v>
      </c>
      <c r="Q252" t="b">
        <v>1</v>
      </c>
      <c r="R252" s="8">
        <f t="shared" si="28"/>
        <v>1.0558333333333334</v>
      </c>
      <c r="S252" s="10">
        <f t="shared" si="29"/>
        <v>72.482837528604122</v>
      </c>
      <c r="T252" t="s">
        <v>8269</v>
      </c>
      <c r="U252" t="str">
        <f t="shared" si="30"/>
        <v>film &amp; video</v>
      </c>
      <c r="V252" t="str">
        <f t="shared" si="31"/>
        <v>documentary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>
        <f t="shared" si="24"/>
        <v>2765154</v>
      </c>
      <c r="L253" s="12">
        <f t="shared" si="25"/>
        <v>41013.537569444445</v>
      </c>
      <c r="M253" s="12">
        <f t="shared" si="26"/>
        <v>41045.541666666664</v>
      </c>
      <c r="N253" s="14">
        <f t="shared" si="27"/>
        <v>31.754097222222221</v>
      </c>
      <c r="O253" t="b">
        <v>1</v>
      </c>
      <c r="P253">
        <v>77</v>
      </c>
      <c r="Q253" t="b">
        <v>1</v>
      </c>
      <c r="R253" s="8">
        <f t="shared" si="28"/>
        <v>1.2557142857142858</v>
      </c>
      <c r="S253" s="10">
        <f t="shared" si="29"/>
        <v>57.077922077922075</v>
      </c>
      <c r="T253" t="s">
        <v>8269</v>
      </c>
      <c r="U253" t="str">
        <f t="shared" si="30"/>
        <v>film &amp; video</v>
      </c>
      <c r="V253" t="str">
        <f t="shared" si="31"/>
        <v>documentary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>
        <f t="shared" si="24"/>
        <v>5486682</v>
      </c>
      <c r="L254" s="12">
        <f t="shared" si="25"/>
        <v>40266.412708333337</v>
      </c>
      <c r="M254" s="12">
        <f t="shared" si="26"/>
        <v>40329.915972222225</v>
      </c>
      <c r="N254" s="14">
        <f t="shared" si="27"/>
        <v>63.253263888888888</v>
      </c>
      <c r="O254" t="b">
        <v>1</v>
      </c>
      <c r="P254">
        <v>108</v>
      </c>
      <c r="Q254" t="b">
        <v>1</v>
      </c>
      <c r="R254" s="8">
        <f t="shared" si="28"/>
        <v>1.8455999999999999</v>
      </c>
      <c r="S254" s="10">
        <f t="shared" si="29"/>
        <v>85.444444444444443</v>
      </c>
      <c r="T254" t="s">
        <v>8269</v>
      </c>
      <c r="U254" t="str">
        <f t="shared" si="30"/>
        <v>film &amp; video</v>
      </c>
      <c r="V254" t="str">
        <f t="shared" si="31"/>
        <v>documentary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>
        <f t="shared" si="24"/>
        <v>2592000</v>
      </c>
      <c r="L255" s="12">
        <f t="shared" si="25"/>
        <v>40924.400868055556</v>
      </c>
      <c r="M255" s="12">
        <f t="shared" si="26"/>
        <v>40954.400868055556</v>
      </c>
      <c r="N255" s="14">
        <f t="shared" si="27"/>
        <v>29.75</v>
      </c>
      <c r="O255" t="b">
        <v>1</v>
      </c>
      <c r="P255">
        <v>7</v>
      </c>
      <c r="Q255" t="b">
        <v>1</v>
      </c>
      <c r="R255" s="8">
        <f t="shared" si="28"/>
        <v>1.0073333333333334</v>
      </c>
      <c r="S255" s="10">
        <f t="shared" si="29"/>
        <v>215.85714285714286</v>
      </c>
      <c r="T255" t="s">
        <v>8269</v>
      </c>
      <c r="U255" t="str">
        <f t="shared" si="30"/>
        <v>film &amp; video</v>
      </c>
      <c r="V255" t="str">
        <f t="shared" si="31"/>
        <v>documentary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>
        <f t="shared" si="24"/>
        <v>2603290</v>
      </c>
      <c r="L256" s="12">
        <f t="shared" si="25"/>
        <v>42263.702662037031</v>
      </c>
      <c r="M256" s="12">
        <f t="shared" si="26"/>
        <v>42293.833333333328</v>
      </c>
      <c r="N256" s="14">
        <f t="shared" si="27"/>
        <v>29.880671296296295</v>
      </c>
      <c r="O256" t="b">
        <v>1</v>
      </c>
      <c r="P256">
        <v>314</v>
      </c>
      <c r="Q256" t="b">
        <v>1</v>
      </c>
      <c r="R256" s="8">
        <f t="shared" si="28"/>
        <v>1.1694724999999999</v>
      </c>
      <c r="S256" s="10">
        <f t="shared" si="29"/>
        <v>89.38643312101911</v>
      </c>
      <c r="T256" t="s">
        <v>8269</v>
      </c>
      <c r="U256" t="str">
        <f t="shared" si="30"/>
        <v>film &amp; video</v>
      </c>
      <c r="V256" t="str">
        <f t="shared" si="31"/>
        <v>documentary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>
        <f t="shared" si="24"/>
        <v>2588400</v>
      </c>
      <c r="L257" s="12">
        <f t="shared" si="25"/>
        <v>40588.276412037041</v>
      </c>
      <c r="M257" s="12">
        <f t="shared" si="26"/>
        <v>40618.23474537037</v>
      </c>
      <c r="N257" s="14">
        <f t="shared" si="27"/>
        <v>29.708333333333332</v>
      </c>
      <c r="O257" t="b">
        <v>1</v>
      </c>
      <c r="P257">
        <v>188</v>
      </c>
      <c r="Q257" t="b">
        <v>1</v>
      </c>
      <c r="R257" s="8">
        <f t="shared" si="28"/>
        <v>1.0673325</v>
      </c>
      <c r="S257" s="10">
        <f t="shared" si="29"/>
        <v>45.418404255319146</v>
      </c>
      <c r="T257" t="s">
        <v>8269</v>
      </c>
      <c r="U257" t="str">
        <f t="shared" si="30"/>
        <v>film &amp; video</v>
      </c>
      <c r="V257" t="str">
        <f t="shared" si="31"/>
        <v>documentary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>
        <f t="shared" si="24"/>
        <v>2592000</v>
      </c>
      <c r="L258" s="12">
        <f t="shared" si="25"/>
        <v>41319.519293981481</v>
      </c>
      <c r="M258" s="12">
        <f t="shared" si="26"/>
        <v>41349.519293981481</v>
      </c>
      <c r="N258" s="14">
        <f t="shared" si="27"/>
        <v>29.75</v>
      </c>
      <c r="O258" t="b">
        <v>1</v>
      </c>
      <c r="P258">
        <v>275</v>
      </c>
      <c r="Q258" t="b">
        <v>1</v>
      </c>
      <c r="R258" s="8">
        <f t="shared" si="28"/>
        <v>1.391</v>
      </c>
      <c r="S258" s="10">
        <f t="shared" si="29"/>
        <v>65.756363636363631</v>
      </c>
      <c r="T258" t="s">
        <v>8269</v>
      </c>
      <c r="U258" t="str">
        <f t="shared" si="30"/>
        <v>film &amp; video</v>
      </c>
      <c r="V258" t="str">
        <f t="shared" si="31"/>
        <v>documentary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>
        <f t="shared" ref="K259:K322" si="32">SUM(I259,-J259)</f>
        <v>2592000</v>
      </c>
      <c r="L259" s="12">
        <f t="shared" ref="L259:L322" si="33">(((J259/60)/60)/24)+DATE(1970,1,1)+(-6/24)</f>
        <v>42479.376875000002</v>
      </c>
      <c r="M259" s="12">
        <f t="shared" ref="M259:M322" si="34">(((I259/60)/60)/24)+DATE(1970,1,1)+(-6/24)</f>
        <v>42509.376875000002</v>
      </c>
      <c r="N259" s="14">
        <f t="shared" ref="N259:N322" si="35">(((K259/60)/60)/24)+(-6/24)</f>
        <v>29.75</v>
      </c>
      <c r="O259" t="b">
        <v>1</v>
      </c>
      <c r="P259">
        <v>560</v>
      </c>
      <c r="Q259" t="b">
        <v>1</v>
      </c>
      <c r="R259" s="8">
        <f t="shared" ref="R259:R322" si="36">E259/D259</f>
        <v>1.0672648571428571</v>
      </c>
      <c r="S259" s="10">
        <f t="shared" ref="S259:S322" si="37">E259/P259</f>
        <v>66.70405357142856</v>
      </c>
      <c r="T259" t="s">
        <v>8269</v>
      </c>
      <c r="U259" t="str">
        <f t="shared" ref="U259:U322" si="38">IF(T259="film &amp; video/television","film &amp; video",IF(T259="film &amp; video/drama","film &amp; video",IF(T259="film &amp; video/animation","film &amp; video",IF(T259="film &amp; video/science fiction","film &amp; video",IF(T259="film &amp; video/animation","film &amp; video",IF(T259="film &amp; video/documentary", "film &amp; video", IF(T259="film &amp; video/shorts", "film &amp; video", "N/A")))))))</f>
        <v>film &amp; video</v>
      </c>
      <c r="V259" t="str">
        <f t="shared" ref="V259:V322" si="39">IF(T259="film &amp; video/television","television",IF(T259="film &amp; video/documentary","documentary",IF(T259="film &amp; video/science fiction","science fiction",IF(T259="film &amp; video/drama","drama",IF(T259="film &amp; video/animation","animation", IF(T259="film &amp; video/shorts", "shorts", "N/A"))))))</f>
        <v>documentary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>
        <f t="shared" si="32"/>
        <v>2592000</v>
      </c>
      <c r="L260" s="12">
        <f t="shared" si="33"/>
        <v>40681.801689814813</v>
      </c>
      <c r="M260" s="12">
        <f t="shared" si="34"/>
        <v>40711.801689814813</v>
      </c>
      <c r="N260" s="14">
        <f t="shared" si="35"/>
        <v>29.75</v>
      </c>
      <c r="O260" t="b">
        <v>1</v>
      </c>
      <c r="P260">
        <v>688</v>
      </c>
      <c r="Q260" t="b">
        <v>1</v>
      </c>
      <c r="R260" s="8">
        <f t="shared" si="36"/>
        <v>1.9114</v>
      </c>
      <c r="S260" s="10">
        <f t="shared" si="37"/>
        <v>83.345930232558146</v>
      </c>
      <c r="T260" t="s">
        <v>8269</v>
      </c>
      <c r="U260" t="str">
        <f t="shared" si="38"/>
        <v>film &amp; video</v>
      </c>
      <c r="V260" t="str">
        <f t="shared" si="39"/>
        <v>documentary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>
        <f t="shared" si="32"/>
        <v>2592000</v>
      </c>
      <c r="L261" s="12">
        <f t="shared" si="33"/>
        <v>42072.488067129627</v>
      </c>
      <c r="M261" s="12">
        <f t="shared" si="34"/>
        <v>42102.488067129627</v>
      </c>
      <c r="N261" s="14">
        <f t="shared" si="35"/>
        <v>29.75</v>
      </c>
      <c r="O261" t="b">
        <v>1</v>
      </c>
      <c r="P261">
        <v>942</v>
      </c>
      <c r="Q261" t="b">
        <v>1</v>
      </c>
      <c r="R261" s="8">
        <f t="shared" si="36"/>
        <v>1.3193789333333332</v>
      </c>
      <c r="S261" s="10">
        <f t="shared" si="37"/>
        <v>105.04609341825902</v>
      </c>
      <c r="T261" t="s">
        <v>8269</v>
      </c>
      <c r="U261" t="str">
        <f t="shared" si="38"/>
        <v>film &amp; video</v>
      </c>
      <c r="V261" t="str">
        <f t="shared" si="39"/>
        <v>documentary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>
        <f t="shared" si="32"/>
        <v>3945061</v>
      </c>
      <c r="L262" s="12">
        <f t="shared" si="33"/>
        <v>40330.505543981482</v>
      </c>
      <c r="M262" s="12">
        <f t="shared" si="34"/>
        <v>40376.165972222225</v>
      </c>
      <c r="N262" s="14">
        <f t="shared" si="35"/>
        <v>45.410428240740742</v>
      </c>
      <c r="O262" t="b">
        <v>1</v>
      </c>
      <c r="P262">
        <v>88</v>
      </c>
      <c r="Q262" t="b">
        <v>1</v>
      </c>
      <c r="R262" s="8">
        <f t="shared" si="36"/>
        <v>1.0640000000000001</v>
      </c>
      <c r="S262" s="10">
        <f t="shared" si="37"/>
        <v>120.90909090909091</v>
      </c>
      <c r="T262" t="s">
        <v>8269</v>
      </c>
      <c r="U262" t="str">
        <f t="shared" si="38"/>
        <v>film &amp; video</v>
      </c>
      <c r="V262" t="str">
        <f t="shared" si="39"/>
        <v>documentary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>
        <f t="shared" si="32"/>
        <v>4297196</v>
      </c>
      <c r="L263" s="12">
        <f t="shared" si="33"/>
        <v>41017.635462962964</v>
      </c>
      <c r="M263" s="12">
        <f t="shared" si="34"/>
        <v>41067.371527777781</v>
      </c>
      <c r="N263" s="14">
        <f t="shared" si="35"/>
        <v>49.486064814814817</v>
      </c>
      <c r="O263" t="b">
        <v>1</v>
      </c>
      <c r="P263">
        <v>220</v>
      </c>
      <c r="Q263" t="b">
        <v>1</v>
      </c>
      <c r="R263" s="8">
        <f t="shared" si="36"/>
        <v>1.0740000000000001</v>
      </c>
      <c r="S263" s="10">
        <f t="shared" si="37"/>
        <v>97.63636363636364</v>
      </c>
      <c r="T263" t="s">
        <v>8269</v>
      </c>
      <c r="U263" t="str">
        <f t="shared" si="38"/>
        <v>film &amp; video</v>
      </c>
      <c r="V263" t="str">
        <f t="shared" si="39"/>
        <v>documentary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>
        <f t="shared" si="32"/>
        <v>3888000</v>
      </c>
      <c r="L264" s="12">
        <f t="shared" si="33"/>
        <v>40554.99800925926</v>
      </c>
      <c r="M264" s="12">
        <f t="shared" si="34"/>
        <v>40599.99800925926</v>
      </c>
      <c r="N264" s="14">
        <f t="shared" si="35"/>
        <v>44.75</v>
      </c>
      <c r="O264" t="b">
        <v>1</v>
      </c>
      <c r="P264">
        <v>145</v>
      </c>
      <c r="Q264" t="b">
        <v>1</v>
      </c>
      <c r="R264" s="8">
        <f t="shared" si="36"/>
        <v>2.4</v>
      </c>
      <c r="S264" s="10">
        <f t="shared" si="37"/>
        <v>41.379310344827587</v>
      </c>
      <c r="T264" t="s">
        <v>8269</v>
      </c>
      <c r="U264" t="str">
        <f t="shared" si="38"/>
        <v>film &amp; video</v>
      </c>
      <c r="V264" t="str">
        <f t="shared" si="39"/>
        <v>documentary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>
        <f t="shared" si="32"/>
        <v>2592000</v>
      </c>
      <c r="L265" s="12">
        <f t="shared" si="33"/>
        <v>41149.704791666663</v>
      </c>
      <c r="M265" s="12">
        <f t="shared" si="34"/>
        <v>41179.704791666663</v>
      </c>
      <c r="N265" s="14">
        <f t="shared" si="35"/>
        <v>29.75</v>
      </c>
      <c r="O265" t="b">
        <v>1</v>
      </c>
      <c r="P265">
        <v>963</v>
      </c>
      <c r="Q265" t="b">
        <v>1</v>
      </c>
      <c r="R265" s="8">
        <f t="shared" si="36"/>
        <v>1.1808107999999999</v>
      </c>
      <c r="S265" s="10">
        <f t="shared" si="37"/>
        <v>30.654485981308412</v>
      </c>
      <c r="T265" t="s">
        <v>8269</v>
      </c>
      <c r="U265" t="str">
        <f t="shared" si="38"/>
        <v>film &amp; video</v>
      </c>
      <c r="V265" t="str">
        <f t="shared" si="39"/>
        <v>documentary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>
        <f t="shared" si="32"/>
        <v>2592000</v>
      </c>
      <c r="L266" s="12">
        <f t="shared" si="33"/>
        <v>41010.370312500003</v>
      </c>
      <c r="M266" s="12">
        <f t="shared" si="34"/>
        <v>41040.370312500003</v>
      </c>
      <c r="N266" s="14">
        <f t="shared" si="35"/>
        <v>29.75</v>
      </c>
      <c r="O266" t="b">
        <v>1</v>
      </c>
      <c r="P266">
        <v>91</v>
      </c>
      <c r="Q266" t="b">
        <v>1</v>
      </c>
      <c r="R266" s="8">
        <f t="shared" si="36"/>
        <v>1.1819999999999999</v>
      </c>
      <c r="S266" s="10">
        <f t="shared" si="37"/>
        <v>64.945054945054949</v>
      </c>
      <c r="T266" t="s">
        <v>8269</v>
      </c>
      <c r="U266" t="str">
        <f t="shared" si="38"/>
        <v>film &amp; video</v>
      </c>
      <c r="V266" t="str">
        <f t="shared" si="39"/>
        <v>documentary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>
        <f t="shared" si="32"/>
        <v>3594130</v>
      </c>
      <c r="L267" s="12">
        <f t="shared" si="33"/>
        <v>40266.995717592588</v>
      </c>
      <c r="M267" s="12">
        <f t="shared" si="34"/>
        <v>40308.594444444447</v>
      </c>
      <c r="N267" s="14">
        <f t="shared" si="35"/>
        <v>41.34872685185185</v>
      </c>
      <c r="O267" t="b">
        <v>1</v>
      </c>
      <c r="P267">
        <v>58</v>
      </c>
      <c r="Q267" t="b">
        <v>1</v>
      </c>
      <c r="R267" s="8">
        <f t="shared" si="36"/>
        <v>1.111</v>
      </c>
      <c r="S267" s="10">
        <f t="shared" si="37"/>
        <v>95.775862068965523</v>
      </c>
      <c r="T267" t="s">
        <v>8269</v>
      </c>
      <c r="U267" t="str">
        <f t="shared" si="38"/>
        <v>film &amp; video</v>
      </c>
      <c r="V267" t="str">
        <f t="shared" si="39"/>
        <v>documentary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>
        <f t="shared" si="32"/>
        <v>7429153</v>
      </c>
      <c r="L268" s="12">
        <f t="shared" si="33"/>
        <v>40204.924849537041</v>
      </c>
      <c r="M268" s="12">
        <f t="shared" si="34"/>
        <v>40290.910416666666</v>
      </c>
      <c r="N268" s="14">
        <f t="shared" si="35"/>
        <v>85.735567129629615</v>
      </c>
      <c r="O268" t="b">
        <v>1</v>
      </c>
      <c r="P268">
        <v>36</v>
      </c>
      <c r="Q268" t="b">
        <v>1</v>
      </c>
      <c r="R268" s="8">
        <f t="shared" si="36"/>
        <v>1.4550000000000001</v>
      </c>
      <c r="S268" s="10">
        <f t="shared" si="37"/>
        <v>40.416666666666664</v>
      </c>
      <c r="T268" t="s">
        <v>8269</v>
      </c>
      <c r="U268" t="str">
        <f t="shared" si="38"/>
        <v>film &amp; video</v>
      </c>
      <c r="V268" t="str">
        <f t="shared" si="39"/>
        <v>documentary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>
        <f t="shared" si="32"/>
        <v>2592000</v>
      </c>
      <c r="L269" s="12">
        <f t="shared" si="33"/>
        <v>41785.202534722222</v>
      </c>
      <c r="M269" s="12">
        <f t="shared" si="34"/>
        <v>41815.202534722222</v>
      </c>
      <c r="N269" s="14">
        <f t="shared" si="35"/>
        <v>29.75</v>
      </c>
      <c r="O269" t="b">
        <v>1</v>
      </c>
      <c r="P269">
        <v>165</v>
      </c>
      <c r="Q269" t="b">
        <v>1</v>
      </c>
      <c r="R269" s="8">
        <f t="shared" si="36"/>
        <v>1.3162883248730965</v>
      </c>
      <c r="S269" s="10">
        <f t="shared" si="37"/>
        <v>78.578424242424248</v>
      </c>
      <c r="T269" t="s">
        <v>8269</v>
      </c>
      <c r="U269" t="str">
        <f t="shared" si="38"/>
        <v>film &amp; video</v>
      </c>
      <c r="V269" t="str">
        <f t="shared" si="39"/>
        <v>documentary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>
        <f t="shared" si="32"/>
        <v>3891600</v>
      </c>
      <c r="L270" s="12">
        <f t="shared" si="33"/>
        <v>40808.90252314815</v>
      </c>
      <c r="M270" s="12">
        <f t="shared" si="34"/>
        <v>40853.944189814814</v>
      </c>
      <c r="N270" s="14">
        <f t="shared" si="35"/>
        <v>44.791666666666664</v>
      </c>
      <c r="O270" t="b">
        <v>1</v>
      </c>
      <c r="P270">
        <v>111</v>
      </c>
      <c r="Q270" t="b">
        <v>1</v>
      </c>
      <c r="R270" s="8">
        <f t="shared" si="36"/>
        <v>1.1140000000000001</v>
      </c>
      <c r="S270" s="10">
        <f t="shared" si="37"/>
        <v>50.18018018018018</v>
      </c>
      <c r="T270" t="s">
        <v>8269</v>
      </c>
      <c r="U270" t="str">
        <f t="shared" si="38"/>
        <v>film &amp; video</v>
      </c>
      <c r="V270" t="str">
        <f t="shared" si="39"/>
        <v>documentary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>
        <f t="shared" si="32"/>
        <v>2592000</v>
      </c>
      <c r="L271" s="12">
        <f t="shared" si="33"/>
        <v>42757.947013888886</v>
      </c>
      <c r="M271" s="12">
        <f t="shared" si="34"/>
        <v>42787.947013888886</v>
      </c>
      <c r="N271" s="14">
        <f t="shared" si="35"/>
        <v>29.75</v>
      </c>
      <c r="O271" t="b">
        <v>1</v>
      </c>
      <c r="P271">
        <v>1596</v>
      </c>
      <c r="Q271" t="b">
        <v>1</v>
      </c>
      <c r="R271" s="8">
        <f t="shared" si="36"/>
        <v>1.4723377</v>
      </c>
      <c r="S271" s="10">
        <f t="shared" si="37"/>
        <v>92.251735588972423</v>
      </c>
      <c r="T271" t="s">
        <v>8269</v>
      </c>
      <c r="U271" t="str">
        <f t="shared" si="38"/>
        <v>film &amp; video</v>
      </c>
      <c r="V271" t="str">
        <f t="shared" si="39"/>
        <v>documentary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>
        <f t="shared" si="32"/>
        <v>4345930</v>
      </c>
      <c r="L272" s="12">
        <f t="shared" si="33"/>
        <v>40637.616550925923</v>
      </c>
      <c r="M272" s="12">
        <f t="shared" si="34"/>
        <v>40687.916666666664</v>
      </c>
      <c r="N272" s="14">
        <f t="shared" si="35"/>
        <v>50.050115740740743</v>
      </c>
      <c r="O272" t="b">
        <v>1</v>
      </c>
      <c r="P272">
        <v>61</v>
      </c>
      <c r="Q272" t="b">
        <v>1</v>
      </c>
      <c r="R272" s="8">
        <f t="shared" si="36"/>
        <v>1.5260869565217392</v>
      </c>
      <c r="S272" s="10">
        <f t="shared" si="37"/>
        <v>57.540983606557376</v>
      </c>
      <c r="T272" t="s">
        <v>8269</v>
      </c>
      <c r="U272" t="str">
        <f t="shared" si="38"/>
        <v>film &amp; video</v>
      </c>
      <c r="V272" t="str">
        <f t="shared" si="39"/>
        <v>documentary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>
        <f t="shared" si="32"/>
        <v>2525739</v>
      </c>
      <c r="L273" s="12">
        <f t="shared" si="33"/>
        <v>41611.85024305556</v>
      </c>
      <c r="M273" s="12">
        <f t="shared" si="34"/>
        <v>41641.083333333336</v>
      </c>
      <c r="N273" s="14">
        <f t="shared" si="35"/>
        <v>28.983090277777777</v>
      </c>
      <c r="O273" t="b">
        <v>1</v>
      </c>
      <c r="P273">
        <v>287</v>
      </c>
      <c r="Q273" t="b">
        <v>1</v>
      </c>
      <c r="R273" s="8">
        <f t="shared" si="36"/>
        <v>1.0468</v>
      </c>
      <c r="S273" s="10">
        <f t="shared" si="37"/>
        <v>109.42160278745645</v>
      </c>
      <c r="T273" t="s">
        <v>8269</v>
      </c>
      <c r="U273" t="str">
        <f t="shared" si="38"/>
        <v>film &amp; video</v>
      </c>
      <c r="V273" t="str">
        <f t="shared" si="39"/>
        <v>documentary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>
        <f t="shared" si="32"/>
        <v>5260349</v>
      </c>
      <c r="L274" s="12">
        <f t="shared" si="33"/>
        <v>40235.650358796294</v>
      </c>
      <c r="M274" s="12">
        <f t="shared" si="34"/>
        <v>40296.53402777778</v>
      </c>
      <c r="N274" s="14">
        <f t="shared" si="35"/>
        <v>60.633668981481485</v>
      </c>
      <c r="O274" t="b">
        <v>1</v>
      </c>
      <c r="P274">
        <v>65</v>
      </c>
      <c r="Q274" t="b">
        <v>1</v>
      </c>
      <c r="R274" s="8">
        <f t="shared" si="36"/>
        <v>1.7743366666666667</v>
      </c>
      <c r="S274" s="10">
        <f t="shared" si="37"/>
        <v>81.892461538461546</v>
      </c>
      <c r="T274" t="s">
        <v>8269</v>
      </c>
      <c r="U274" t="str">
        <f t="shared" si="38"/>
        <v>film &amp; video</v>
      </c>
      <c r="V274" t="str">
        <f t="shared" si="39"/>
        <v>documentary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>
        <f t="shared" si="32"/>
        <v>2592000</v>
      </c>
      <c r="L275" s="12">
        <f t="shared" si="33"/>
        <v>40697.248449074075</v>
      </c>
      <c r="M275" s="12">
        <f t="shared" si="34"/>
        <v>40727.248449074075</v>
      </c>
      <c r="N275" s="14">
        <f t="shared" si="35"/>
        <v>29.75</v>
      </c>
      <c r="O275" t="b">
        <v>1</v>
      </c>
      <c r="P275">
        <v>118</v>
      </c>
      <c r="Q275" t="b">
        <v>1</v>
      </c>
      <c r="R275" s="8">
        <f t="shared" si="36"/>
        <v>1.077758</v>
      </c>
      <c r="S275" s="10">
        <f t="shared" si="37"/>
        <v>45.667711864406776</v>
      </c>
      <c r="T275" t="s">
        <v>8269</v>
      </c>
      <c r="U275" t="str">
        <f t="shared" si="38"/>
        <v>film &amp; video</v>
      </c>
      <c r="V275" t="str">
        <f t="shared" si="39"/>
        <v>documentary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>
        <f t="shared" si="32"/>
        <v>2970311</v>
      </c>
      <c r="L276" s="12">
        <f t="shared" si="33"/>
        <v>40969.662372685183</v>
      </c>
      <c r="M276" s="12">
        <f t="shared" si="34"/>
        <v>41004.040972222225</v>
      </c>
      <c r="N276" s="14">
        <f t="shared" si="35"/>
        <v>34.12859953703704</v>
      </c>
      <c r="O276" t="b">
        <v>1</v>
      </c>
      <c r="P276">
        <v>113</v>
      </c>
      <c r="Q276" t="b">
        <v>1</v>
      </c>
      <c r="R276" s="8">
        <f t="shared" si="36"/>
        <v>1.56</v>
      </c>
      <c r="S276" s="10">
        <f t="shared" si="37"/>
        <v>55.221238938053098</v>
      </c>
      <c r="T276" t="s">
        <v>8269</v>
      </c>
      <c r="U276" t="str">
        <f t="shared" si="38"/>
        <v>film &amp; video</v>
      </c>
      <c r="V276" t="str">
        <f t="shared" si="39"/>
        <v>documentary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>
        <f t="shared" si="32"/>
        <v>2595600</v>
      </c>
      <c r="L277" s="12">
        <f t="shared" si="33"/>
        <v>41192.782013888893</v>
      </c>
      <c r="M277" s="12">
        <f t="shared" si="34"/>
        <v>41222.823680555557</v>
      </c>
      <c r="N277" s="14">
        <f t="shared" si="35"/>
        <v>29.791666666666668</v>
      </c>
      <c r="O277" t="b">
        <v>1</v>
      </c>
      <c r="P277">
        <v>332</v>
      </c>
      <c r="Q277" t="b">
        <v>1</v>
      </c>
      <c r="R277" s="8">
        <f t="shared" si="36"/>
        <v>1.08395</v>
      </c>
      <c r="S277" s="10">
        <f t="shared" si="37"/>
        <v>65.298192771084331</v>
      </c>
      <c r="T277" t="s">
        <v>8269</v>
      </c>
      <c r="U277" t="str">
        <f t="shared" si="38"/>
        <v>film &amp; video</v>
      </c>
      <c r="V277" t="str">
        <f t="shared" si="39"/>
        <v>documentary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>
        <f t="shared" si="32"/>
        <v>5180400</v>
      </c>
      <c r="L278" s="12">
        <f t="shared" si="33"/>
        <v>40966.831874999996</v>
      </c>
      <c r="M278" s="12">
        <f t="shared" si="34"/>
        <v>41026.790208333332</v>
      </c>
      <c r="N278" s="14">
        <f t="shared" si="35"/>
        <v>59.708333333333336</v>
      </c>
      <c r="O278" t="b">
        <v>1</v>
      </c>
      <c r="P278">
        <v>62</v>
      </c>
      <c r="Q278" t="b">
        <v>1</v>
      </c>
      <c r="R278" s="8">
        <f t="shared" si="36"/>
        <v>1.476</v>
      </c>
      <c r="S278" s="10">
        <f t="shared" si="37"/>
        <v>95.225806451612897</v>
      </c>
      <c r="T278" t="s">
        <v>8269</v>
      </c>
      <c r="U278" t="str">
        <f t="shared" si="38"/>
        <v>film &amp; video</v>
      </c>
      <c r="V278" t="str">
        <f t="shared" si="39"/>
        <v>documentary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>
        <f t="shared" si="32"/>
        <v>2592000</v>
      </c>
      <c r="L279" s="12">
        <f t="shared" si="33"/>
        <v>42117.641423611116</v>
      </c>
      <c r="M279" s="12">
        <f t="shared" si="34"/>
        <v>42147.641423611116</v>
      </c>
      <c r="N279" s="14">
        <f t="shared" si="35"/>
        <v>29.75</v>
      </c>
      <c r="O279" t="b">
        <v>1</v>
      </c>
      <c r="P279">
        <v>951</v>
      </c>
      <c r="Q279" t="b">
        <v>1</v>
      </c>
      <c r="R279" s="8">
        <f t="shared" si="36"/>
        <v>1.1038153846153846</v>
      </c>
      <c r="S279" s="10">
        <f t="shared" si="37"/>
        <v>75.444794952681391</v>
      </c>
      <c r="T279" t="s">
        <v>8269</v>
      </c>
      <c r="U279" t="str">
        <f t="shared" si="38"/>
        <v>film &amp; video</v>
      </c>
      <c r="V279" t="str">
        <f t="shared" si="39"/>
        <v>documentary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>
        <f t="shared" si="32"/>
        <v>2592000</v>
      </c>
      <c r="L280" s="12">
        <f t="shared" si="33"/>
        <v>41163.790960648148</v>
      </c>
      <c r="M280" s="12">
        <f t="shared" si="34"/>
        <v>41193.790960648148</v>
      </c>
      <c r="N280" s="14">
        <f t="shared" si="35"/>
        <v>29.75</v>
      </c>
      <c r="O280" t="b">
        <v>1</v>
      </c>
      <c r="P280">
        <v>415</v>
      </c>
      <c r="Q280" t="b">
        <v>1</v>
      </c>
      <c r="R280" s="8">
        <f t="shared" si="36"/>
        <v>1.5034814814814814</v>
      </c>
      <c r="S280" s="10">
        <f t="shared" si="37"/>
        <v>97.816867469879512</v>
      </c>
      <c r="T280" t="s">
        <v>8269</v>
      </c>
      <c r="U280" t="str">
        <f t="shared" si="38"/>
        <v>film &amp; video</v>
      </c>
      <c r="V280" t="str">
        <f t="shared" si="39"/>
        <v>documentary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>
        <f t="shared" si="32"/>
        <v>2923764</v>
      </c>
      <c r="L281" s="12">
        <f t="shared" si="33"/>
        <v>42758.994166666671</v>
      </c>
      <c r="M281" s="12">
        <f t="shared" si="34"/>
        <v>42792.834027777775</v>
      </c>
      <c r="N281" s="14">
        <f t="shared" si="35"/>
        <v>33.589861111111112</v>
      </c>
      <c r="O281" t="b">
        <v>1</v>
      </c>
      <c r="P281">
        <v>305</v>
      </c>
      <c r="Q281" t="b">
        <v>1</v>
      </c>
      <c r="R281" s="8">
        <f t="shared" si="36"/>
        <v>1.5731829411764706</v>
      </c>
      <c r="S281" s="10">
        <f t="shared" si="37"/>
        <v>87.685606557377056</v>
      </c>
      <c r="T281" t="s">
        <v>8269</v>
      </c>
      <c r="U281" t="str">
        <f t="shared" si="38"/>
        <v>film &amp; video</v>
      </c>
      <c r="V281" t="str">
        <f t="shared" si="39"/>
        <v>documentary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>
        <f t="shared" si="32"/>
        <v>3888000</v>
      </c>
      <c r="L282" s="12">
        <f t="shared" si="33"/>
        <v>41744.340682870366</v>
      </c>
      <c r="M282" s="12">
        <f t="shared" si="34"/>
        <v>41789.340682870366</v>
      </c>
      <c r="N282" s="14">
        <f t="shared" si="35"/>
        <v>44.75</v>
      </c>
      <c r="O282" t="b">
        <v>1</v>
      </c>
      <c r="P282">
        <v>2139</v>
      </c>
      <c r="Q282" t="b">
        <v>1</v>
      </c>
      <c r="R282" s="8">
        <f t="shared" si="36"/>
        <v>1.5614399999999999</v>
      </c>
      <c r="S282" s="10">
        <f t="shared" si="37"/>
        <v>54.748948106591868</v>
      </c>
      <c r="T282" t="s">
        <v>8269</v>
      </c>
      <c r="U282" t="str">
        <f t="shared" si="38"/>
        <v>film &amp; video</v>
      </c>
      <c r="V282" t="str">
        <f t="shared" si="39"/>
        <v>documentary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>
        <f t="shared" si="32"/>
        <v>7399847</v>
      </c>
      <c r="L283" s="12">
        <f t="shared" si="33"/>
        <v>39949.913344907407</v>
      </c>
      <c r="M283" s="12">
        <f t="shared" si="34"/>
        <v>40035.55972222222</v>
      </c>
      <c r="N283" s="14">
        <f t="shared" si="35"/>
        <v>85.396377314814814</v>
      </c>
      <c r="O283" t="b">
        <v>1</v>
      </c>
      <c r="P283">
        <v>79</v>
      </c>
      <c r="Q283" t="b">
        <v>1</v>
      </c>
      <c r="R283" s="8">
        <f t="shared" si="36"/>
        <v>1.2058763636363636</v>
      </c>
      <c r="S283" s="10">
        <f t="shared" si="37"/>
        <v>83.953417721518989</v>
      </c>
      <c r="T283" t="s">
        <v>8269</v>
      </c>
      <c r="U283" t="str">
        <f t="shared" si="38"/>
        <v>film &amp; video</v>
      </c>
      <c r="V283" t="str">
        <f t="shared" si="39"/>
        <v>documentary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>
        <f t="shared" si="32"/>
        <v>3196508</v>
      </c>
      <c r="L284" s="12">
        <f t="shared" si="33"/>
        <v>40194.670046296298</v>
      </c>
      <c r="M284" s="12">
        <f t="shared" si="34"/>
        <v>40231.666666666664</v>
      </c>
      <c r="N284" s="14">
        <f t="shared" si="35"/>
        <v>36.746620370370373</v>
      </c>
      <c r="O284" t="b">
        <v>1</v>
      </c>
      <c r="P284">
        <v>179</v>
      </c>
      <c r="Q284" t="b">
        <v>1</v>
      </c>
      <c r="R284" s="8">
        <f t="shared" si="36"/>
        <v>1.0118888888888888</v>
      </c>
      <c r="S284" s="10">
        <f t="shared" si="37"/>
        <v>254.38547486033519</v>
      </c>
      <c r="T284" t="s">
        <v>8269</v>
      </c>
      <c r="U284" t="str">
        <f t="shared" si="38"/>
        <v>film &amp; video</v>
      </c>
      <c r="V284" t="str">
        <f t="shared" si="39"/>
        <v>documentary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>
        <f t="shared" si="32"/>
        <v>1684596</v>
      </c>
      <c r="L285" s="12">
        <f t="shared" si="33"/>
        <v>40675.46</v>
      </c>
      <c r="M285" s="12">
        <f t="shared" si="34"/>
        <v>40694.957638888889</v>
      </c>
      <c r="N285" s="14">
        <f t="shared" si="35"/>
        <v>19.24763888888889</v>
      </c>
      <c r="O285" t="b">
        <v>1</v>
      </c>
      <c r="P285">
        <v>202</v>
      </c>
      <c r="Q285" t="b">
        <v>1</v>
      </c>
      <c r="R285" s="8">
        <f t="shared" si="36"/>
        <v>1.142725</v>
      </c>
      <c r="S285" s="10">
        <f t="shared" si="37"/>
        <v>101.8269801980198</v>
      </c>
      <c r="T285" t="s">
        <v>8269</v>
      </c>
      <c r="U285" t="str">
        <f t="shared" si="38"/>
        <v>film &amp; video</v>
      </c>
      <c r="V285" t="str">
        <f t="shared" si="39"/>
        <v>documentary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>
        <f t="shared" si="32"/>
        <v>2160000</v>
      </c>
      <c r="L286" s="12">
        <f t="shared" si="33"/>
        <v>40904.488194444442</v>
      </c>
      <c r="M286" s="12">
        <f t="shared" si="34"/>
        <v>40929.488194444442</v>
      </c>
      <c r="N286" s="14">
        <f t="shared" si="35"/>
        <v>24.75</v>
      </c>
      <c r="O286" t="b">
        <v>1</v>
      </c>
      <c r="P286">
        <v>760</v>
      </c>
      <c r="Q286" t="b">
        <v>1</v>
      </c>
      <c r="R286" s="8">
        <f t="shared" si="36"/>
        <v>1.0462615</v>
      </c>
      <c r="S286" s="10">
        <f t="shared" si="37"/>
        <v>55.066394736842106</v>
      </c>
      <c r="T286" t="s">
        <v>8269</v>
      </c>
      <c r="U286" t="str">
        <f t="shared" si="38"/>
        <v>film &amp; video</v>
      </c>
      <c r="V286" t="str">
        <f t="shared" si="39"/>
        <v>documentary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>
        <f t="shared" si="32"/>
        <v>2592000</v>
      </c>
      <c r="L287" s="12">
        <f t="shared" si="33"/>
        <v>41506.506111111114</v>
      </c>
      <c r="M287" s="12">
        <f t="shared" si="34"/>
        <v>41536.506111111114</v>
      </c>
      <c r="N287" s="14">
        <f t="shared" si="35"/>
        <v>29.75</v>
      </c>
      <c r="O287" t="b">
        <v>1</v>
      </c>
      <c r="P287">
        <v>563</v>
      </c>
      <c r="Q287" t="b">
        <v>1</v>
      </c>
      <c r="R287" s="8">
        <f t="shared" si="36"/>
        <v>2.2882507142857142</v>
      </c>
      <c r="S287" s="10">
        <f t="shared" si="37"/>
        <v>56.901438721136763</v>
      </c>
      <c r="T287" t="s">
        <v>8269</v>
      </c>
      <c r="U287" t="str">
        <f t="shared" si="38"/>
        <v>film &amp; video</v>
      </c>
      <c r="V287" t="str">
        <f t="shared" si="39"/>
        <v>documentary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>
        <f t="shared" si="32"/>
        <v>3884400</v>
      </c>
      <c r="L288" s="12">
        <f t="shared" si="33"/>
        <v>41313.566249999996</v>
      </c>
      <c r="M288" s="12">
        <f t="shared" si="34"/>
        <v>41358.524583333332</v>
      </c>
      <c r="N288" s="14">
        <f t="shared" si="35"/>
        <v>44.708333333333336</v>
      </c>
      <c r="O288" t="b">
        <v>1</v>
      </c>
      <c r="P288">
        <v>135</v>
      </c>
      <c r="Q288" t="b">
        <v>1</v>
      </c>
      <c r="R288" s="8">
        <f t="shared" si="36"/>
        <v>1.0915333333333332</v>
      </c>
      <c r="S288" s="10">
        <f t="shared" si="37"/>
        <v>121.28148148148148</v>
      </c>
      <c r="T288" t="s">
        <v>8269</v>
      </c>
      <c r="U288" t="str">
        <f t="shared" si="38"/>
        <v>film &amp; video</v>
      </c>
      <c r="V288" t="str">
        <f t="shared" si="39"/>
        <v>documentary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>
        <f t="shared" si="32"/>
        <v>2668782</v>
      </c>
      <c r="L289" s="12">
        <f t="shared" si="33"/>
        <v>41184.027986111112</v>
      </c>
      <c r="M289" s="12">
        <f t="shared" si="34"/>
        <v>41214.916666666664</v>
      </c>
      <c r="N289" s="14">
        <f t="shared" si="35"/>
        <v>30.638680555555553</v>
      </c>
      <c r="O289" t="b">
        <v>1</v>
      </c>
      <c r="P289">
        <v>290</v>
      </c>
      <c r="Q289" t="b">
        <v>1</v>
      </c>
      <c r="R289" s="8">
        <f t="shared" si="36"/>
        <v>1.7629999999999999</v>
      </c>
      <c r="S289" s="10">
        <f t="shared" si="37"/>
        <v>91.189655172413794</v>
      </c>
      <c r="T289" t="s">
        <v>8269</v>
      </c>
      <c r="U289" t="str">
        <f t="shared" si="38"/>
        <v>film &amp; video</v>
      </c>
      <c r="V289" t="str">
        <f t="shared" si="39"/>
        <v>documentary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>
        <f t="shared" si="32"/>
        <v>3024000</v>
      </c>
      <c r="L290" s="12">
        <f t="shared" si="33"/>
        <v>41050.918900462959</v>
      </c>
      <c r="M290" s="12">
        <f t="shared" si="34"/>
        <v>41085.918900462959</v>
      </c>
      <c r="N290" s="14">
        <f t="shared" si="35"/>
        <v>34.75</v>
      </c>
      <c r="O290" t="b">
        <v>1</v>
      </c>
      <c r="P290">
        <v>447</v>
      </c>
      <c r="Q290" t="b">
        <v>1</v>
      </c>
      <c r="R290" s="8">
        <f t="shared" si="36"/>
        <v>1.0321061999999999</v>
      </c>
      <c r="S290" s="10">
        <f t="shared" si="37"/>
        <v>115.44812080536913</v>
      </c>
      <c r="T290" t="s">
        <v>8269</v>
      </c>
      <c r="U290" t="str">
        <f t="shared" si="38"/>
        <v>film &amp; video</v>
      </c>
      <c r="V290" t="str">
        <f t="shared" si="39"/>
        <v>documentary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>
        <f t="shared" si="32"/>
        <v>2592000</v>
      </c>
      <c r="L291" s="12">
        <f t="shared" si="33"/>
        <v>41550.206412037034</v>
      </c>
      <c r="M291" s="12">
        <f t="shared" si="34"/>
        <v>41580.206412037034</v>
      </c>
      <c r="N291" s="14">
        <f t="shared" si="35"/>
        <v>29.75</v>
      </c>
      <c r="O291" t="b">
        <v>1</v>
      </c>
      <c r="P291">
        <v>232</v>
      </c>
      <c r="Q291" t="b">
        <v>1</v>
      </c>
      <c r="R291" s="8">
        <f t="shared" si="36"/>
        <v>1.0482</v>
      </c>
      <c r="S291" s="10">
        <f t="shared" si="37"/>
        <v>67.771551724137936</v>
      </c>
      <c r="T291" t="s">
        <v>8269</v>
      </c>
      <c r="U291" t="str">
        <f t="shared" si="38"/>
        <v>film &amp; video</v>
      </c>
      <c r="V291" t="str">
        <f t="shared" si="39"/>
        <v>documentary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>
        <f t="shared" si="32"/>
        <v>4316843</v>
      </c>
      <c r="L292" s="12">
        <f t="shared" si="33"/>
        <v>40526.11917824074</v>
      </c>
      <c r="M292" s="12">
        <f t="shared" si="34"/>
        <v>40576.082638888889</v>
      </c>
      <c r="N292" s="14">
        <f t="shared" si="35"/>
        <v>49.71346064814815</v>
      </c>
      <c r="O292" t="b">
        <v>1</v>
      </c>
      <c r="P292">
        <v>168</v>
      </c>
      <c r="Q292" t="b">
        <v>1</v>
      </c>
      <c r="R292" s="8">
        <f t="shared" si="36"/>
        <v>1.0668444444444445</v>
      </c>
      <c r="S292" s="10">
        <f t="shared" si="37"/>
        <v>28.576190476190476</v>
      </c>
      <c r="T292" t="s">
        <v>8269</v>
      </c>
      <c r="U292" t="str">
        <f t="shared" si="38"/>
        <v>film &amp; video</v>
      </c>
      <c r="V292" t="str">
        <f t="shared" si="39"/>
        <v>documentary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>
        <f t="shared" si="32"/>
        <v>1575214</v>
      </c>
      <c r="L293" s="12">
        <f t="shared" si="33"/>
        <v>41376.519050925926</v>
      </c>
      <c r="M293" s="12">
        <f t="shared" si="34"/>
        <v>41394.750694444447</v>
      </c>
      <c r="N293" s="14">
        <f t="shared" si="35"/>
        <v>17.981643518518517</v>
      </c>
      <c r="O293" t="b">
        <v>1</v>
      </c>
      <c r="P293">
        <v>128</v>
      </c>
      <c r="Q293" t="b">
        <v>1</v>
      </c>
      <c r="R293" s="8">
        <f t="shared" si="36"/>
        <v>1.2001999999999999</v>
      </c>
      <c r="S293" s="10">
        <f t="shared" si="37"/>
        <v>46.8828125</v>
      </c>
      <c r="T293" t="s">
        <v>8269</v>
      </c>
      <c r="U293" t="str">
        <f t="shared" si="38"/>
        <v>film &amp; video</v>
      </c>
      <c r="V293" t="str">
        <f t="shared" si="39"/>
        <v>documentary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>
        <f t="shared" si="32"/>
        <v>2796141</v>
      </c>
      <c r="L294" s="12">
        <f t="shared" si="33"/>
        <v>40812.553229166668</v>
      </c>
      <c r="M294" s="12">
        <f t="shared" si="34"/>
        <v>40844.915972222225</v>
      </c>
      <c r="N294" s="14">
        <f t="shared" si="35"/>
        <v>32.112743055555555</v>
      </c>
      <c r="O294" t="b">
        <v>1</v>
      </c>
      <c r="P294">
        <v>493</v>
      </c>
      <c r="Q294" t="b">
        <v>1</v>
      </c>
      <c r="R294" s="8">
        <f t="shared" si="36"/>
        <v>1.0150693333333334</v>
      </c>
      <c r="S294" s="10">
        <f t="shared" si="37"/>
        <v>154.42231237322514</v>
      </c>
      <c r="T294" t="s">
        <v>8269</v>
      </c>
      <c r="U294" t="str">
        <f t="shared" si="38"/>
        <v>film &amp; video</v>
      </c>
      <c r="V294" t="str">
        <f t="shared" si="39"/>
        <v>documentary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>
        <f t="shared" si="32"/>
        <v>2592000</v>
      </c>
      <c r="L295" s="12">
        <f t="shared" si="33"/>
        <v>41719.417986111112</v>
      </c>
      <c r="M295" s="12">
        <f t="shared" si="34"/>
        <v>41749.417986111112</v>
      </c>
      <c r="N295" s="14">
        <f t="shared" si="35"/>
        <v>29.75</v>
      </c>
      <c r="O295" t="b">
        <v>1</v>
      </c>
      <c r="P295">
        <v>131</v>
      </c>
      <c r="Q295" t="b">
        <v>1</v>
      </c>
      <c r="R295" s="8">
        <f t="shared" si="36"/>
        <v>1.0138461538461538</v>
      </c>
      <c r="S295" s="10">
        <f t="shared" si="37"/>
        <v>201.22137404580153</v>
      </c>
      <c r="T295" t="s">
        <v>8269</v>
      </c>
      <c r="U295" t="str">
        <f t="shared" si="38"/>
        <v>film &amp; video</v>
      </c>
      <c r="V295" t="str">
        <f t="shared" si="39"/>
        <v>documentary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>
        <f t="shared" si="32"/>
        <v>3074306</v>
      </c>
      <c r="L296" s="12">
        <f t="shared" si="33"/>
        <v>40342.834421296298</v>
      </c>
      <c r="M296" s="12">
        <f t="shared" si="34"/>
        <v>40378.416666666664</v>
      </c>
      <c r="N296" s="14">
        <f t="shared" si="35"/>
        <v>35.332245370370373</v>
      </c>
      <c r="O296" t="b">
        <v>1</v>
      </c>
      <c r="P296">
        <v>50</v>
      </c>
      <c r="Q296" t="b">
        <v>1</v>
      </c>
      <c r="R296" s="8">
        <f t="shared" si="36"/>
        <v>1</v>
      </c>
      <c r="S296" s="10">
        <f t="shared" si="37"/>
        <v>100</v>
      </c>
      <c r="T296" t="s">
        <v>8269</v>
      </c>
      <c r="U296" t="str">
        <f t="shared" si="38"/>
        <v>film &amp; video</v>
      </c>
      <c r="V296" t="str">
        <f t="shared" si="39"/>
        <v>documentary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>
        <f t="shared" si="32"/>
        <v>5183591</v>
      </c>
      <c r="L297" s="12">
        <f t="shared" si="33"/>
        <v>41518.754733796297</v>
      </c>
      <c r="M297" s="12">
        <f t="shared" si="34"/>
        <v>41578.75</v>
      </c>
      <c r="N297" s="14">
        <f t="shared" si="35"/>
        <v>59.7452662037037</v>
      </c>
      <c r="O297" t="b">
        <v>1</v>
      </c>
      <c r="P297">
        <v>665</v>
      </c>
      <c r="Q297" t="b">
        <v>1</v>
      </c>
      <c r="R297" s="8">
        <f t="shared" si="36"/>
        <v>1.3310911999999999</v>
      </c>
      <c r="S297" s="10">
        <f t="shared" si="37"/>
        <v>100.08204511278196</v>
      </c>
      <c r="T297" t="s">
        <v>8269</v>
      </c>
      <c r="U297" t="str">
        <f t="shared" si="38"/>
        <v>film &amp; video</v>
      </c>
      <c r="V297" t="str">
        <f t="shared" si="39"/>
        <v>documentary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>
        <f t="shared" si="32"/>
        <v>2160000</v>
      </c>
      <c r="L298" s="12">
        <f t="shared" si="33"/>
        <v>41134.225497685184</v>
      </c>
      <c r="M298" s="12">
        <f t="shared" si="34"/>
        <v>41159.225497685184</v>
      </c>
      <c r="N298" s="14">
        <f t="shared" si="35"/>
        <v>24.75</v>
      </c>
      <c r="O298" t="b">
        <v>1</v>
      </c>
      <c r="P298">
        <v>129</v>
      </c>
      <c r="Q298" t="b">
        <v>1</v>
      </c>
      <c r="R298" s="8">
        <f t="shared" si="36"/>
        <v>1.187262</v>
      </c>
      <c r="S298" s="10">
        <f t="shared" si="37"/>
        <v>230.08953488372092</v>
      </c>
      <c r="T298" t="s">
        <v>8269</v>
      </c>
      <c r="U298" t="str">
        <f t="shared" si="38"/>
        <v>film &amp; video</v>
      </c>
      <c r="V298" t="str">
        <f t="shared" si="39"/>
        <v>documentary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>
        <f t="shared" si="32"/>
        <v>3061839</v>
      </c>
      <c r="L299" s="12">
        <f t="shared" si="33"/>
        <v>42089.47802083334</v>
      </c>
      <c r="M299" s="12">
        <f t="shared" si="34"/>
        <v>42124.915972222225</v>
      </c>
      <c r="N299" s="14">
        <f t="shared" si="35"/>
        <v>35.187951388888891</v>
      </c>
      <c r="O299" t="b">
        <v>1</v>
      </c>
      <c r="P299">
        <v>142</v>
      </c>
      <c r="Q299" t="b">
        <v>1</v>
      </c>
      <c r="R299" s="8">
        <f t="shared" si="36"/>
        <v>1.0064</v>
      </c>
      <c r="S299" s="10">
        <f t="shared" si="37"/>
        <v>141.74647887323943</v>
      </c>
      <c r="T299" t="s">
        <v>8269</v>
      </c>
      <c r="U299" t="str">
        <f t="shared" si="38"/>
        <v>film &amp; video</v>
      </c>
      <c r="V299" t="str">
        <f t="shared" si="39"/>
        <v>documentary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>
        <f t="shared" si="32"/>
        <v>5133152</v>
      </c>
      <c r="L300" s="12">
        <f t="shared" si="33"/>
        <v>41709.213518518518</v>
      </c>
      <c r="M300" s="12">
        <f t="shared" si="34"/>
        <v>41768.625</v>
      </c>
      <c r="N300" s="14">
        <f t="shared" si="35"/>
        <v>59.161481481481481</v>
      </c>
      <c r="O300" t="b">
        <v>1</v>
      </c>
      <c r="P300">
        <v>2436</v>
      </c>
      <c r="Q300" t="b">
        <v>1</v>
      </c>
      <c r="R300" s="8">
        <f t="shared" si="36"/>
        <v>1.089324126984127</v>
      </c>
      <c r="S300" s="10">
        <f t="shared" si="37"/>
        <v>56.344351395730705</v>
      </c>
      <c r="T300" t="s">
        <v>8269</v>
      </c>
      <c r="U300" t="str">
        <f t="shared" si="38"/>
        <v>film &amp; video</v>
      </c>
      <c r="V300" t="str">
        <f t="shared" si="39"/>
        <v>documentary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>
        <f t="shared" si="32"/>
        <v>2595600</v>
      </c>
      <c r="L301" s="12">
        <f t="shared" si="33"/>
        <v>40468.975231481483</v>
      </c>
      <c r="M301" s="12">
        <f t="shared" si="34"/>
        <v>40499.016898148147</v>
      </c>
      <c r="N301" s="14">
        <f t="shared" si="35"/>
        <v>29.791666666666668</v>
      </c>
      <c r="O301" t="b">
        <v>1</v>
      </c>
      <c r="P301">
        <v>244</v>
      </c>
      <c r="Q301" t="b">
        <v>1</v>
      </c>
      <c r="R301" s="8">
        <f t="shared" si="36"/>
        <v>1.789525</v>
      </c>
      <c r="S301" s="10">
        <f t="shared" si="37"/>
        <v>73.341188524590166</v>
      </c>
      <c r="T301" t="s">
        <v>8269</v>
      </c>
      <c r="U301" t="str">
        <f t="shared" si="38"/>
        <v>film &amp; video</v>
      </c>
      <c r="V301" t="str">
        <f t="shared" si="39"/>
        <v>documentary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>
        <f t="shared" si="32"/>
        <v>2678400</v>
      </c>
      <c r="L302" s="12">
        <f t="shared" si="33"/>
        <v>40626.709930555553</v>
      </c>
      <c r="M302" s="12">
        <f t="shared" si="34"/>
        <v>40657.709930555553</v>
      </c>
      <c r="N302" s="14">
        <f t="shared" si="35"/>
        <v>30.75</v>
      </c>
      <c r="O302" t="b">
        <v>1</v>
      </c>
      <c r="P302">
        <v>298</v>
      </c>
      <c r="Q302" t="b">
        <v>1</v>
      </c>
      <c r="R302" s="8">
        <f t="shared" si="36"/>
        <v>1.0172264</v>
      </c>
      <c r="S302" s="10">
        <f t="shared" si="37"/>
        <v>85.337785234899329</v>
      </c>
      <c r="T302" t="s">
        <v>8269</v>
      </c>
      <c r="U302" t="str">
        <f t="shared" si="38"/>
        <v>film &amp; video</v>
      </c>
      <c r="V302" t="str">
        <f t="shared" si="39"/>
        <v>documentary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>
        <f t="shared" si="32"/>
        <v>3452400</v>
      </c>
      <c r="L303" s="12">
        <f t="shared" si="33"/>
        <v>41312.487673611111</v>
      </c>
      <c r="M303" s="12">
        <f t="shared" si="34"/>
        <v>41352.446006944447</v>
      </c>
      <c r="N303" s="14">
        <f t="shared" si="35"/>
        <v>39.708333333333336</v>
      </c>
      <c r="O303" t="b">
        <v>1</v>
      </c>
      <c r="P303">
        <v>251</v>
      </c>
      <c r="Q303" t="b">
        <v>1</v>
      </c>
      <c r="R303" s="8">
        <f t="shared" si="36"/>
        <v>1.1873499999999999</v>
      </c>
      <c r="S303" s="10">
        <f t="shared" si="37"/>
        <v>61.496215139442228</v>
      </c>
      <c r="T303" t="s">
        <v>8269</v>
      </c>
      <c r="U303" t="str">
        <f t="shared" si="38"/>
        <v>film &amp; video</v>
      </c>
      <c r="V303" t="str">
        <f t="shared" si="39"/>
        <v>documentary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>
        <f t="shared" si="32"/>
        <v>2592000</v>
      </c>
      <c r="L304" s="12">
        <f t="shared" si="33"/>
        <v>40933.606921296298</v>
      </c>
      <c r="M304" s="12">
        <f t="shared" si="34"/>
        <v>40963.606921296298</v>
      </c>
      <c r="N304" s="14">
        <f t="shared" si="35"/>
        <v>29.75</v>
      </c>
      <c r="O304" t="b">
        <v>1</v>
      </c>
      <c r="P304">
        <v>108</v>
      </c>
      <c r="Q304" t="b">
        <v>1</v>
      </c>
      <c r="R304" s="8">
        <f t="shared" si="36"/>
        <v>1.0045999999999999</v>
      </c>
      <c r="S304" s="10">
        <f t="shared" si="37"/>
        <v>93.018518518518519</v>
      </c>
      <c r="T304" t="s">
        <v>8269</v>
      </c>
      <c r="U304" t="str">
        <f t="shared" si="38"/>
        <v>film &amp; video</v>
      </c>
      <c r="V304" t="str">
        <f t="shared" si="39"/>
        <v>documentary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>
        <f t="shared" si="32"/>
        <v>2592000</v>
      </c>
      <c r="L305" s="12">
        <f t="shared" si="33"/>
        <v>41031.821134259262</v>
      </c>
      <c r="M305" s="12">
        <f t="shared" si="34"/>
        <v>41061.821134259262</v>
      </c>
      <c r="N305" s="14">
        <f t="shared" si="35"/>
        <v>29.75</v>
      </c>
      <c r="O305" t="b">
        <v>1</v>
      </c>
      <c r="P305">
        <v>82</v>
      </c>
      <c r="Q305" t="b">
        <v>1</v>
      </c>
      <c r="R305" s="8">
        <f t="shared" si="36"/>
        <v>1.3746666666666667</v>
      </c>
      <c r="S305" s="10">
        <f t="shared" si="37"/>
        <v>50.292682926829265</v>
      </c>
      <c r="T305" t="s">
        <v>8269</v>
      </c>
      <c r="U305" t="str">
        <f t="shared" si="38"/>
        <v>film &amp; video</v>
      </c>
      <c r="V305" t="str">
        <f t="shared" si="39"/>
        <v>documentary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>
        <f t="shared" si="32"/>
        <v>3368603</v>
      </c>
      <c r="L306" s="12">
        <f t="shared" si="33"/>
        <v>41113.844872685186</v>
      </c>
      <c r="M306" s="12">
        <f t="shared" si="34"/>
        <v>41152.833333333336</v>
      </c>
      <c r="N306" s="14">
        <f t="shared" si="35"/>
        <v>38.738460648148148</v>
      </c>
      <c r="O306" t="b">
        <v>1</v>
      </c>
      <c r="P306">
        <v>74</v>
      </c>
      <c r="Q306" t="b">
        <v>1</v>
      </c>
      <c r="R306" s="8">
        <f t="shared" si="36"/>
        <v>2.3164705882352941</v>
      </c>
      <c r="S306" s="10">
        <f t="shared" si="37"/>
        <v>106.43243243243244</v>
      </c>
      <c r="T306" t="s">
        <v>8269</v>
      </c>
      <c r="U306" t="str">
        <f t="shared" si="38"/>
        <v>film &amp; video</v>
      </c>
      <c r="V306" t="str">
        <f t="shared" si="39"/>
        <v>documentary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>
        <f t="shared" si="32"/>
        <v>2592000</v>
      </c>
      <c r="L307" s="12">
        <f t="shared" si="33"/>
        <v>40948.380196759259</v>
      </c>
      <c r="M307" s="12">
        <f t="shared" si="34"/>
        <v>40978.380196759259</v>
      </c>
      <c r="N307" s="14">
        <f t="shared" si="35"/>
        <v>29.75</v>
      </c>
      <c r="O307" t="b">
        <v>1</v>
      </c>
      <c r="P307">
        <v>189</v>
      </c>
      <c r="Q307" t="b">
        <v>1</v>
      </c>
      <c r="R307" s="8">
        <f t="shared" si="36"/>
        <v>1.3033333333333332</v>
      </c>
      <c r="S307" s="10">
        <f t="shared" si="37"/>
        <v>51.719576719576722</v>
      </c>
      <c r="T307" t="s">
        <v>8269</v>
      </c>
      <c r="U307" t="str">
        <f t="shared" si="38"/>
        <v>film &amp; video</v>
      </c>
      <c r="V307" t="str">
        <f t="shared" si="39"/>
        <v>documentary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>
        <f t="shared" si="32"/>
        <v>1724400</v>
      </c>
      <c r="L308" s="12">
        <f t="shared" si="33"/>
        <v>41333.587187500001</v>
      </c>
      <c r="M308" s="12">
        <f t="shared" si="34"/>
        <v>41353.545520833337</v>
      </c>
      <c r="N308" s="14">
        <f t="shared" si="35"/>
        <v>19.708333333333332</v>
      </c>
      <c r="O308" t="b">
        <v>1</v>
      </c>
      <c r="P308">
        <v>80</v>
      </c>
      <c r="Q308" t="b">
        <v>1</v>
      </c>
      <c r="R308" s="8">
        <f t="shared" si="36"/>
        <v>2.9289999999999998</v>
      </c>
      <c r="S308" s="10">
        <f t="shared" si="37"/>
        <v>36.612499999999997</v>
      </c>
      <c r="T308" t="s">
        <v>8269</v>
      </c>
      <c r="U308" t="str">
        <f t="shared" si="38"/>
        <v>film &amp; video</v>
      </c>
      <c r="V308" t="str">
        <f t="shared" si="39"/>
        <v>documentary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>
        <f t="shared" si="32"/>
        <v>2592000</v>
      </c>
      <c r="L309" s="12">
        <f t="shared" si="33"/>
        <v>41282.694456018515</v>
      </c>
      <c r="M309" s="12">
        <f t="shared" si="34"/>
        <v>41312.694456018515</v>
      </c>
      <c r="N309" s="14">
        <f t="shared" si="35"/>
        <v>29.75</v>
      </c>
      <c r="O309" t="b">
        <v>1</v>
      </c>
      <c r="P309">
        <v>576</v>
      </c>
      <c r="Q309" t="b">
        <v>1</v>
      </c>
      <c r="R309" s="8">
        <f t="shared" si="36"/>
        <v>1.1131818181818183</v>
      </c>
      <c r="S309" s="10">
        <f t="shared" si="37"/>
        <v>42.517361111111114</v>
      </c>
      <c r="T309" t="s">
        <v>8269</v>
      </c>
      <c r="U309" t="str">
        <f t="shared" si="38"/>
        <v>film &amp; video</v>
      </c>
      <c r="V309" t="str">
        <f t="shared" si="39"/>
        <v>documentary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>
        <f t="shared" si="32"/>
        <v>3888000</v>
      </c>
      <c r="L310" s="12">
        <f t="shared" si="33"/>
        <v>40567.444560185184</v>
      </c>
      <c r="M310" s="12">
        <f t="shared" si="34"/>
        <v>40612.444560185184</v>
      </c>
      <c r="N310" s="14">
        <f t="shared" si="35"/>
        <v>44.75</v>
      </c>
      <c r="O310" t="b">
        <v>1</v>
      </c>
      <c r="P310">
        <v>202</v>
      </c>
      <c r="Q310" t="b">
        <v>1</v>
      </c>
      <c r="R310" s="8">
        <f t="shared" si="36"/>
        <v>1.0556666666666668</v>
      </c>
      <c r="S310" s="10">
        <f t="shared" si="37"/>
        <v>62.712871287128714</v>
      </c>
      <c r="T310" t="s">
        <v>8269</v>
      </c>
      <c r="U310" t="str">
        <f t="shared" si="38"/>
        <v>film &amp; video</v>
      </c>
      <c r="V310" t="str">
        <f t="shared" si="39"/>
        <v>documentary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>
        <f t="shared" si="32"/>
        <v>1814400</v>
      </c>
      <c r="L311" s="12">
        <f t="shared" si="33"/>
        <v>41134.501550925925</v>
      </c>
      <c r="M311" s="12">
        <f t="shared" si="34"/>
        <v>41155.501550925925</v>
      </c>
      <c r="N311" s="14">
        <f t="shared" si="35"/>
        <v>20.75</v>
      </c>
      <c r="O311" t="b">
        <v>1</v>
      </c>
      <c r="P311">
        <v>238</v>
      </c>
      <c r="Q311" t="b">
        <v>1</v>
      </c>
      <c r="R311" s="8">
        <f t="shared" si="36"/>
        <v>1.1894444444444445</v>
      </c>
      <c r="S311" s="10">
        <f t="shared" si="37"/>
        <v>89.957983193277315</v>
      </c>
      <c r="T311" t="s">
        <v>8269</v>
      </c>
      <c r="U311" t="str">
        <f t="shared" si="38"/>
        <v>film &amp; video</v>
      </c>
      <c r="V311" t="str">
        <f t="shared" si="39"/>
        <v>documentary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>
        <f t="shared" si="32"/>
        <v>1287377</v>
      </c>
      <c r="L312" s="12">
        <f t="shared" si="33"/>
        <v>40820.933136574073</v>
      </c>
      <c r="M312" s="12">
        <f t="shared" si="34"/>
        <v>40835.833333333336</v>
      </c>
      <c r="N312" s="14">
        <f t="shared" si="35"/>
        <v>14.650196759259259</v>
      </c>
      <c r="O312" t="b">
        <v>1</v>
      </c>
      <c r="P312">
        <v>36</v>
      </c>
      <c r="Q312" t="b">
        <v>1</v>
      </c>
      <c r="R312" s="8">
        <f t="shared" si="36"/>
        <v>1.04129</v>
      </c>
      <c r="S312" s="10">
        <f t="shared" si="37"/>
        <v>28.924722222222222</v>
      </c>
      <c r="T312" t="s">
        <v>8269</v>
      </c>
      <c r="U312" t="str">
        <f t="shared" si="38"/>
        <v>film &amp; video</v>
      </c>
      <c r="V312" t="str">
        <f t="shared" si="39"/>
        <v>documentary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>
        <f t="shared" si="32"/>
        <v>3552148</v>
      </c>
      <c r="L313" s="12">
        <f t="shared" si="33"/>
        <v>40867.969814814816</v>
      </c>
      <c r="M313" s="12">
        <f t="shared" si="34"/>
        <v>40909.082638888889</v>
      </c>
      <c r="N313" s="14">
        <f t="shared" si="35"/>
        <v>40.862824074074076</v>
      </c>
      <c r="O313" t="b">
        <v>1</v>
      </c>
      <c r="P313">
        <v>150</v>
      </c>
      <c r="Q313" t="b">
        <v>1</v>
      </c>
      <c r="R313" s="8">
        <f t="shared" si="36"/>
        <v>1.0410165</v>
      </c>
      <c r="S313" s="10">
        <f t="shared" si="37"/>
        <v>138.8022</v>
      </c>
      <c r="T313" t="s">
        <v>8269</v>
      </c>
      <c r="U313" t="str">
        <f t="shared" si="38"/>
        <v>film &amp; video</v>
      </c>
      <c r="V313" t="str">
        <f t="shared" si="39"/>
        <v>documentary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>
        <f t="shared" si="32"/>
        <v>2592000</v>
      </c>
      <c r="L314" s="12">
        <f t="shared" si="33"/>
        <v>41348.627685185187</v>
      </c>
      <c r="M314" s="12">
        <f t="shared" si="34"/>
        <v>41378.627685185187</v>
      </c>
      <c r="N314" s="14">
        <f t="shared" si="35"/>
        <v>29.75</v>
      </c>
      <c r="O314" t="b">
        <v>1</v>
      </c>
      <c r="P314">
        <v>146</v>
      </c>
      <c r="Q314" t="b">
        <v>1</v>
      </c>
      <c r="R314" s="8">
        <f t="shared" si="36"/>
        <v>1.1187499999999999</v>
      </c>
      <c r="S314" s="10">
        <f t="shared" si="37"/>
        <v>61.301369863013697</v>
      </c>
      <c r="T314" t="s">
        <v>8269</v>
      </c>
      <c r="U314" t="str">
        <f t="shared" si="38"/>
        <v>film &amp; video</v>
      </c>
      <c r="V314" t="str">
        <f t="shared" si="39"/>
        <v>documentary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>
        <f t="shared" si="32"/>
        <v>3839446</v>
      </c>
      <c r="L315" s="12">
        <f t="shared" si="33"/>
        <v>40356.977939814817</v>
      </c>
      <c r="M315" s="12">
        <f t="shared" si="34"/>
        <v>40401.415972222225</v>
      </c>
      <c r="N315" s="14">
        <f t="shared" si="35"/>
        <v>44.188032407407405</v>
      </c>
      <c r="O315" t="b">
        <v>1</v>
      </c>
      <c r="P315">
        <v>222</v>
      </c>
      <c r="Q315" t="b">
        <v>1</v>
      </c>
      <c r="R315" s="8">
        <f t="shared" si="36"/>
        <v>1.0473529411764706</v>
      </c>
      <c r="S315" s="10">
        <f t="shared" si="37"/>
        <v>80.202702702702709</v>
      </c>
      <c r="T315" t="s">
        <v>8269</v>
      </c>
      <c r="U315" t="str">
        <f t="shared" si="38"/>
        <v>film &amp; video</v>
      </c>
      <c r="V315" t="str">
        <f t="shared" si="39"/>
        <v>documentary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>
        <f t="shared" si="32"/>
        <v>2592000</v>
      </c>
      <c r="L316" s="12">
        <f t="shared" si="33"/>
        <v>41304.583194444444</v>
      </c>
      <c r="M316" s="12">
        <f t="shared" si="34"/>
        <v>41334.583194444444</v>
      </c>
      <c r="N316" s="14">
        <f t="shared" si="35"/>
        <v>29.75</v>
      </c>
      <c r="O316" t="b">
        <v>1</v>
      </c>
      <c r="P316">
        <v>120</v>
      </c>
      <c r="Q316" t="b">
        <v>1</v>
      </c>
      <c r="R316" s="8">
        <f t="shared" si="36"/>
        <v>3.8515000000000001</v>
      </c>
      <c r="S316" s="10">
        <f t="shared" si="37"/>
        <v>32.095833333333331</v>
      </c>
      <c r="T316" t="s">
        <v>8269</v>
      </c>
      <c r="U316" t="str">
        <f t="shared" si="38"/>
        <v>film &amp; video</v>
      </c>
      <c r="V316" t="str">
        <f t="shared" si="39"/>
        <v>documentary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>
        <f t="shared" si="32"/>
        <v>2592000</v>
      </c>
      <c r="L317" s="12">
        <f t="shared" si="33"/>
        <v>41113.52238425926</v>
      </c>
      <c r="M317" s="12">
        <f t="shared" si="34"/>
        <v>41143.52238425926</v>
      </c>
      <c r="N317" s="14">
        <f t="shared" si="35"/>
        <v>29.75</v>
      </c>
      <c r="O317" t="b">
        <v>1</v>
      </c>
      <c r="P317">
        <v>126</v>
      </c>
      <c r="Q317" t="b">
        <v>1</v>
      </c>
      <c r="R317" s="8">
        <f t="shared" si="36"/>
        <v>1.01248</v>
      </c>
      <c r="S317" s="10">
        <f t="shared" si="37"/>
        <v>200.88888888888889</v>
      </c>
      <c r="T317" t="s">
        <v>8269</v>
      </c>
      <c r="U317" t="str">
        <f t="shared" si="38"/>
        <v>film &amp; video</v>
      </c>
      <c r="V317" t="str">
        <f t="shared" si="39"/>
        <v>documentary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>
        <f t="shared" si="32"/>
        <v>2875743</v>
      </c>
      <c r="L318" s="12">
        <f t="shared" si="33"/>
        <v>41950.673576388886</v>
      </c>
      <c r="M318" s="12">
        <f t="shared" si="34"/>
        <v>41983.957638888889</v>
      </c>
      <c r="N318" s="14">
        <f t="shared" si="35"/>
        <v>33.034062499999997</v>
      </c>
      <c r="O318" t="b">
        <v>1</v>
      </c>
      <c r="P318">
        <v>158</v>
      </c>
      <c r="Q318" t="b">
        <v>1</v>
      </c>
      <c r="R318" s="8">
        <f t="shared" si="36"/>
        <v>1.1377333333333333</v>
      </c>
      <c r="S318" s="10">
        <f t="shared" si="37"/>
        <v>108.01265822784811</v>
      </c>
      <c r="T318" t="s">
        <v>8269</v>
      </c>
      <c r="U318" t="str">
        <f t="shared" si="38"/>
        <v>film &amp; video</v>
      </c>
      <c r="V318" t="str">
        <f t="shared" si="39"/>
        <v>documentary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>
        <f t="shared" si="32"/>
        <v>2592000</v>
      </c>
      <c r="L319" s="12">
        <f t="shared" si="33"/>
        <v>41589.426886574074</v>
      </c>
      <c r="M319" s="12">
        <f t="shared" si="34"/>
        <v>41619.426886574074</v>
      </c>
      <c r="N319" s="14">
        <f t="shared" si="35"/>
        <v>29.75</v>
      </c>
      <c r="O319" t="b">
        <v>1</v>
      </c>
      <c r="P319">
        <v>316</v>
      </c>
      <c r="Q319" t="b">
        <v>1</v>
      </c>
      <c r="R319" s="8">
        <f t="shared" si="36"/>
        <v>1.0080333333333333</v>
      </c>
      <c r="S319" s="10">
        <f t="shared" si="37"/>
        <v>95.699367088607602</v>
      </c>
      <c r="T319" t="s">
        <v>8269</v>
      </c>
      <c r="U319" t="str">
        <f t="shared" si="38"/>
        <v>film &amp; video</v>
      </c>
      <c r="V319" t="str">
        <f t="shared" si="39"/>
        <v>documentary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>
        <f t="shared" si="32"/>
        <v>2588400</v>
      </c>
      <c r="L320" s="12">
        <f t="shared" si="33"/>
        <v>41329.788784722223</v>
      </c>
      <c r="M320" s="12">
        <f t="shared" si="34"/>
        <v>41359.747118055559</v>
      </c>
      <c r="N320" s="14">
        <f t="shared" si="35"/>
        <v>29.708333333333332</v>
      </c>
      <c r="O320" t="b">
        <v>1</v>
      </c>
      <c r="P320">
        <v>284</v>
      </c>
      <c r="Q320" t="b">
        <v>1</v>
      </c>
      <c r="R320" s="8">
        <f t="shared" si="36"/>
        <v>2.8332000000000002</v>
      </c>
      <c r="S320" s="10">
        <f t="shared" si="37"/>
        <v>49.880281690140848</v>
      </c>
      <c r="T320" t="s">
        <v>8269</v>
      </c>
      <c r="U320" t="str">
        <f t="shared" si="38"/>
        <v>film &amp; video</v>
      </c>
      <c r="V320" t="str">
        <f t="shared" si="39"/>
        <v>documentary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>
        <f t="shared" si="32"/>
        <v>7559511</v>
      </c>
      <c r="L321" s="12">
        <f t="shared" si="33"/>
        <v>40123.58829861111</v>
      </c>
      <c r="M321" s="12">
        <f t="shared" si="34"/>
        <v>40211.082638888889</v>
      </c>
      <c r="N321" s="14">
        <f t="shared" si="35"/>
        <v>87.244340277777781</v>
      </c>
      <c r="O321" t="b">
        <v>1</v>
      </c>
      <c r="P321">
        <v>51</v>
      </c>
      <c r="Q321" t="b">
        <v>1</v>
      </c>
      <c r="R321" s="8">
        <f t="shared" si="36"/>
        <v>1.1268</v>
      </c>
      <c r="S321" s="10">
        <f t="shared" si="37"/>
        <v>110.47058823529412</v>
      </c>
      <c r="T321" t="s">
        <v>8269</v>
      </c>
      <c r="U321" t="str">
        <f t="shared" si="38"/>
        <v>film &amp; video</v>
      </c>
      <c r="V321" t="str">
        <f t="shared" si="39"/>
        <v>documentary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>
        <f t="shared" si="32"/>
        <v>2540767</v>
      </c>
      <c r="L322" s="12">
        <f t="shared" si="33"/>
        <v>42331.301307870366</v>
      </c>
      <c r="M322" s="12">
        <f t="shared" si="34"/>
        <v>42360.708333333328</v>
      </c>
      <c r="N322" s="14">
        <f t="shared" si="35"/>
        <v>29.157025462962963</v>
      </c>
      <c r="O322" t="b">
        <v>1</v>
      </c>
      <c r="P322">
        <v>158</v>
      </c>
      <c r="Q322" t="b">
        <v>1</v>
      </c>
      <c r="R322" s="8">
        <f t="shared" si="36"/>
        <v>1.0658000000000001</v>
      </c>
      <c r="S322" s="10">
        <f t="shared" si="37"/>
        <v>134.91139240506328</v>
      </c>
      <c r="T322" t="s">
        <v>8269</v>
      </c>
      <c r="U322" t="str">
        <f t="shared" si="38"/>
        <v>film &amp; video</v>
      </c>
      <c r="V322" t="str">
        <f t="shared" si="39"/>
        <v>documentary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>
        <f t="shared" ref="K323:K386" si="40">SUM(I323,-J323)</f>
        <v>3027600</v>
      </c>
      <c r="L323" s="12">
        <f t="shared" ref="L323:L386" si="41">(((J323/60)/60)/24)+DATE(1970,1,1)+(-6/24)</f>
        <v>42647.196597222224</v>
      </c>
      <c r="M323" s="12">
        <f t="shared" ref="M323:M386" si="42">(((I323/60)/60)/24)+DATE(1970,1,1)+(-6/24)</f>
        <v>42682.238263888896</v>
      </c>
      <c r="N323" s="14">
        <f t="shared" ref="N323:N386" si="43">(((K323/60)/60)/24)+(-6/24)</f>
        <v>34.791666666666664</v>
      </c>
      <c r="O323" t="b">
        <v>1</v>
      </c>
      <c r="P323">
        <v>337</v>
      </c>
      <c r="Q323" t="b">
        <v>1</v>
      </c>
      <c r="R323" s="8">
        <f t="shared" ref="R323:R386" si="44">E323/D323</f>
        <v>1.0266285714285714</v>
      </c>
      <c r="S323" s="10">
        <f t="shared" ref="S323:S386" si="45">E323/P323</f>
        <v>106.62314540059347</v>
      </c>
      <c r="T323" t="s">
        <v>8269</v>
      </c>
      <c r="U323" t="str">
        <f t="shared" ref="U323:U386" si="46">IF(T323="film &amp; video/television","film &amp; video",IF(T323="film &amp; video/drama","film &amp; video",IF(T323="film &amp; video/animation","film &amp; video",IF(T323="film &amp; video/science fiction","film &amp; video",IF(T323="film &amp; video/animation","film &amp; video",IF(T323="film &amp; video/documentary", "film &amp; video", IF(T323="film &amp; video/shorts", "film &amp; video", "N/A")))))))</f>
        <v>film &amp; video</v>
      </c>
      <c r="V323" t="str">
        <f t="shared" ref="V323:V386" si="47">IF(T323="film &amp; video/television","television",IF(T323="film &amp; video/documentary","documentary",IF(T323="film &amp; video/science fiction","science fiction",IF(T323="film &amp; video/drama","drama",IF(T323="film &amp; video/animation","animation", IF(T323="film &amp; video/shorts", "shorts", "N/A"))))))</f>
        <v>documentary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>
        <f t="shared" si="40"/>
        <v>2592000</v>
      </c>
      <c r="L324" s="12">
        <f t="shared" si="41"/>
        <v>42473.32</v>
      </c>
      <c r="M324" s="12">
        <f t="shared" si="42"/>
        <v>42503.32</v>
      </c>
      <c r="N324" s="14">
        <f t="shared" si="43"/>
        <v>29.75</v>
      </c>
      <c r="O324" t="b">
        <v>1</v>
      </c>
      <c r="P324">
        <v>186</v>
      </c>
      <c r="Q324" t="b">
        <v>1</v>
      </c>
      <c r="R324" s="8">
        <f t="shared" si="44"/>
        <v>1.0791200000000001</v>
      </c>
      <c r="S324" s="10">
        <f t="shared" si="45"/>
        <v>145.04301075268816</v>
      </c>
      <c r="T324" t="s">
        <v>8269</v>
      </c>
      <c r="U324" t="str">
        <f t="shared" si="46"/>
        <v>film &amp; video</v>
      </c>
      <c r="V324" t="str">
        <f t="shared" si="47"/>
        <v>documentary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>
        <f t="shared" si="40"/>
        <v>2420174</v>
      </c>
      <c r="L325" s="12">
        <f t="shared" si="41"/>
        <v>42697.07136574074</v>
      </c>
      <c r="M325" s="12">
        <f t="shared" si="42"/>
        <v>42725.082638888889</v>
      </c>
      <c r="N325" s="14">
        <f t="shared" si="43"/>
        <v>27.761273148148145</v>
      </c>
      <c r="O325" t="b">
        <v>1</v>
      </c>
      <c r="P325">
        <v>58</v>
      </c>
      <c r="Q325" t="b">
        <v>1</v>
      </c>
      <c r="R325" s="8">
        <f t="shared" si="44"/>
        <v>1.2307407407407407</v>
      </c>
      <c r="S325" s="10">
        <f t="shared" si="45"/>
        <v>114.58620689655173</v>
      </c>
      <c r="T325" t="s">
        <v>8269</v>
      </c>
      <c r="U325" t="str">
        <f t="shared" si="46"/>
        <v>film &amp; video</v>
      </c>
      <c r="V325" t="str">
        <f t="shared" si="47"/>
        <v>documentary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>
        <f t="shared" si="40"/>
        <v>2851200</v>
      </c>
      <c r="L326" s="12">
        <f t="shared" si="41"/>
        <v>42184.376250000001</v>
      </c>
      <c r="M326" s="12">
        <f t="shared" si="42"/>
        <v>42217.376250000001</v>
      </c>
      <c r="N326" s="14">
        <f t="shared" si="43"/>
        <v>32.75</v>
      </c>
      <c r="O326" t="b">
        <v>1</v>
      </c>
      <c r="P326">
        <v>82</v>
      </c>
      <c r="Q326" t="b">
        <v>1</v>
      </c>
      <c r="R326" s="8">
        <f t="shared" si="44"/>
        <v>1.016</v>
      </c>
      <c r="S326" s="10">
        <f t="shared" si="45"/>
        <v>105.3170731707317</v>
      </c>
      <c r="T326" t="s">
        <v>8269</v>
      </c>
      <c r="U326" t="str">
        <f t="shared" si="46"/>
        <v>film &amp; video</v>
      </c>
      <c r="V326" t="str">
        <f t="shared" si="47"/>
        <v>documentary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>
        <f t="shared" si="40"/>
        <v>3024000</v>
      </c>
      <c r="L327" s="12">
        <f t="shared" si="41"/>
        <v>42688.937881944439</v>
      </c>
      <c r="M327" s="12">
        <f t="shared" si="42"/>
        <v>42723.937881944439</v>
      </c>
      <c r="N327" s="14">
        <f t="shared" si="43"/>
        <v>34.75</v>
      </c>
      <c r="O327" t="b">
        <v>1</v>
      </c>
      <c r="P327">
        <v>736</v>
      </c>
      <c r="Q327" t="b">
        <v>1</v>
      </c>
      <c r="R327" s="8">
        <f t="shared" si="44"/>
        <v>1.04396</v>
      </c>
      <c r="S327" s="10">
        <f t="shared" si="45"/>
        <v>70.921195652173907</v>
      </c>
      <c r="T327" t="s">
        <v>8269</v>
      </c>
      <c r="U327" t="str">
        <f t="shared" si="46"/>
        <v>film &amp; video</v>
      </c>
      <c r="V327" t="str">
        <f t="shared" si="47"/>
        <v>documentary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>
        <f t="shared" si="40"/>
        <v>2906614</v>
      </c>
      <c r="L328" s="12">
        <f t="shared" si="41"/>
        <v>42775.064884259264</v>
      </c>
      <c r="M328" s="12">
        <f t="shared" si="42"/>
        <v>42808.706250000003</v>
      </c>
      <c r="N328" s="14">
        <f t="shared" si="43"/>
        <v>33.391365740740738</v>
      </c>
      <c r="O328" t="b">
        <v>1</v>
      </c>
      <c r="P328">
        <v>1151</v>
      </c>
      <c r="Q328" t="b">
        <v>1</v>
      </c>
      <c r="R328" s="8">
        <f t="shared" si="44"/>
        <v>1.1292973333333334</v>
      </c>
      <c r="S328" s="10">
        <f t="shared" si="45"/>
        <v>147.17167680278018</v>
      </c>
      <c r="T328" t="s">
        <v>8269</v>
      </c>
      <c r="U328" t="str">
        <f t="shared" si="46"/>
        <v>film &amp; video</v>
      </c>
      <c r="V328" t="str">
        <f t="shared" si="47"/>
        <v>documentary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>
        <f t="shared" si="40"/>
        <v>2341271</v>
      </c>
      <c r="L329" s="12">
        <f t="shared" si="41"/>
        <v>42057.985289351855</v>
      </c>
      <c r="M329" s="12">
        <f t="shared" si="42"/>
        <v>42085.083333333328</v>
      </c>
      <c r="N329" s="14">
        <f t="shared" si="43"/>
        <v>26.848043981481482</v>
      </c>
      <c r="O329" t="b">
        <v>1</v>
      </c>
      <c r="P329">
        <v>34</v>
      </c>
      <c r="Q329" t="b">
        <v>1</v>
      </c>
      <c r="R329" s="8">
        <f t="shared" si="44"/>
        <v>1.3640000000000001</v>
      </c>
      <c r="S329" s="10">
        <f t="shared" si="45"/>
        <v>160.47058823529412</v>
      </c>
      <c r="T329" t="s">
        <v>8269</v>
      </c>
      <c r="U329" t="str">
        <f t="shared" si="46"/>
        <v>film &amp; video</v>
      </c>
      <c r="V329" t="str">
        <f t="shared" si="47"/>
        <v>documentary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>
        <f t="shared" si="40"/>
        <v>2611012</v>
      </c>
      <c r="L330" s="12">
        <f t="shared" si="41"/>
        <v>42278.696620370371</v>
      </c>
      <c r="M330" s="12">
        <f t="shared" si="42"/>
        <v>42308.916666666672</v>
      </c>
      <c r="N330" s="14">
        <f t="shared" si="43"/>
        <v>29.970046296296299</v>
      </c>
      <c r="O330" t="b">
        <v>1</v>
      </c>
      <c r="P330">
        <v>498</v>
      </c>
      <c r="Q330" t="b">
        <v>1</v>
      </c>
      <c r="R330" s="8">
        <f t="shared" si="44"/>
        <v>1.036144</v>
      </c>
      <c r="S330" s="10">
        <f t="shared" si="45"/>
        <v>156.04578313253012</v>
      </c>
      <c r="T330" t="s">
        <v>8269</v>
      </c>
      <c r="U330" t="str">
        <f t="shared" si="46"/>
        <v>film &amp; video</v>
      </c>
      <c r="V330" t="str">
        <f t="shared" si="47"/>
        <v>documentary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>
        <f t="shared" si="40"/>
        <v>2047673</v>
      </c>
      <c r="L331" s="12">
        <f t="shared" si="41"/>
        <v>42291.21674768519</v>
      </c>
      <c r="M331" s="12">
        <f t="shared" si="42"/>
        <v>42314.916666666672</v>
      </c>
      <c r="N331" s="14">
        <f t="shared" si="43"/>
        <v>23.449918981481478</v>
      </c>
      <c r="O331" t="b">
        <v>1</v>
      </c>
      <c r="P331">
        <v>167</v>
      </c>
      <c r="Q331" t="b">
        <v>1</v>
      </c>
      <c r="R331" s="8">
        <f t="shared" si="44"/>
        <v>1.0549999999999999</v>
      </c>
      <c r="S331" s="10">
        <f t="shared" si="45"/>
        <v>63.17365269461078</v>
      </c>
      <c r="T331" t="s">
        <v>8269</v>
      </c>
      <c r="U331" t="str">
        <f t="shared" si="46"/>
        <v>film &amp; video</v>
      </c>
      <c r="V331" t="str">
        <f t="shared" si="47"/>
        <v>documentary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>
        <f t="shared" si="40"/>
        <v>2734577</v>
      </c>
      <c r="L332" s="12">
        <f t="shared" si="41"/>
        <v>41379.265775462962</v>
      </c>
      <c r="M332" s="12">
        <f t="shared" si="42"/>
        <v>41410.915972222225</v>
      </c>
      <c r="N332" s="14">
        <f t="shared" si="43"/>
        <v>31.400196759259259</v>
      </c>
      <c r="O332" t="b">
        <v>1</v>
      </c>
      <c r="P332">
        <v>340</v>
      </c>
      <c r="Q332" t="b">
        <v>1</v>
      </c>
      <c r="R332" s="8">
        <f t="shared" si="44"/>
        <v>1.0182857142857142</v>
      </c>
      <c r="S332" s="10">
        <f t="shared" si="45"/>
        <v>104.82352941176471</v>
      </c>
      <c r="T332" t="s">
        <v>8269</v>
      </c>
      <c r="U332" t="str">
        <f t="shared" si="46"/>
        <v>film &amp; video</v>
      </c>
      <c r="V332" t="str">
        <f t="shared" si="47"/>
        <v>documentary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>
        <f t="shared" si="40"/>
        <v>2678400</v>
      </c>
      <c r="L333" s="12">
        <f t="shared" si="41"/>
        <v>42507.331412037034</v>
      </c>
      <c r="M333" s="12">
        <f t="shared" si="42"/>
        <v>42538.331412037034</v>
      </c>
      <c r="N333" s="14">
        <f t="shared" si="43"/>
        <v>30.75</v>
      </c>
      <c r="O333" t="b">
        <v>1</v>
      </c>
      <c r="P333">
        <v>438</v>
      </c>
      <c r="Q333" t="b">
        <v>1</v>
      </c>
      <c r="R333" s="8">
        <f t="shared" si="44"/>
        <v>1.0660499999999999</v>
      </c>
      <c r="S333" s="10">
        <f t="shared" si="45"/>
        <v>97.356164383561648</v>
      </c>
      <c r="T333" t="s">
        <v>8269</v>
      </c>
      <c r="U333" t="str">
        <f t="shared" si="46"/>
        <v>film &amp; video</v>
      </c>
      <c r="V333" t="str">
        <f t="shared" si="47"/>
        <v>documentary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>
        <f t="shared" si="40"/>
        <v>3598823</v>
      </c>
      <c r="L334" s="12">
        <f t="shared" si="41"/>
        <v>42263.430289351847</v>
      </c>
      <c r="M334" s="12">
        <f t="shared" si="42"/>
        <v>42305.083333333328</v>
      </c>
      <c r="N334" s="14">
        <f t="shared" si="43"/>
        <v>41.403043981481481</v>
      </c>
      <c r="O334" t="b">
        <v>1</v>
      </c>
      <c r="P334">
        <v>555</v>
      </c>
      <c r="Q334" t="b">
        <v>1</v>
      </c>
      <c r="R334" s="8">
        <f t="shared" si="44"/>
        <v>1.13015</v>
      </c>
      <c r="S334" s="10">
        <f t="shared" si="45"/>
        <v>203.63063063063063</v>
      </c>
      <c r="T334" t="s">
        <v>8269</v>
      </c>
      <c r="U334" t="str">
        <f t="shared" si="46"/>
        <v>film &amp; video</v>
      </c>
      <c r="V334" t="str">
        <f t="shared" si="47"/>
        <v>documentary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>
        <f t="shared" si="40"/>
        <v>2588400</v>
      </c>
      <c r="L335" s="12">
        <f t="shared" si="41"/>
        <v>42437.386469907404</v>
      </c>
      <c r="M335" s="12">
        <f t="shared" si="42"/>
        <v>42467.34480324074</v>
      </c>
      <c r="N335" s="14">
        <f t="shared" si="43"/>
        <v>29.708333333333332</v>
      </c>
      <c r="O335" t="b">
        <v>1</v>
      </c>
      <c r="P335">
        <v>266</v>
      </c>
      <c r="Q335" t="b">
        <v>1</v>
      </c>
      <c r="R335" s="8">
        <f t="shared" si="44"/>
        <v>1.252275</v>
      </c>
      <c r="S335" s="10">
        <f t="shared" si="45"/>
        <v>188.31203007518798</v>
      </c>
      <c r="T335" t="s">
        <v>8269</v>
      </c>
      <c r="U335" t="str">
        <f t="shared" si="46"/>
        <v>film &amp; video</v>
      </c>
      <c r="V335" t="str">
        <f t="shared" si="47"/>
        <v>documentary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>
        <f t="shared" si="40"/>
        <v>3292643</v>
      </c>
      <c r="L336" s="12">
        <f t="shared" si="41"/>
        <v>42101.432372685187</v>
      </c>
      <c r="M336" s="12">
        <f t="shared" si="42"/>
        <v>42139.541666666672</v>
      </c>
      <c r="N336" s="14">
        <f t="shared" si="43"/>
        <v>37.859293981481478</v>
      </c>
      <c r="O336" t="b">
        <v>1</v>
      </c>
      <c r="P336">
        <v>69</v>
      </c>
      <c r="Q336" t="b">
        <v>1</v>
      </c>
      <c r="R336" s="8">
        <f t="shared" si="44"/>
        <v>1.0119</v>
      </c>
      <c r="S336" s="10">
        <f t="shared" si="45"/>
        <v>146.65217391304347</v>
      </c>
      <c r="T336" t="s">
        <v>8269</v>
      </c>
      <c r="U336" t="str">
        <f t="shared" si="46"/>
        <v>film &amp; video</v>
      </c>
      <c r="V336" t="str">
        <f t="shared" si="47"/>
        <v>documentary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>
        <f t="shared" si="40"/>
        <v>2693885</v>
      </c>
      <c r="L337" s="12">
        <f t="shared" si="41"/>
        <v>42101.487442129626</v>
      </c>
      <c r="M337" s="12">
        <f t="shared" si="42"/>
        <v>42132.666666666672</v>
      </c>
      <c r="N337" s="14">
        <f t="shared" si="43"/>
        <v>30.92922453703704</v>
      </c>
      <c r="O337" t="b">
        <v>1</v>
      </c>
      <c r="P337">
        <v>80</v>
      </c>
      <c r="Q337" t="b">
        <v>1</v>
      </c>
      <c r="R337" s="8">
        <f t="shared" si="44"/>
        <v>1.0276470588235294</v>
      </c>
      <c r="S337" s="10">
        <f t="shared" si="45"/>
        <v>109.1875</v>
      </c>
      <c r="T337" t="s">
        <v>8269</v>
      </c>
      <c r="U337" t="str">
        <f t="shared" si="46"/>
        <v>film &amp; video</v>
      </c>
      <c r="V337" t="str">
        <f t="shared" si="47"/>
        <v>documentary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>
        <f t="shared" si="40"/>
        <v>2595600</v>
      </c>
      <c r="L338" s="12">
        <f t="shared" si="41"/>
        <v>42291.346273148149</v>
      </c>
      <c r="M338" s="12">
        <f t="shared" si="42"/>
        <v>42321.387939814813</v>
      </c>
      <c r="N338" s="14">
        <f t="shared" si="43"/>
        <v>29.791666666666668</v>
      </c>
      <c r="O338" t="b">
        <v>1</v>
      </c>
      <c r="P338">
        <v>493</v>
      </c>
      <c r="Q338" t="b">
        <v>1</v>
      </c>
      <c r="R338" s="8">
        <f t="shared" si="44"/>
        <v>1.1683911999999999</v>
      </c>
      <c r="S338" s="10">
        <f t="shared" si="45"/>
        <v>59.249046653144013</v>
      </c>
      <c r="T338" t="s">
        <v>8269</v>
      </c>
      <c r="U338" t="str">
        <f t="shared" si="46"/>
        <v>film &amp; video</v>
      </c>
      <c r="V338" t="str">
        <f t="shared" si="47"/>
        <v>documentary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>
        <f t="shared" si="40"/>
        <v>2588400</v>
      </c>
      <c r="L339" s="12">
        <f t="shared" si="41"/>
        <v>42046.878564814819</v>
      </c>
      <c r="M339" s="12">
        <f t="shared" si="42"/>
        <v>42076.836898148147</v>
      </c>
      <c r="N339" s="14">
        <f t="shared" si="43"/>
        <v>29.708333333333332</v>
      </c>
      <c r="O339" t="b">
        <v>1</v>
      </c>
      <c r="P339">
        <v>31</v>
      </c>
      <c r="Q339" t="b">
        <v>1</v>
      </c>
      <c r="R339" s="8">
        <f t="shared" si="44"/>
        <v>1.0116833333333335</v>
      </c>
      <c r="S339" s="10">
        <f t="shared" si="45"/>
        <v>97.904838709677421</v>
      </c>
      <c r="T339" t="s">
        <v>8269</v>
      </c>
      <c r="U339" t="str">
        <f t="shared" si="46"/>
        <v>film &amp; video</v>
      </c>
      <c r="V339" t="str">
        <f t="shared" si="47"/>
        <v>documentary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>
        <f t="shared" si="40"/>
        <v>4863110</v>
      </c>
      <c r="L340" s="12">
        <f t="shared" si="41"/>
        <v>42559.505671296298</v>
      </c>
      <c r="M340" s="12">
        <f t="shared" si="42"/>
        <v>42615.791666666672</v>
      </c>
      <c r="N340" s="14">
        <f t="shared" si="43"/>
        <v>56.035995370370365</v>
      </c>
      <c r="O340" t="b">
        <v>1</v>
      </c>
      <c r="P340">
        <v>236</v>
      </c>
      <c r="Q340" t="b">
        <v>1</v>
      </c>
      <c r="R340" s="8">
        <f t="shared" si="44"/>
        <v>1.1013360000000001</v>
      </c>
      <c r="S340" s="10">
        <f t="shared" si="45"/>
        <v>70.000169491525426</v>
      </c>
      <c r="T340" t="s">
        <v>8269</v>
      </c>
      <c r="U340" t="str">
        <f t="shared" si="46"/>
        <v>film &amp; video</v>
      </c>
      <c r="V340" t="str">
        <f t="shared" si="47"/>
        <v>documentary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>
        <f t="shared" si="40"/>
        <v>2592000</v>
      </c>
      <c r="L341" s="12">
        <f t="shared" si="41"/>
        <v>42093.510046296295</v>
      </c>
      <c r="M341" s="12">
        <f t="shared" si="42"/>
        <v>42123.510046296295</v>
      </c>
      <c r="N341" s="14">
        <f t="shared" si="43"/>
        <v>29.75</v>
      </c>
      <c r="O341" t="b">
        <v>1</v>
      </c>
      <c r="P341">
        <v>89</v>
      </c>
      <c r="Q341" t="b">
        <v>1</v>
      </c>
      <c r="R341" s="8">
        <f t="shared" si="44"/>
        <v>1.0808333333333333</v>
      </c>
      <c r="S341" s="10">
        <f t="shared" si="45"/>
        <v>72.865168539325836</v>
      </c>
      <c r="T341" t="s">
        <v>8269</v>
      </c>
      <c r="U341" t="str">
        <f t="shared" si="46"/>
        <v>film &amp; video</v>
      </c>
      <c r="V341" t="str">
        <f t="shared" si="47"/>
        <v>documentary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>
        <f t="shared" si="40"/>
        <v>2609793</v>
      </c>
      <c r="L342" s="12">
        <f t="shared" si="41"/>
        <v>42772.419062500005</v>
      </c>
      <c r="M342" s="12">
        <f t="shared" si="42"/>
        <v>42802.625</v>
      </c>
      <c r="N342" s="14">
        <f t="shared" si="43"/>
        <v>29.955937500000001</v>
      </c>
      <c r="O342" t="b">
        <v>1</v>
      </c>
      <c r="P342">
        <v>299</v>
      </c>
      <c r="Q342" t="b">
        <v>1</v>
      </c>
      <c r="R342" s="8">
        <f t="shared" si="44"/>
        <v>1.2502285714285715</v>
      </c>
      <c r="S342" s="10">
        <f t="shared" si="45"/>
        <v>146.34782608695653</v>
      </c>
      <c r="T342" t="s">
        <v>8269</v>
      </c>
      <c r="U342" t="str">
        <f t="shared" si="46"/>
        <v>film &amp; video</v>
      </c>
      <c r="V342" t="str">
        <f t="shared" si="47"/>
        <v>documentary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>
        <f t="shared" si="40"/>
        <v>1579942</v>
      </c>
      <c r="L343" s="12">
        <f t="shared" si="41"/>
        <v>41894.629606481481</v>
      </c>
      <c r="M343" s="12">
        <f t="shared" si="42"/>
        <v>41912.915972222225</v>
      </c>
      <c r="N343" s="14">
        <f t="shared" si="43"/>
        <v>18.036365740740738</v>
      </c>
      <c r="O343" t="b">
        <v>1</v>
      </c>
      <c r="P343">
        <v>55</v>
      </c>
      <c r="Q343" t="b">
        <v>1</v>
      </c>
      <c r="R343" s="8">
        <f t="shared" si="44"/>
        <v>1.0671428571428572</v>
      </c>
      <c r="S343" s="10">
        <f t="shared" si="45"/>
        <v>67.909090909090907</v>
      </c>
      <c r="T343" t="s">
        <v>8269</v>
      </c>
      <c r="U343" t="str">
        <f t="shared" si="46"/>
        <v>film &amp; video</v>
      </c>
      <c r="V343" t="str">
        <f t="shared" si="47"/>
        <v>documentary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>
        <f t="shared" si="40"/>
        <v>2592000</v>
      </c>
      <c r="L344" s="12">
        <f t="shared" si="41"/>
        <v>42459.530844907407</v>
      </c>
      <c r="M344" s="12">
        <f t="shared" si="42"/>
        <v>42489.530844907407</v>
      </c>
      <c r="N344" s="14">
        <f t="shared" si="43"/>
        <v>29.75</v>
      </c>
      <c r="O344" t="b">
        <v>1</v>
      </c>
      <c r="P344">
        <v>325</v>
      </c>
      <c r="Q344" t="b">
        <v>1</v>
      </c>
      <c r="R344" s="8">
        <f t="shared" si="44"/>
        <v>1.0036639999999999</v>
      </c>
      <c r="S344" s="10">
        <f t="shared" si="45"/>
        <v>169.85083076923075</v>
      </c>
      <c r="T344" t="s">
        <v>8269</v>
      </c>
      <c r="U344" t="str">
        <f t="shared" si="46"/>
        <v>film &amp; video</v>
      </c>
      <c r="V344" t="str">
        <f t="shared" si="47"/>
        <v>documentary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>
        <f t="shared" si="40"/>
        <v>2625455</v>
      </c>
      <c r="L345" s="12">
        <f t="shared" si="41"/>
        <v>41926.48778935185</v>
      </c>
      <c r="M345" s="12">
        <f t="shared" si="42"/>
        <v>41956.875</v>
      </c>
      <c r="N345" s="14">
        <f t="shared" si="43"/>
        <v>30.137210648148152</v>
      </c>
      <c r="O345" t="b">
        <v>1</v>
      </c>
      <c r="P345">
        <v>524</v>
      </c>
      <c r="Q345" t="b">
        <v>1</v>
      </c>
      <c r="R345" s="8">
        <f t="shared" si="44"/>
        <v>1.0202863333333334</v>
      </c>
      <c r="S345" s="10">
        <f t="shared" si="45"/>
        <v>58.413339694656486</v>
      </c>
      <c r="T345" t="s">
        <v>8269</v>
      </c>
      <c r="U345" t="str">
        <f t="shared" si="46"/>
        <v>film &amp; video</v>
      </c>
      <c r="V345" t="str">
        <f t="shared" si="47"/>
        <v>documentary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>
        <f t="shared" si="40"/>
        <v>3812506</v>
      </c>
      <c r="L346" s="12">
        <f t="shared" si="41"/>
        <v>42111.720995370371</v>
      </c>
      <c r="M346" s="12">
        <f t="shared" si="42"/>
        <v>42155.847222222219</v>
      </c>
      <c r="N346" s="14">
        <f t="shared" si="43"/>
        <v>43.876226851851861</v>
      </c>
      <c r="O346" t="b">
        <v>1</v>
      </c>
      <c r="P346">
        <v>285</v>
      </c>
      <c r="Q346" t="b">
        <v>1</v>
      </c>
      <c r="R346" s="8">
        <f t="shared" si="44"/>
        <v>1.0208358208955224</v>
      </c>
      <c r="S346" s="10">
        <f t="shared" si="45"/>
        <v>119.99298245614035</v>
      </c>
      <c r="T346" t="s">
        <v>8269</v>
      </c>
      <c r="U346" t="str">
        <f t="shared" si="46"/>
        <v>film &amp; video</v>
      </c>
      <c r="V346" t="str">
        <f t="shared" si="47"/>
        <v>documentary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>
        <f t="shared" si="40"/>
        <v>2592000</v>
      </c>
      <c r="L347" s="12">
        <f t="shared" si="41"/>
        <v>42114.694328703699</v>
      </c>
      <c r="M347" s="12">
        <f t="shared" si="42"/>
        <v>42144.694328703699</v>
      </c>
      <c r="N347" s="14">
        <f t="shared" si="43"/>
        <v>29.75</v>
      </c>
      <c r="O347" t="b">
        <v>1</v>
      </c>
      <c r="P347">
        <v>179</v>
      </c>
      <c r="Q347" t="b">
        <v>1</v>
      </c>
      <c r="R347" s="8">
        <f t="shared" si="44"/>
        <v>1.2327586206896552</v>
      </c>
      <c r="S347" s="10">
        <f t="shared" si="45"/>
        <v>99.860335195530723</v>
      </c>
      <c r="T347" t="s">
        <v>8269</v>
      </c>
      <c r="U347" t="str">
        <f t="shared" si="46"/>
        <v>film &amp; video</v>
      </c>
      <c r="V347" t="str">
        <f t="shared" si="47"/>
        <v>documentary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>
        <f t="shared" si="40"/>
        <v>2592000</v>
      </c>
      <c r="L348" s="12">
        <f t="shared" si="41"/>
        <v>42261.250243055561</v>
      </c>
      <c r="M348" s="12">
        <f t="shared" si="42"/>
        <v>42291.250243055561</v>
      </c>
      <c r="N348" s="14">
        <f t="shared" si="43"/>
        <v>29.75</v>
      </c>
      <c r="O348" t="b">
        <v>1</v>
      </c>
      <c r="P348">
        <v>188</v>
      </c>
      <c r="Q348" t="b">
        <v>1</v>
      </c>
      <c r="R348" s="8">
        <f t="shared" si="44"/>
        <v>1.7028880000000002</v>
      </c>
      <c r="S348" s="10">
        <f t="shared" si="45"/>
        <v>90.579148936170213</v>
      </c>
      <c r="T348" t="s">
        <v>8269</v>
      </c>
      <c r="U348" t="str">
        <f t="shared" si="46"/>
        <v>film &amp; video</v>
      </c>
      <c r="V348" t="str">
        <f t="shared" si="47"/>
        <v>documentary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>
        <f t="shared" si="40"/>
        <v>2595600</v>
      </c>
      <c r="L349" s="12">
        <f t="shared" si="41"/>
        <v>42292.245474537034</v>
      </c>
      <c r="M349" s="12">
        <f t="shared" si="42"/>
        <v>42322.287141203706</v>
      </c>
      <c r="N349" s="14">
        <f t="shared" si="43"/>
        <v>29.791666666666668</v>
      </c>
      <c r="O349" t="b">
        <v>1</v>
      </c>
      <c r="P349">
        <v>379</v>
      </c>
      <c r="Q349" t="b">
        <v>1</v>
      </c>
      <c r="R349" s="8">
        <f t="shared" si="44"/>
        <v>1.1159049999999999</v>
      </c>
      <c r="S349" s="10">
        <f t="shared" si="45"/>
        <v>117.77361477572559</v>
      </c>
      <c r="T349" t="s">
        <v>8269</v>
      </c>
      <c r="U349" t="str">
        <f t="shared" si="46"/>
        <v>film &amp; video</v>
      </c>
      <c r="V349" t="str">
        <f t="shared" si="47"/>
        <v>documentary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>
        <f t="shared" si="40"/>
        <v>2592000</v>
      </c>
      <c r="L350" s="12">
        <f t="shared" si="41"/>
        <v>42207.33699074074</v>
      </c>
      <c r="M350" s="12">
        <f t="shared" si="42"/>
        <v>42237.33699074074</v>
      </c>
      <c r="N350" s="14">
        <f t="shared" si="43"/>
        <v>29.75</v>
      </c>
      <c r="O350" t="b">
        <v>1</v>
      </c>
      <c r="P350">
        <v>119</v>
      </c>
      <c r="Q350" t="b">
        <v>1</v>
      </c>
      <c r="R350" s="8">
        <f t="shared" si="44"/>
        <v>1.03</v>
      </c>
      <c r="S350" s="10">
        <f t="shared" si="45"/>
        <v>86.554621848739501</v>
      </c>
      <c r="T350" t="s">
        <v>8269</v>
      </c>
      <c r="U350" t="str">
        <f t="shared" si="46"/>
        <v>film &amp; video</v>
      </c>
      <c r="V350" t="str">
        <f t="shared" si="47"/>
        <v>documentary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>
        <f t="shared" si="40"/>
        <v>2592000</v>
      </c>
      <c r="L351" s="12">
        <f t="shared" si="41"/>
        <v>42760.248935185184</v>
      </c>
      <c r="M351" s="12">
        <f t="shared" si="42"/>
        <v>42790.248935185184</v>
      </c>
      <c r="N351" s="14">
        <f t="shared" si="43"/>
        <v>29.75</v>
      </c>
      <c r="O351" t="b">
        <v>1</v>
      </c>
      <c r="P351">
        <v>167</v>
      </c>
      <c r="Q351" t="b">
        <v>1</v>
      </c>
      <c r="R351" s="8">
        <f t="shared" si="44"/>
        <v>1.0663570159857905</v>
      </c>
      <c r="S351" s="10">
        <f t="shared" si="45"/>
        <v>71.899281437125751</v>
      </c>
      <c r="T351" t="s">
        <v>8269</v>
      </c>
      <c r="U351" t="str">
        <f t="shared" si="46"/>
        <v>film &amp; video</v>
      </c>
      <c r="V351" t="str">
        <f t="shared" si="47"/>
        <v>documentary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>
        <f t="shared" si="40"/>
        <v>3291831</v>
      </c>
      <c r="L352" s="12">
        <f t="shared" si="41"/>
        <v>42585.816076388888</v>
      </c>
      <c r="M352" s="12">
        <f t="shared" si="42"/>
        <v>42623.915972222225</v>
      </c>
      <c r="N352" s="14">
        <f t="shared" si="43"/>
        <v>37.849895833333328</v>
      </c>
      <c r="O352" t="b">
        <v>1</v>
      </c>
      <c r="P352">
        <v>221</v>
      </c>
      <c r="Q352" t="b">
        <v>1</v>
      </c>
      <c r="R352" s="8">
        <f t="shared" si="44"/>
        <v>1.1476</v>
      </c>
      <c r="S352" s="10">
        <f t="shared" si="45"/>
        <v>129.81900452488688</v>
      </c>
      <c r="T352" t="s">
        <v>8269</v>
      </c>
      <c r="U352" t="str">
        <f t="shared" si="46"/>
        <v>film &amp; video</v>
      </c>
      <c r="V352" t="str">
        <f t="shared" si="47"/>
        <v>documentary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>
        <f t="shared" si="40"/>
        <v>3452400</v>
      </c>
      <c r="L353" s="12">
        <f t="shared" si="41"/>
        <v>42427.714745370366</v>
      </c>
      <c r="M353" s="12">
        <f t="shared" si="42"/>
        <v>42467.673078703709</v>
      </c>
      <c r="N353" s="14">
        <f t="shared" si="43"/>
        <v>39.708333333333336</v>
      </c>
      <c r="O353" t="b">
        <v>1</v>
      </c>
      <c r="P353">
        <v>964</v>
      </c>
      <c r="Q353" t="b">
        <v>1</v>
      </c>
      <c r="R353" s="8">
        <f t="shared" si="44"/>
        <v>1.2734117647058822</v>
      </c>
      <c r="S353" s="10">
        <f t="shared" si="45"/>
        <v>44.912863070539416</v>
      </c>
      <c r="T353" t="s">
        <v>8269</v>
      </c>
      <c r="U353" t="str">
        <f t="shared" si="46"/>
        <v>film &amp; video</v>
      </c>
      <c r="V353" t="str">
        <f t="shared" si="47"/>
        <v>documentary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>
        <f t="shared" si="40"/>
        <v>2592000</v>
      </c>
      <c r="L354" s="12">
        <f t="shared" si="41"/>
        <v>41889.917453703703</v>
      </c>
      <c r="M354" s="12">
        <f t="shared" si="42"/>
        <v>41919.917453703703</v>
      </c>
      <c r="N354" s="14">
        <f t="shared" si="43"/>
        <v>29.75</v>
      </c>
      <c r="O354" t="b">
        <v>1</v>
      </c>
      <c r="P354">
        <v>286</v>
      </c>
      <c r="Q354" t="b">
        <v>1</v>
      </c>
      <c r="R354" s="8">
        <f t="shared" si="44"/>
        <v>1.1656</v>
      </c>
      <c r="S354" s="10">
        <f t="shared" si="45"/>
        <v>40.755244755244753</v>
      </c>
      <c r="T354" t="s">
        <v>8269</v>
      </c>
      <c r="U354" t="str">
        <f t="shared" si="46"/>
        <v>film &amp; video</v>
      </c>
      <c r="V354" t="str">
        <f t="shared" si="47"/>
        <v>documentary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>
        <f t="shared" si="40"/>
        <v>2595600</v>
      </c>
      <c r="L355" s="12">
        <f t="shared" si="41"/>
        <v>42297.541886574079</v>
      </c>
      <c r="M355" s="12">
        <f t="shared" si="42"/>
        <v>42327.583553240736</v>
      </c>
      <c r="N355" s="14">
        <f t="shared" si="43"/>
        <v>29.791666666666668</v>
      </c>
      <c r="O355" t="b">
        <v>1</v>
      </c>
      <c r="P355">
        <v>613</v>
      </c>
      <c r="Q355" t="b">
        <v>1</v>
      </c>
      <c r="R355" s="8">
        <f t="shared" si="44"/>
        <v>1.0861819426615318</v>
      </c>
      <c r="S355" s="10">
        <f t="shared" si="45"/>
        <v>103.52394779771615</v>
      </c>
      <c r="T355" t="s">
        <v>8269</v>
      </c>
      <c r="U355" t="str">
        <f t="shared" si="46"/>
        <v>film &amp; video</v>
      </c>
      <c r="V355" t="str">
        <f t="shared" si="47"/>
        <v>documentary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>
        <f t="shared" si="40"/>
        <v>2588400</v>
      </c>
      <c r="L356" s="12">
        <f t="shared" si="41"/>
        <v>42438.577789351853</v>
      </c>
      <c r="M356" s="12">
        <f t="shared" si="42"/>
        <v>42468.536122685182</v>
      </c>
      <c r="N356" s="14">
        <f t="shared" si="43"/>
        <v>29.708333333333332</v>
      </c>
      <c r="O356" t="b">
        <v>1</v>
      </c>
      <c r="P356">
        <v>29</v>
      </c>
      <c r="Q356" t="b">
        <v>1</v>
      </c>
      <c r="R356" s="8">
        <f t="shared" si="44"/>
        <v>1.0394285714285714</v>
      </c>
      <c r="S356" s="10">
        <f t="shared" si="45"/>
        <v>125.44827586206897</v>
      </c>
      <c r="T356" t="s">
        <v>8269</v>
      </c>
      <c r="U356" t="str">
        <f t="shared" si="46"/>
        <v>film &amp; video</v>
      </c>
      <c r="V356" t="str">
        <f t="shared" si="47"/>
        <v>documentary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>
        <f t="shared" si="40"/>
        <v>2682000</v>
      </c>
      <c r="L357" s="12">
        <f t="shared" si="41"/>
        <v>41943.043912037036</v>
      </c>
      <c r="M357" s="12">
        <f t="shared" si="42"/>
        <v>41974.0855787037</v>
      </c>
      <c r="N357" s="14">
        <f t="shared" si="43"/>
        <v>30.791666666666668</v>
      </c>
      <c r="O357" t="b">
        <v>1</v>
      </c>
      <c r="P357">
        <v>165</v>
      </c>
      <c r="Q357" t="b">
        <v>1</v>
      </c>
      <c r="R357" s="8">
        <f t="shared" si="44"/>
        <v>1.1625714285714286</v>
      </c>
      <c r="S357" s="10">
        <f t="shared" si="45"/>
        <v>246.60606060606059</v>
      </c>
      <c r="T357" t="s">
        <v>8269</v>
      </c>
      <c r="U357" t="str">
        <f t="shared" si="46"/>
        <v>film &amp; video</v>
      </c>
      <c r="V357" t="str">
        <f t="shared" si="47"/>
        <v>documentary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>
        <f t="shared" si="40"/>
        <v>2588400</v>
      </c>
      <c r="L358" s="12">
        <f t="shared" si="41"/>
        <v>42415.553159722222</v>
      </c>
      <c r="M358" s="12">
        <f t="shared" si="42"/>
        <v>42445.511493055557</v>
      </c>
      <c r="N358" s="14">
        <f t="shared" si="43"/>
        <v>29.708333333333332</v>
      </c>
      <c r="O358" t="b">
        <v>1</v>
      </c>
      <c r="P358">
        <v>97</v>
      </c>
      <c r="Q358" t="b">
        <v>1</v>
      </c>
      <c r="R358" s="8">
        <f t="shared" si="44"/>
        <v>1.0269239999999999</v>
      </c>
      <c r="S358" s="10">
        <f t="shared" si="45"/>
        <v>79.401340206185566</v>
      </c>
      <c r="T358" t="s">
        <v>8269</v>
      </c>
      <c r="U358" t="str">
        <f t="shared" si="46"/>
        <v>film &amp; video</v>
      </c>
      <c r="V358" t="str">
        <f t="shared" si="47"/>
        <v>documentary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>
        <f t="shared" si="40"/>
        <v>3456000</v>
      </c>
      <c r="L359" s="12">
        <f t="shared" si="41"/>
        <v>42077.972187499996</v>
      </c>
      <c r="M359" s="12">
        <f t="shared" si="42"/>
        <v>42117.972187499996</v>
      </c>
      <c r="N359" s="14">
        <f t="shared" si="43"/>
        <v>39.75</v>
      </c>
      <c r="O359" t="b">
        <v>1</v>
      </c>
      <c r="P359">
        <v>303</v>
      </c>
      <c r="Q359" t="b">
        <v>1</v>
      </c>
      <c r="R359" s="8">
        <f t="shared" si="44"/>
        <v>1.74</v>
      </c>
      <c r="S359" s="10">
        <f t="shared" si="45"/>
        <v>86.138613861386133</v>
      </c>
      <c r="T359" t="s">
        <v>8269</v>
      </c>
      <c r="U359" t="str">
        <f t="shared" si="46"/>
        <v>film &amp; video</v>
      </c>
      <c r="V359" t="str">
        <f t="shared" si="47"/>
        <v>documentary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>
        <f t="shared" si="40"/>
        <v>2485279</v>
      </c>
      <c r="L360" s="12">
        <f t="shared" si="41"/>
        <v>42507.610196759255</v>
      </c>
      <c r="M360" s="12">
        <f t="shared" si="42"/>
        <v>42536.375</v>
      </c>
      <c r="N360" s="14">
        <f t="shared" si="43"/>
        <v>28.514803240740743</v>
      </c>
      <c r="O360" t="b">
        <v>1</v>
      </c>
      <c r="P360">
        <v>267</v>
      </c>
      <c r="Q360" t="b">
        <v>1</v>
      </c>
      <c r="R360" s="8">
        <f t="shared" si="44"/>
        <v>1.03088</v>
      </c>
      <c r="S360" s="10">
        <f t="shared" si="45"/>
        <v>193.04868913857678</v>
      </c>
      <c r="T360" t="s">
        <v>8269</v>
      </c>
      <c r="U360" t="str">
        <f t="shared" si="46"/>
        <v>film &amp; video</v>
      </c>
      <c r="V360" t="str">
        <f t="shared" si="47"/>
        <v>documentary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>
        <f t="shared" si="40"/>
        <v>1913430</v>
      </c>
      <c r="L361" s="12">
        <f t="shared" si="41"/>
        <v>41934.820486111108</v>
      </c>
      <c r="M361" s="12">
        <f t="shared" si="42"/>
        <v>41956.966666666667</v>
      </c>
      <c r="N361" s="14">
        <f t="shared" si="43"/>
        <v>21.896180555555556</v>
      </c>
      <c r="O361" t="b">
        <v>1</v>
      </c>
      <c r="P361">
        <v>302</v>
      </c>
      <c r="Q361" t="b">
        <v>1</v>
      </c>
      <c r="R361" s="8">
        <f t="shared" si="44"/>
        <v>1.0485537190082646</v>
      </c>
      <c r="S361" s="10">
        <f t="shared" si="45"/>
        <v>84.023178807947019</v>
      </c>
      <c r="T361" t="s">
        <v>8269</v>
      </c>
      <c r="U361" t="str">
        <f t="shared" si="46"/>
        <v>film &amp; video</v>
      </c>
      <c r="V361" t="str">
        <f t="shared" si="47"/>
        <v>documentary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>
        <f t="shared" si="40"/>
        <v>3821880</v>
      </c>
      <c r="L362" s="12">
        <f t="shared" si="41"/>
        <v>42163.647916666669</v>
      </c>
      <c r="M362" s="12">
        <f t="shared" si="42"/>
        <v>42207.882638888885</v>
      </c>
      <c r="N362" s="14">
        <f t="shared" si="43"/>
        <v>43.984722222222224</v>
      </c>
      <c r="O362" t="b">
        <v>0</v>
      </c>
      <c r="P362">
        <v>87</v>
      </c>
      <c r="Q362" t="b">
        <v>1</v>
      </c>
      <c r="R362" s="8">
        <f t="shared" si="44"/>
        <v>1.0137499999999999</v>
      </c>
      <c r="S362" s="10">
        <f t="shared" si="45"/>
        <v>139.82758620689654</v>
      </c>
      <c r="T362" t="s">
        <v>8269</v>
      </c>
      <c r="U362" t="str">
        <f t="shared" si="46"/>
        <v>film &amp; video</v>
      </c>
      <c r="V362" t="str">
        <f t="shared" si="47"/>
        <v>documentary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>
        <f t="shared" si="40"/>
        <v>2595600</v>
      </c>
      <c r="L363" s="12">
        <f t="shared" si="41"/>
        <v>41935.751226851848</v>
      </c>
      <c r="M363" s="12">
        <f t="shared" si="42"/>
        <v>41965.792893518519</v>
      </c>
      <c r="N363" s="14">
        <f t="shared" si="43"/>
        <v>29.791666666666668</v>
      </c>
      <c r="O363" t="b">
        <v>0</v>
      </c>
      <c r="P363">
        <v>354</v>
      </c>
      <c r="Q363" t="b">
        <v>1</v>
      </c>
      <c r="R363" s="8">
        <f t="shared" si="44"/>
        <v>1.1107699999999998</v>
      </c>
      <c r="S363" s="10">
        <f t="shared" si="45"/>
        <v>109.82189265536722</v>
      </c>
      <c r="T363" t="s">
        <v>8269</v>
      </c>
      <c r="U363" t="str">
        <f t="shared" si="46"/>
        <v>film &amp; video</v>
      </c>
      <c r="V363" t="str">
        <f t="shared" si="47"/>
        <v>documentary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>
        <f t="shared" si="40"/>
        <v>1882609</v>
      </c>
      <c r="L364" s="12">
        <f t="shared" si="41"/>
        <v>41836.960543981484</v>
      </c>
      <c r="M364" s="12">
        <f t="shared" si="42"/>
        <v>41858.75</v>
      </c>
      <c r="N364" s="14">
        <f t="shared" si="43"/>
        <v>21.539456018518518</v>
      </c>
      <c r="O364" t="b">
        <v>0</v>
      </c>
      <c r="P364">
        <v>86</v>
      </c>
      <c r="Q364" t="b">
        <v>1</v>
      </c>
      <c r="R364" s="8">
        <f t="shared" si="44"/>
        <v>1.2415933781686497</v>
      </c>
      <c r="S364" s="10">
        <f t="shared" si="45"/>
        <v>139.53488372093022</v>
      </c>
      <c r="T364" t="s">
        <v>8269</v>
      </c>
      <c r="U364" t="str">
        <f t="shared" si="46"/>
        <v>film &amp; video</v>
      </c>
      <c r="V364" t="str">
        <f t="shared" si="47"/>
        <v>documentary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>
        <f t="shared" si="40"/>
        <v>3893384</v>
      </c>
      <c r="L365" s="12">
        <f t="shared" si="41"/>
        <v>40255.494629629626</v>
      </c>
      <c r="M365" s="12">
        <f t="shared" si="42"/>
        <v>40300.556944444441</v>
      </c>
      <c r="N365" s="14">
        <f t="shared" si="43"/>
        <v>44.812314814814812</v>
      </c>
      <c r="O365" t="b">
        <v>0</v>
      </c>
      <c r="P365">
        <v>26</v>
      </c>
      <c r="Q365" t="b">
        <v>1</v>
      </c>
      <c r="R365" s="8">
        <f t="shared" si="44"/>
        <v>1.0133333333333334</v>
      </c>
      <c r="S365" s="10">
        <f t="shared" si="45"/>
        <v>347.84615384615387</v>
      </c>
      <c r="T365" t="s">
        <v>8269</v>
      </c>
      <c r="U365" t="str">
        <f t="shared" si="46"/>
        <v>film &amp; video</v>
      </c>
      <c r="V365" t="str">
        <f t="shared" si="47"/>
        <v>documentary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>
        <f t="shared" si="40"/>
        <v>2618468</v>
      </c>
      <c r="L366" s="12">
        <f t="shared" si="41"/>
        <v>41780.609629629631</v>
      </c>
      <c r="M366" s="12">
        <f t="shared" si="42"/>
        <v>41810.915972222225</v>
      </c>
      <c r="N366" s="14">
        <f t="shared" si="43"/>
        <v>30.056342592592589</v>
      </c>
      <c r="O366" t="b">
        <v>0</v>
      </c>
      <c r="P366">
        <v>113</v>
      </c>
      <c r="Q366" t="b">
        <v>1</v>
      </c>
      <c r="R366" s="8">
        <f t="shared" si="44"/>
        <v>1.1016142857142857</v>
      </c>
      <c r="S366" s="10">
        <f t="shared" si="45"/>
        <v>68.24159292035398</v>
      </c>
      <c r="T366" t="s">
        <v>8269</v>
      </c>
      <c r="U366" t="str">
        <f t="shared" si="46"/>
        <v>film &amp; video</v>
      </c>
      <c r="V366" t="str">
        <f t="shared" si="47"/>
        <v>documentary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>
        <f t="shared" si="40"/>
        <v>2592000</v>
      </c>
      <c r="L367" s="12">
        <f t="shared" si="41"/>
        <v>41668.356469907405</v>
      </c>
      <c r="M367" s="12">
        <f t="shared" si="42"/>
        <v>41698.356469907405</v>
      </c>
      <c r="N367" s="14">
        <f t="shared" si="43"/>
        <v>29.75</v>
      </c>
      <c r="O367" t="b">
        <v>0</v>
      </c>
      <c r="P367">
        <v>65</v>
      </c>
      <c r="Q367" t="b">
        <v>1</v>
      </c>
      <c r="R367" s="8">
        <f t="shared" si="44"/>
        <v>1.0397333333333334</v>
      </c>
      <c r="S367" s="10">
        <f t="shared" si="45"/>
        <v>239.93846153846152</v>
      </c>
      <c r="T367" t="s">
        <v>8269</v>
      </c>
      <c r="U367" t="str">
        <f t="shared" si="46"/>
        <v>film &amp; video</v>
      </c>
      <c r="V367" t="str">
        <f t="shared" si="47"/>
        <v>documentary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>
        <f t="shared" si="40"/>
        <v>2592000</v>
      </c>
      <c r="L368" s="12">
        <f t="shared" si="41"/>
        <v>41019.543032407404</v>
      </c>
      <c r="M368" s="12">
        <f t="shared" si="42"/>
        <v>41049.543032407404</v>
      </c>
      <c r="N368" s="14">
        <f t="shared" si="43"/>
        <v>29.75</v>
      </c>
      <c r="O368" t="b">
        <v>0</v>
      </c>
      <c r="P368">
        <v>134</v>
      </c>
      <c r="Q368" t="b">
        <v>1</v>
      </c>
      <c r="R368" s="8">
        <f t="shared" si="44"/>
        <v>1.013157894736842</v>
      </c>
      <c r="S368" s="10">
        <f t="shared" si="45"/>
        <v>287.31343283582089</v>
      </c>
      <c r="T368" t="s">
        <v>8269</v>
      </c>
      <c r="U368" t="str">
        <f t="shared" si="46"/>
        <v>film &amp; video</v>
      </c>
      <c r="V368" t="str">
        <f t="shared" si="47"/>
        <v>documentary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>
        <f t="shared" si="40"/>
        <v>3424062</v>
      </c>
      <c r="L369" s="12">
        <f t="shared" si="41"/>
        <v>41355.327291666668</v>
      </c>
      <c r="M369" s="12">
        <f t="shared" si="42"/>
        <v>41394.957638888889</v>
      </c>
      <c r="N369" s="14">
        <f t="shared" si="43"/>
        <v>39.38034722222222</v>
      </c>
      <c r="O369" t="b">
        <v>0</v>
      </c>
      <c r="P369">
        <v>119</v>
      </c>
      <c r="Q369" t="b">
        <v>1</v>
      </c>
      <c r="R369" s="8">
        <f t="shared" si="44"/>
        <v>1.033501</v>
      </c>
      <c r="S369" s="10">
        <f t="shared" si="45"/>
        <v>86.84882352941176</v>
      </c>
      <c r="T369" t="s">
        <v>8269</v>
      </c>
      <c r="U369" t="str">
        <f t="shared" si="46"/>
        <v>film &amp; video</v>
      </c>
      <c r="V369" t="str">
        <f t="shared" si="47"/>
        <v>documentary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>
        <f t="shared" si="40"/>
        <v>3020400</v>
      </c>
      <c r="L370" s="12">
        <f t="shared" si="41"/>
        <v>42043.355578703704</v>
      </c>
      <c r="M370" s="12">
        <f t="shared" si="42"/>
        <v>42078.313912037032</v>
      </c>
      <c r="N370" s="14">
        <f t="shared" si="43"/>
        <v>34.708333333333336</v>
      </c>
      <c r="O370" t="b">
        <v>0</v>
      </c>
      <c r="P370">
        <v>159</v>
      </c>
      <c r="Q370" t="b">
        <v>1</v>
      </c>
      <c r="R370" s="8">
        <f t="shared" si="44"/>
        <v>1.04112</v>
      </c>
      <c r="S370" s="10">
        <f t="shared" si="45"/>
        <v>81.84905660377359</v>
      </c>
      <c r="T370" t="s">
        <v>8269</v>
      </c>
      <c r="U370" t="str">
        <f t="shared" si="46"/>
        <v>film &amp; video</v>
      </c>
      <c r="V370" t="str">
        <f t="shared" si="47"/>
        <v>documentary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>
        <f t="shared" si="40"/>
        <v>2592000</v>
      </c>
      <c r="L371" s="12">
        <f t="shared" si="41"/>
        <v>40893.301724537036</v>
      </c>
      <c r="M371" s="12">
        <f t="shared" si="42"/>
        <v>40923.301724537036</v>
      </c>
      <c r="N371" s="14">
        <f t="shared" si="43"/>
        <v>29.75</v>
      </c>
      <c r="O371" t="b">
        <v>0</v>
      </c>
      <c r="P371">
        <v>167</v>
      </c>
      <c r="Q371" t="b">
        <v>1</v>
      </c>
      <c r="R371" s="8">
        <f t="shared" si="44"/>
        <v>1.1015569230769231</v>
      </c>
      <c r="S371" s="10">
        <f t="shared" si="45"/>
        <v>42.874970059880241</v>
      </c>
      <c r="T371" t="s">
        <v>8269</v>
      </c>
      <c r="U371" t="str">
        <f t="shared" si="46"/>
        <v>film &amp; video</v>
      </c>
      <c r="V371" t="str">
        <f t="shared" si="47"/>
        <v>documentary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>
        <f t="shared" si="40"/>
        <v>2592000</v>
      </c>
      <c r="L372" s="12">
        <f t="shared" si="41"/>
        <v>42711.545138888891</v>
      </c>
      <c r="M372" s="12">
        <f t="shared" si="42"/>
        <v>42741.545138888891</v>
      </c>
      <c r="N372" s="14">
        <f t="shared" si="43"/>
        <v>29.75</v>
      </c>
      <c r="O372" t="b">
        <v>0</v>
      </c>
      <c r="P372">
        <v>43</v>
      </c>
      <c r="Q372" t="b">
        <v>1</v>
      </c>
      <c r="R372" s="8">
        <f t="shared" si="44"/>
        <v>1.2202</v>
      </c>
      <c r="S372" s="10">
        <f t="shared" si="45"/>
        <v>709.41860465116281</v>
      </c>
      <c r="T372" t="s">
        <v>8269</v>
      </c>
      <c r="U372" t="str">
        <f t="shared" si="46"/>
        <v>film &amp; video</v>
      </c>
      <c r="V372" t="str">
        <f t="shared" si="47"/>
        <v>documentary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>
        <f t="shared" si="40"/>
        <v>3888000</v>
      </c>
      <c r="L373" s="12">
        <f t="shared" si="41"/>
        <v>41261.517812500002</v>
      </c>
      <c r="M373" s="12">
        <f t="shared" si="42"/>
        <v>41306.517812500002</v>
      </c>
      <c r="N373" s="14">
        <f t="shared" si="43"/>
        <v>44.75</v>
      </c>
      <c r="O373" t="b">
        <v>0</v>
      </c>
      <c r="P373">
        <v>1062</v>
      </c>
      <c r="Q373" t="b">
        <v>1</v>
      </c>
      <c r="R373" s="8">
        <f t="shared" si="44"/>
        <v>1.1416866666666667</v>
      </c>
      <c r="S373" s="10">
        <f t="shared" si="45"/>
        <v>161.25517890772127</v>
      </c>
      <c r="T373" t="s">
        <v>8269</v>
      </c>
      <c r="U373" t="str">
        <f t="shared" si="46"/>
        <v>film &amp; video</v>
      </c>
      <c r="V373" t="str">
        <f t="shared" si="47"/>
        <v>documentary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>
        <f t="shared" si="40"/>
        <v>3463756</v>
      </c>
      <c r="L374" s="12">
        <f t="shared" si="41"/>
        <v>42425.326898148152</v>
      </c>
      <c r="M374" s="12">
        <f t="shared" si="42"/>
        <v>42465.416666666672</v>
      </c>
      <c r="N374" s="14">
        <f t="shared" si="43"/>
        <v>39.839768518518518</v>
      </c>
      <c r="O374" t="b">
        <v>0</v>
      </c>
      <c r="P374">
        <v>9</v>
      </c>
      <c r="Q374" t="b">
        <v>1</v>
      </c>
      <c r="R374" s="8">
        <f t="shared" si="44"/>
        <v>1.2533333333333334</v>
      </c>
      <c r="S374" s="10">
        <f t="shared" si="45"/>
        <v>41.777777777777779</v>
      </c>
      <c r="T374" t="s">
        <v>8269</v>
      </c>
      <c r="U374" t="str">
        <f t="shared" si="46"/>
        <v>film &amp; video</v>
      </c>
      <c r="V374" t="str">
        <f t="shared" si="47"/>
        <v>documentary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>
        <f t="shared" si="40"/>
        <v>2592000</v>
      </c>
      <c r="L375" s="12">
        <f t="shared" si="41"/>
        <v>41078.66201388889</v>
      </c>
      <c r="M375" s="12">
        <f t="shared" si="42"/>
        <v>41108.66201388889</v>
      </c>
      <c r="N375" s="14">
        <f t="shared" si="43"/>
        <v>29.75</v>
      </c>
      <c r="O375" t="b">
        <v>0</v>
      </c>
      <c r="P375">
        <v>89</v>
      </c>
      <c r="Q375" t="b">
        <v>1</v>
      </c>
      <c r="R375" s="8">
        <f t="shared" si="44"/>
        <v>1.0666666666666667</v>
      </c>
      <c r="S375" s="10">
        <f t="shared" si="45"/>
        <v>89.887640449438209</v>
      </c>
      <c r="T375" t="s">
        <v>8269</v>
      </c>
      <c r="U375" t="str">
        <f t="shared" si="46"/>
        <v>film &amp; video</v>
      </c>
      <c r="V375" t="str">
        <f t="shared" si="47"/>
        <v>documentary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>
        <f t="shared" si="40"/>
        <v>3888000</v>
      </c>
      <c r="L376" s="12">
        <f t="shared" si="41"/>
        <v>40757.639247685183</v>
      </c>
      <c r="M376" s="12">
        <f t="shared" si="42"/>
        <v>40802.639247685183</v>
      </c>
      <c r="N376" s="14">
        <f t="shared" si="43"/>
        <v>44.75</v>
      </c>
      <c r="O376" t="b">
        <v>0</v>
      </c>
      <c r="P376">
        <v>174</v>
      </c>
      <c r="Q376" t="b">
        <v>1</v>
      </c>
      <c r="R376" s="8">
        <f t="shared" si="44"/>
        <v>1.3065</v>
      </c>
      <c r="S376" s="10">
        <f t="shared" si="45"/>
        <v>45.051724137931032</v>
      </c>
      <c r="T376" t="s">
        <v>8269</v>
      </c>
      <c r="U376" t="str">
        <f t="shared" si="46"/>
        <v>film &amp; video</v>
      </c>
      <c r="V376" t="str">
        <f t="shared" si="47"/>
        <v>documentary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>
        <f t="shared" si="40"/>
        <v>3605969</v>
      </c>
      <c r="L377" s="12">
        <f t="shared" si="41"/>
        <v>41657.735081018516</v>
      </c>
      <c r="M377" s="12">
        <f t="shared" si="42"/>
        <v>41699.470833333333</v>
      </c>
      <c r="N377" s="14">
        <f t="shared" si="43"/>
        <v>41.48575231481481</v>
      </c>
      <c r="O377" t="b">
        <v>0</v>
      </c>
      <c r="P377">
        <v>14</v>
      </c>
      <c r="Q377" t="b">
        <v>1</v>
      </c>
      <c r="R377" s="8">
        <f t="shared" si="44"/>
        <v>1.2</v>
      </c>
      <c r="S377" s="10">
        <f t="shared" si="45"/>
        <v>42.857142857142854</v>
      </c>
      <c r="T377" t="s">
        <v>8269</v>
      </c>
      <c r="U377" t="str">
        <f t="shared" si="46"/>
        <v>film &amp; video</v>
      </c>
      <c r="V377" t="str">
        <f t="shared" si="47"/>
        <v>documentary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>
        <f t="shared" si="40"/>
        <v>2678400</v>
      </c>
      <c r="L378" s="12">
        <f t="shared" si="41"/>
        <v>42576.202731481477</v>
      </c>
      <c r="M378" s="12">
        <f t="shared" si="42"/>
        <v>42607.202731481477</v>
      </c>
      <c r="N378" s="14">
        <f t="shared" si="43"/>
        <v>30.75</v>
      </c>
      <c r="O378" t="b">
        <v>0</v>
      </c>
      <c r="P378">
        <v>48</v>
      </c>
      <c r="Q378" t="b">
        <v>1</v>
      </c>
      <c r="R378" s="8">
        <f t="shared" si="44"/>
        <v>1.0595918367346939</v>
      </c>
      <c r="S378" s="10">
        <f t="shared" si="45"/>
        <v>54.083333333333336</v>
      </c>
      <c r="T378" t="s">
        <v>8269</v>
      </c>
      <c r="U378" t="str">
        <f t="shared" si="46"/>
        <v>film &amp; video</v>
      </c>
      <c r="V378" t="str">
        <f t="shared" si="47"/>
        <v>documentary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>
        <f t="shared" si="40"/>
        <v>2595592</v>
      </c>
      <c r="L379" s="12">
        <f t="shared" si="41"/>
        <v>42292.000787037032</v>
      </c>
      <c r="M379" s="12">
        <f t="shared" si="42"/>
        <v>42322.042361111111</v>
      </c>
      <c r="N379" s="14">
        <f t="shared" si="43"/>
        <v>29.791574074074077</v>
      </c>
      <c r="O379" t="b">
        <v>0</v>
      </c>
      <c r="P379">
        <v>133</v>
      </c>
      <c r="Q379" t="b">
        <v>1</v>
      </c>
      <c r="R379" s="8">
        <f t="shared" si="44"/>
        <v>1.1439999999999999</v>
      </c>
      <c r="S379" s="10">
        <f t="shared" si="45"/>
        <v>103.21804511278195</v>
      </c>
      <c r="T379" t="s">
        <v>8269</v>
      </c>
      <c r="U379" t="str">
        <f t="shared" si="46"/>
        <v>film &amp; video</v>
      </c>
      <c r="V379" t="str">
        <f t="shared" si="47"/>
        <v>documentary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>
        <f t="shared" si="40"/>
        <v>2110112</v>
      </c>
      <c r="L380" s="12">
        <f t="shared" si="41"/>
        <v>42370.321851851855</v>
      </c>
      <c r="M380" s="12">
        <f t="shared" si="42"/>
        <v>42394.744444444441</v>
      </c>
      <c r="N380" s="14">
        <f t="shared" si="43"/>
        <v>24.172592592592594</v>
      </c>
      <c r="O380" t="b">
        <v>0</v>
      </c>
      <c r="P380">
        <v>83</v>
      </c>
      <c r="Q380" t="b">
        <v>1</v>
      </c>
      <c r="R380" s="8">
        <f t="shared" si="44"/>
        <v>1.1176666666666666</v>
      </c>
      <c r="S380" s="10">
        <f t="shared" si="45"/>
        <v>40.397590361445786</v>
      </c>
      <c r="T380" t="s">
        <v>8269</v>
      </c>
      <c r="U380" t="str">
        <f t="shared" si="46"/>
        <v>film &amp; video</v>
      </c>
      <c r="V380" t="str">
        <f t="shared" si="47"/>
        <v>documentary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>
        <f t="shared" si="40"/>
        <v>3888000</v>
      </c>
      <c r="L381" s="12">
        <f t="shared" si="41"/>
        <v>40987.438333333332</v>
      </c>
      <c r="M381" s="12">
        <f t="shared" si="42"/>
        <v>41032.438333333332</v>
      </c>
      <c r="N381" s="14">
        <f t="shared" si="43"/>
        <v>44.75</v>
      </c>
      <c r="O381" t="b">
        <v>0</v>
      </c>
      <c r="P381">
        <v>149</v>
      </c>
      <c r="Q381" t="b">
        <v>1</v>
      </c>
      <c r="R381" s="8">
        <f t="shared" si="44"/>
        <v>1.1608000000000001</v>
      </c>
      <c r="S381" s="10">
        <f t="shared" si="45"/>
        <v>116.85906040268456</v>
      </c>
      <c r="T381" t="s">
        <v>8269</v>
      </c>
      <c r="U381" t="str">
        <f t="shared" si="46"/>
        <v>film &amp; video</v>
      </c>
      <c r="V381" t="str">
        <f t="shared" si="47"/>
        <v>documentary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>
        <f t="shared" si="40"/>
        <v>2160000</v>
      </c>
      <c r="L382" s="12">
        <f t="shared" si="41"/>
        <v>42367.469814814816</v>
      </c>
      <c r="M382" s="12">
        <f t="shared" si="42"/>
        <v>42392.469814814816</v>
      </c>
      <c r="N382" s="14">
        <f t="shared" si="43"/>
        <v>24.75</v>
      </c>
      <c r="O382" t="b">
        <v>0</v>
      </c>
      <c r="P382">
        <v>49</v>
      </c>
      <c r="Q382" t="b">
        <v>1</v>
      </c>
      <c r="R382" s="8">
        <f t="shared" si="44"/>
        <v>1.415</v>
      </c>
      <c r="S382" s="10">
        <f t="shared" si="45"/>
        <v>115.51020408163265</v>
      </c>
      <c r="T382" t="s">
        <v>8269</v>
      </c>
      <c r="U382" t="str">
        <f t="shared" si="46"/>
        <v>film &amp; video</v>
      </c>
      <c r="V382" t="str">
        <f t="shared" si="47"/>
        <v>documentary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>
        <f t="shared" si="40"/>
        <v>2981683</v>
      </c>
      <c r="L383" s="12">
        <f t="shared" si="41"/>
        <v>41085.448113425926</v>
      </c>
      <c r="M383" s="12">
        <f t="shared" si="42"/>
        <v>41119.958333333336</v>
      </c>
      <c r="N383" s="14">
        <f t="shared" si="43"/>
        <v>34.260219907407411</v>
      </c>
      <c r="O383" t="b">
        <v>0</v>
      </c>
      <c r="P383">
        <v>251</v>
      </c>
      <c r="Q383" t="b">
        <v>1</v>
      </c>
      <c r="R383" s="8">
        <f t="shared" si="44"/>
        <v>1.0472999999999999</v>
      </c>
      <c r="S383" s="10">
        <f t="shared" si="45"/>
        <v>104.31274900398407</v>
      </c>
      <c r="T383" t="s">
        <v>8269</v>
      </c>
      <c r="U383" t="str">
        <f t="shared" si="46"/>
        <v>film &amp; video</v>
      </c>
      <c r="V383" t="str">
        <f t="shared" si="47"/>
        <v>documentary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>
        <f t="shared" si="40"/>
        <v>1209600</v>
      </c>
      <c r="L384" s="12">
        <f t="shared" si="41"/>
        <v>41144.459490740745</v>
      </c>
      <c r="M384" s="12">
        <f t="shared" si="42"/>
        <v>41158.459490740745</v>
      </c>
      <c r="N384" s="14">
        <f t="shared" si="43"/>
        <v>13.75</v>
      </c>
      <c r="O384" t="b">
        <v>0</v>
      </c>
      <c r="P384">
        <v>22</v>
      </c>
      <c r="Q384" t="b">
        <v>1</v>
      </c>
      <c r="R384" s="8">
        <f t="shared" si="44"/>
        <v>2.5583333333333331</v>
      </c>
      <c r="S384" s="10">
        <f t="shared" si="45"/>
        <v>69.772727272727266</v>
      </c>
      <c r="T384" t="s">
        <v>8269</v>
      </c>
      <c r="U384" t="str">
        <f t="shared" si="46"/>
        <v>film &amp; video</v>
      </c>
      <c r="V384" t="str">
        <f t="shared" si="47"/>
        <v>documentary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>
        <f t="shared" si="40"/>
        <v>1987200</v>
      </c>
      <c r="L385" s="12">
        <f t="shared" si="41"/>
        <v>41754.867581018516</v>
      </c>
      <c r="M385" s="12">
        <f t="shared" si="42"/>
        <v>41777.867581018516</v>
      </c>
      <c r="N385" s="14">
        <f t="shared" si="43"/>
        <v>22.75</v>
      </c>
      <c r="O385" t="b">
        <v>0</v>
      </c>
      <c r="P385">
        <v>48</v>
      </c>
      <c r="Q385" t="b">
        <v>1</v>
      </c>
      <c r="R385" s="8">
        <f t="shared" si="44"/>
        <v>2.0670670670670672</v>
      </c>
      <c r="S385" s="10">
        <f t="shared" si="45"/>
        <v>43.020833333333336</v>
      </c>
      <c r="T385" t="s">
        <v>8269</v>
      </c>
      <c r="U385" t="str">
        <f t="shared" si="46"/>
        <v>film &amp; video</v>
      </c>
      <c r="V385" t="str">
        <f t="shared" si="47"/>
        <v>documentary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>
        <f t="shared" si="40"/>
        <v>2592000</v>
      </c>
      <c r="L386" s="12">
        <f t="shared" si="41"/>
        <v>41980.531793981485</v>
      </c>
      <c r="M386" s="12">
        <f t="shared" si="42"/>
        <v>42010.531793981485</v>
      </c>
      <c r="N386" s="14">
        <f t="shared" si="43"/>
        <v>29.75</v>
      </c>
      <c r="O386" t="b">
        <v>0</v>
      </c>
      <c r="P386">
        <v>383</v>
      </c>
      <c r="Q386" t="b">
        <v>1</v>
      </c>
      <c r="R386" s="8">
        <f t="shared" si="44"/>
        <v>1.1210500000000001</v>
      </c>
      <c r="S386" s="10">
        <f t="shared" si="45"/>
        <v>58.540469973890339</v>
      </c>
      <c r="T386" t="s">
        <v>8269</v>
      </c>
      <c r="U386" t="str">
        <f t="shared" si="46"/>
        <v>film &amp; video</v>
      </c>
      <c r="V386" t="str">
        <f t="shared" si="47"/>
        <v>documentary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>
        <f t="shared" ref="K387:K450" si="48">SUM(I387,-J387)</f>
        <v>2595600</v>
      </c>
      <c r="L387" s="12">
        <f t="shared" ref="L387:L450" si="49">(((J387/60)/60)/24)+DATE(1970,1,1)+(-6/24)</f>
        <v>41934.334502314814</v>
      </c>
      <c r="M387" s="12">
        <f t="shared" ref="M387:M450" si="50">(((I387/60)/60)/24)+DATE(1970,1,1)+(-6/24)</f>
        <v>41964.376168981486</v>
      </c>
      <c r="N387" s="14">
        <f t="shared" ref="N387:N450" si="51">(((K387/60)/60)/24)+(-6/24)</f>
        <v>29.791666666666668</v>
      </c>
      <c r="O387" t="b">
        <v>0</v>
      </c>
      <c r="P387">
        <v>237</v>
      </c>
      <c r="Q387" t="b">
        <v>1</v>
      </c>
      <c r="R387" s="8">
        <f t="shared" ref="R387:R450" si="52">E387/D387</f>
        <v>1.05982</v>
      </c>
      <c r="S387" s="10">
        <f t="shared" ref="S387:S450" si="53">E387/P387</f>
        <v>111.79535864978902</v>
      </c>
      <c r="T387" t="s">
        <v>8269</v>
      </c>
      <c r="U387" t="str">
        <f t="shared" ref="U387:U450" si="54">IF(T387="film &amp; video/television","film &amp; video",IF(T387="film &amp; video/drama","film &amp; video",IF(T387="film &amp; video/animation","film &amp; video",IF(T387="film &amp; video/science fiction","film &amp; video",IF(T387="film &amp; video/animation","film &amp; video",IF(T387="film &amp; video/documentary", "film &amp; video", IF(T387="film &amp; video/shorts", "film &amp; video", "N/A")))))))</f>
        <v>film &amp; video</v>
      </c>
      <c r="V387" t="str">
        <f t="shared" ref="V387:V450" si="55">IF(T387="film &amp; video/television","television",IF(T387="film &amp; video/documentary","documentary",IF(T387="film &amp; video/science fiction","science fiction",IF(T387="film &amp; video/drama","drama",IF(T387="film &amp; video/animation","animation", IF(T387="film &amp; video/shorts", "shorts", "N/A"))))))</f>
        <v>documentary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>
        <f t="shared" si="48"/>
        <v>1296000</v>
      </c>
      <c r="L388" s="12">
        <f t="shared" si="49"/>
        <v>42211.701284722221</v>
      </c>
      <c r="M388" s="12">
        <f t="shared" si="50"/>
        <v>42226.701284722221</v>
      </c>
      <c r="N388" s="14">
        <f t="shared" si="51"/>
        <v>14.75</v>
      </c>
      <c r="O388" t="b">
        <v>0</v>
      </c>
      <c r="P388">
        <v>13</v>
      </c>
      <c r="Q388" t="b">
        <v>1</v>
      </c>
      <c r="R388" s="8">
        <f t="shared" si="52"/>
        <v>1.0016666666666667</v>
      </c>
      <c r="S388" s="10">
        <f t="shared" si="53"/>
        <v>46.230769230769234</v>
      </c>
      <c r="T388" t="s">
        <v>8269</v>
      </c>
      <c r="U388" t="str">
        <f t="shared" si="54"/>
        <v>film &amp; video</v>
      </c>
      <c r="V388" t="str">
        <f t="shared" si="55"/>
        <v>documentary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>
        <f t="shared" si="48"/>
        <v>2641542</v>
      </c>
      <c r="L389" s="12">
        <f t="shared" si="49"/>
        <v>42200.42659722222</v>
      </c>
      <c r="M389" s="12">
        <f t="shared" si="50"/>
        <v>42231</v>
      </c>
      <c r="N389" s="14">
        <f t="shared" si="51"/>
        <v>30.323402777777776</v>
      </c>
      <c r="O389" t="b">
        <v>0</v>
      </c>
      <c r="P389">
        <v>562</v>
      </c>
      <c r="Q389" t="b">
        <v>1</v>
      </c>
      <c r="R389" s="8">
        <f t="shared" si="52"/>
        <v>2.1398947368421051</v>
      </c>
      <c r="S389" s="10">
        <f t="shared" si="53"/>
        <v>144.69039145907473</v>
      </c>
      <c r="T389" t="s">
        <v>8269</v>
      </c>
      <c r="U389" t="str">
        <f t="shared" si="54"/>
        <v>film &amp; video</v>
      </c>
      <c r="V389" t="str">
        <f t="shared" si="55"/>
        <v>documentary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>
        <f t="shared" si="48"/>
        <v>2592000</v>
      </c>
      <c r="L390" s="12">
        <f t="shared" si="49"/>
        <v>42548.826157407413</v>
      </c>
      <c r="M390" s="12">
        <f t="shared" si="50"/>
        <v>42578.826157407413</v>
      </c>
      <c r="N390" s="14">
        <f t="shared" si="51"/>
        <v>29.75</v>
      </c>
      <c r="O390" t="b">
        <v>0</v>
      </c>
      <c r="P390">
        <v>71</v>
      </c>
      <c r="Q390" t="b">
        <v>1</v>
      </c>
      <c r="R390" s="8">
        <f t="shared" si="52"/>
        <v>1.2616000000000001</v>
      </c>
      <c r="S390" s="10">
        <f t="shared" si="53"/>
        <v>88.845070422535215</v>
      </c>
      <c r="T390" t="s">
        <v>8269</v>
      </c>
      <c r="U390" t="str">
        <f t="shared" si="54"/>
        <v>film &amp; video</v>
      </c>
      <c r="V390" t="str">
        <f t="shared" si="55"/>
        <v>documentary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>
        <f t="shared" si="48"/>
        <v>2755690</v>
      </c>
      <c r="L391" s="12">
        <f t="shared" si="49"/>
        <v>41673.813078703701</v>
      </c>
      <c r="M391" s="12">
        <f t="shared" si="50"/>
        <v>41705.707638888889</v>
      </c>
      <c r="N391" s="14">
        <f t="shared" si="51"/>
        <v>31.644560185185185</v>
      </c>
      <c r="O391" t="b">
        <v>0</v>
      </c>
      <c r="P391">
        <v>1510</v>
      </c>
      <c r="Q391" t="b">
        <v>1</v>
      </c>
      <c r="R391" s="8">
        <f t="shared" si="52"/>
        <v>1.8153547058823529</v>
      </c>
      <c r="S391" s="10">
        <f t="shared" si="53"/>
        <v>81.75107284768211</v>
      </c>
      <c r="T391" t="s">
        <v>8269</v>
      </c>
      <c r="U391" t="str">
        <f t="shared" si="54"/>
        <v>film &amp; video</v>
      </c>
      <c r="V391" t="str">
        <f t="shared" si="55"/>
        <v>documentary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>
        <f t="shared" si="48"/>
        <v>1728000</v>
      </c>
      <c r="L392" s="12">
        <f t="shared" si="49"/>
        <v>42111.786712962959</v>
      </c>
      <c r="M392" s="12">
        <f t="shared" si="50"/>
        <v>42131.786712962959</v>
      </c>
      <c r="N392" s="14">
        <f t="shared" si="51"/>
        <v>19.75</v>
      </c>
      <c r="O392" t="b">
        <v>0</v>
      </c>
      <c r="P392">
        <v>14</v>
      </c>
      <c r="Q392" t="b">
        <v>1</v>
      </c>
      <c r="R392" s="8">
        <f t="shared" si="52"/>
        <v>1</v>
      </c>
      <c r="S392" s="10">
        <f t="shared" si="53"/>
        <v>71.428571428571431</v>
      </c>
      <c r="T392" t="s">
        <v>8269</v>
      </c>
      <c r="U392" t="str">
        <f t="shared" si="54"/>
        <v>film &amp; video</v>
      </c>
      <c r="V392" t="str">
        <f t="shared" si="55"/>
        <v>documentary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>
        <f t="shared" si="48"/>
        <v>2591889</v>
      </c>
      <c r="L393" s="12">
        <f t="shared" si="49"/>
        <v>40864.792256944449</v>
      </c>
      <c r="M393" s="12">
        <f t="shared" si="50"/>
        <v>40894.790972222225</v>
      </c>
      <c r="N393" s="14">
        <f t="shared" si="51"/>
        <v>29.748715277777777</v>
      </c>
      <c r="O393" t="b">
        <v>0</v>
      </c>
      <c r="P393">
        <v>193</v>
      </c>
      <c r="Q393" t="b">
        <v>1</v>
      </c>
      <c r="R393" s="8">
        <f t="shared" si="52"/>
        <v>1.0061</v>
      </c>
      <c r="S393" s="10">
        <f t="shared" si="53"/>
        <v>104.25906735751295</v>
      </c>
      <c r="T393" t="s">
        <v>8269</v>
      </c>
      <c r="U393" t="str">
        <f t="shared" si="54"/>
        <v>film &amp; video</v>
      </c>
      <c r="V393" t="str">
        <f t="shared" si="55"/>
        <v>documentary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>
        <f t="shared" si="48"/>
        <v>2627229</v>
      </c>
      <c r="L394" s="12">
        <f t="shared" si="49"/>
        <v>40763.467256944445</v>
      </c>
      <c r="M394" s="12">
        <f t="shared" si="50"/>
        <v>40793.875</v>
      </c>
      <c r="N394" s="14">
        <f t="shared" si="51"/>
        <v>30.157743055555557</v>
      </c>
      <c r="O394" t="b">
        <v>0</v>
      </c>
      <c r="P394">
        <v>206</v>
      </c>
      <c r="Q394" t="b">
        <v>1</v>
      </c>
      <c r="R394" s="8">
        <f t="shared" si="52"/>
        <v>1.009027027027027</v>
      </c>
      <c r="S394" s="10">
        <f t="shared" si="53"/>
        <v>90.616504854368927</v>
      </c>
      <c r="T394" t="s">
        <v>8269</v>
      </c>
      <c r="U394" t="str">
        <f t="shared" si="54"/>
        <v>film &amp; video</v>
      </c>
      <c r="V394" t="str">
        <f t="shared" si="55"/>
        <v>documentary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>
        <f t="shared" si="48"/>
        <v>2678400</v>
      </c>
      <c r="L395" s="12">
        <f t="shared" si="49"/>
        <v>41526.458935185183</v>
      </c>
      <c r="M395" s="12">
        <f t="shared" si="50"/>
        <v>41557.458935185183</v>
      </c>
      <c r="N395" s="14">
        <f t="shared" si="51"/>
        <v>30.75</v>
      </c>
      <c r="O395" t="b">
        <v>0</v>
      </c>
      <c r="P395">
        <v>351</v>
      </c>
      <c r="Q395" t="b">
        <v>1</v>
      </c>
      <c r="R395" s="8">
        <f t="shared" si="52"/>
        <v>1.10446</v>
      </c>
      <c r="S395" s="10">
        <f t="shared" si="53"/>
        <v>157.33048433048432</v>
      </c>
      <c r="T395" t="s">
        <v>8269</v>
      </c>
      <c r="U395" t="str">
        <f t="shared" si="54"/>
        <v>film &amp; video</v>
      </c>
      <c r="V395" t="str">
        <f t="shared" si="55"/>
        <v>documentary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>
        <f t="shared" si="48"/>
        <v>5180400</v>
      </c>
      <c r="L396" s="12">
        <f t="shared" si="49"/>
        <v>42417.568078703705</v>
      </c>
      <c r="M396" s="12">
        <f t="shared" si="50"/>
        <v>42477.526412037041</v>
      </c>
      <c r="N396" s="14">
        <f t="shared" si="51"/>
        <v>59.708333333333336</v>
      </c>
      <c r="O396" t="b">
        <v>0</v>
      </c>
      <c r="P396">
        <v>50</v>
      </c>
      <c r="Q396" t="b">
        <v>1</v>
      </c>
      <c r="R396" s="8">
        <f t="shared" si="52"/>
        <v>1.118936170212766</v>
      </c>
      <c r="S396" s="10">
        <f t="shared" si="53"/>
        <v>105.18</v>
      </c>
      <c r="T396" t="s">
        <v>8269</v>
      </c>
      <c r="U396" t="str">
        <f t="shared" si="54"/>
        <v>film &amp; video</v>
      </c>
      <c r="V396" t="str">
        <f t="shared" si="55"/>
        <v>documentary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>
        <f t="shared" si="48"/>
        <v>3109360</v>
      </c>
      <c r="L397" s="12">
        <f t="shared" si="49"/>
        <v>40990.659259259257</v>
      </c>
      <c r="M397" s="12">
        <f t="shared" si="50"/>
        <v>41026.647222222222</v>
      </c>
      <c r="N397" s="14">
        <f t="shared" si="51"/>
        <v>35.73796296296296</v>
      </c>
      <c r="O397" t="b">
        <v>0</v>
      </c>
      <c r="P397">
        <v>184</v>
      </c>
      <c r="Q397" t="b">
        <v>1</v>
      </c>
      <c r="R397" s="8">
        <f t="shared" si="52"/>
        <v>1.0804450000000001</v>
      </c>
      <c r="S397" s="10">
        <f t="shared" si="53"/>
        <v>58.719836956521746</v>
      </c>
      <c r="T397" t="s">
        <v>8269</v>
      </c>
      <c r="U397" t="str">
        <f t="shared" si="54"/>
        <v>film &amp; video</v>
      </c>
      <c r="V397" t="str">
        <f t="shared" si="55"/>
        <v>documentary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>
        <f t="shared" si="48"/>
        <v>1296000</v>
      </c>
      <c r="L398" s="12">
        <f t="shared" si="49"/>
        <v>41082.314884259256</v>
      </c>
      <c r="M398" s="12">
        <f t="shared" si="50"/>
        <v>41097.314884259256</v>
      </c>
      <c r="N398" s="14">
        <f t="shared" si="51"/>
        <v>14.75</v>
      </c>
      <c r="O398" t="b">
        <v>0</v>
      </c>
      <c r="P398">
        <v>196</v>
      </c>
      <c r="Q398" t="b">
        <v>1</v>
      </c>
      <c r="R398" s="8">
        <f t="shared" si="52"/>
        <v>1.0666666666666667</v>
      </c>
      <c r="S398" s="10">
        <f t="shared" si="53"/>
        <v>81.632653061224488</v>
      </c>
      <c r="T398" t="s">
        <v>8269</v>
      </c>
      <c r="U398" t="str">
        <f t="shared" si="54"/>
        <v>film &amp; video</v>
      </c>
      <c r="V398" t="str">
        <f t="shared" si="55"/>
        <v>documentary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>
        <f t="shared" si="48"/>
        <v>3661556</v>
      </c>
      <c r="L399" s="12">
        <f t="shared" si="49"/>
        <v>40379.526435185187</v>
      </c>
      <c r="M399" s="12">
        <f t="shared" si="50"/>
        <v>40421.905555555553</v>
      </c>
      <c r="N399" s="14">
        <f t="shared" si="51"/>
        <v>42.129120370370373</v>
      </c>
      <c r="O399" t="b">
        <v>0</v>
      </c>
      <c r="P399">
        <v>229</v>
      </c>
      <c r="Q399" t="b">
        <v>1</v>
      </c>
      <c r="R399" s="8">
        <f t="shared" si="52"/>
        <v>1.0390027322404372</v>
      </c>
      <c r="S399" s="10">
        <f t="shared" si="53"/>
        <v>56.460043668122275</v>
      </c>
      <c r="T399" t="s">
        <v>8269</v>
      </c>
      <c r="U399" t="str">
        <f t="shared" si="54"/>
        <v>film &amp; video</v>
      </c>
      <c r="V399" t="str">
        <f t="shared" si="55"/>
        <v>documentary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>
        <f t="shared" si="48"/>
        <v>3888000</v>
      </c>
      <c r="L400" s="12">
        <f t="shared" si="49"/>
        <v>42078.543124999997</v>
      </c>
      <c r="M400" s="12">
        <f t="shared" si="50"/>
        <v>42123.543124999997</v>
      </c>
      <c r="N400" s="14">
        <f t="shared" si="51"/>
        <v>44.75</v>
      </c>
      <c r="O400" t="b">
        <v>0</v>
      </c>
      <c r="P400">
        <v>67</v>
      </c>
      <c r="Q400" t="b">
        <v>1</v>
      </c>
      <c r="R400" s="8">
        <f t="shared" si="52"/>
        <v>1.2516</v>
      </c>
      <c r="S400" s="10">
        <f t="shared" si="53"/>
        <v>140.1044776119403</v>
      </c>
      <c r="T400" t="s">
        <v>8269</v>
      </c>
      <c r="U400" t="str">
        <f t="shared" si="54"/>
        <v>film &amp; video</v>
      </c>
      <c r="V400" t="str">
        <f t="shared" si="55"/>
        <v>documentary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>
        <f t="shared" si="48"/>
        <v>2645933</v>
      </c>
      <c r="L401" s="12">
        <f t="shared" si="49"/>
        <v>42687.625775462962</v>
      </c>
      <c r="M401" s="12">
        <f t="shared" si="50"/>
        <v>42718.25</v>
      </c>
      <c r="N401" s="14">
        <f t="shared" si="51"/>
        <v>30.374224537037037</v>
      </c>
      <c r="O401" t="b">
        <v>0</v>
      </c>
      <c r="P401">
        <v>95</v>
      </c>
      <c r="Q401" t="b">
        <v>1</v>
      </c>
      <c r="R401" s="8">
        <f t="shared" si="52"/>
        <v>1.0680499999999999</v>
      </c>
      <c r="S401" s="10">
        <f t="shared" si="53"/>
        <v>224.85263157894738</v>
      </c>
      <c r="T401" t="s">
        <v>8269</v>
      </c>
      <c r="U401" t="str">
        <f t="shared" si="54"/>
        <v>film &amp; video</v>
      </c>
      <c r="V401" t="str">
        <f t="shared" si="55"/>
        <v>documentary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>
        <f t="shared" si="48"/>
        <v>2636053</v>
      </c>
      <c r="L402" s="12">
        <f t="shared" si="49"/>
        <v>41745.385960648149</v>
      </c>
      <c r="M402" s="12">
        <f t="shared" si="50"/>
        <v>41775.895833333336</v>
      </c>
      <c r="N402" s="14">
        <f t="shared" si="51"/>
        <v>30.259872685185186</v>
      </c>
      <c r="O402" t="b">
        <v>0</v>
      </c>
      <c r="P402">
        <v>62</v>
      </c>
      <c r="Q402" t="b">
        <v>1</v>
      </c>
      <c r="R402" s="8">
        <f t="shared" si="52"/>
        <v>1.1230249999999999</v>
      </c>
      <c r="S402" s="10">
        <f t="shared" si="53"/>
        <v>181.13306451612902</v>
      </c>
      <c r="T402" t="s">
        <v>8269</v>
      </c>
      <c r="U402" t="str">
        <f t="shared" si="54"/>
        <v>film &amp; video</v>
      </c>
      <c r="V402" t="str">
        <f t="shared" si="55"/>
        <v>documentary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>
        <f t="shared" si="48"/>
        <v>2592000</v>
      </c>
      <c r="L403" s="12">
        <f t="shared" si="49"/>
        <v>40732.592245370368</v>
      </c>
      <c r="M403" s="12">
        <f t="shared" si="50"/>
        <v>40762.592245370368</v>
      </c>
      <c r="N403" s="14">
        <f t="shared" si="51"/>
        <v>29.75</v>
      </c>
      <c r="O403" t="b">
        <v>0</v>
      </c>
      <c r="P403">
        <v>73</v>
      </c>
      <c r="Q403" t="b">
        <v>1</v>
      </c>
      <c r="R403" s="8">
        <f t="shared" si="52"/>
        <v>1.0381199999999999</v>
      </c>
      <c r="S403" s="10">
        <f t="shared" si="53"/>
        <v>711.04109589041093</v>
      </c>
      <c r="T403" t="s">
        <v>8269</v>
      </c>
      <c r="U403" t="str">
        <f t="shared" si="54"/>
        <v>film &amp; video</v>
      </c>
      <c r="V403" t="str">
        <f t="shared" si="55"/>
        <v>documentary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>
        <f t="shared" si="48"/>
        <v>1818000</v>
      </c>
      <c r="L404" s="12">
        <f t="shared" si="49"/>
        <v>42292.289548611108</v>
      </c>
      <c r="M404" s="12">
        <f t="shared" si="50"/>
        <v>42313.33121527778</v>
      </c>
      <c r="N404" s="14">
        <f t="shared" si="51"/>
        <v>20.791666666666668</v>
      </c>
      <c r="O404" t="b">
        <v>0</v>
      </c>
      <c r="P404">
        <v>43</v>
      </c>
      <c r="Q404" t="b">
        <v>1</v>
      </c>
      <c r="R404" s="8">
        <f t="shared" si="52"/>
        <v>1.4165000000000001</v>
      </c>
      <c r="S404" s="10">
        <f t="shared" si="53"/>
        <v>65.883720930232556</v>
      </c>
      <c r="T404" t="s">
        <v>8269</v>
      </c>
      <c r="U404" t="str">
        <f t="shared" si="54"/>
        <v>film &amp; video</v>
      </c>
      <c r="V404" t="str">
        <f t="shared" si="55"/>
        <v>documentary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>
        <f t="shared" si="48"/>
        <v>4059639</v>
      </c>
      <c r="L405" s="12">
        <f t="shared" si="49"/>
        <v>40718.060659722221</v>
      </c>
      <c r="M405" s="12">
        <f t="shared" si="50"/>
        <v>40765.047222222223</v>
      </c>
      <c r="N405" s="14">
        <f t="shared" si="51"/>
        <v>46.736562499999998</v>
      </c>
      <c r="O405" t="b">
        <v>0</v>
      </c>
      <c r="P405">
        <v>70</v>
      </c>
      <c r="Q405" t="b">
        <v>1</v>
      </c>
      <c r="R405" s="8">
        <f t="shared" si="52"/>
        <v>1.0526</v>
      </c>
      <c r="S405" s="10">
        <f t="shared" si="53"/>
        <v>75.185714285714283</v>
      </c>
      <c r="T405" t="s">
        <v>8269</v>
      </c>
      <c r="U405" t="str">
        <f t="shared" si="54"/>
        <v>film &amp; video</v>
      </c>
      <c r="V405" t="str">
        <f t="shared" si="55"/>
        <v>documentary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>
        <f t="shared" si="48"/>
        <v>2534378</v>
      </c>
      <c r="L406" s="12">
        <f t="shared" si="49"/>
        <v>41646.378032407411</v>
      </c>
      <c r="M406" s="12">
        <f t="shared" si="50"/>
        <v>41675.711111111108</v>
      </c>
      <c r="N406" s="14">
        <f t="shared" si="51"/>
        <v>29.083078703703702</v>
      </c>
      <c r="O406" t="b">
        <v>0</v>
      </c>
      <c r="P406">
        <v>271</v>
      </c>
      <c r="Q406" t="b">
        <v>1</v>
      </c>
      <c r="R406" s="8">
        <f t="shared" si="52"/>
        <v>1.0309142857142857</v>
      </c>
      <c r="S406" s="10">
        <f t="shared" si="53"/>
        <v>133.14391143911439</v>
      </c>
      <c r="T406" t="s">
        <v>8269</v>
      </c>
      <c r="U406" t="str">
        <f t="shared" si="54"/>
        <v>film &amp; video</v>
      </c>
      <c r="V406" t="str">
        <f t="shared" si="55"/>
        <v>documentary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>
        <f t="shared" si="48"/>
        <v>2592000</v>
      </c>
      <c r="L407" s="12">
        <f t="shared" si="49"/>
        <v>41673.83494212963</v>
      </c>
      <c r="M407" s="12">
        <f t="shared" si="50"/>
        <v>41703.83494212963</v>
      </c>
      <c r="N407" s="14">
        <f t="shared" si="51"/>
        <v>29.75</v>
      </c>
      <c r="O407" t="b">
        <v>0</v>
      </c>
      <c r="P407">
        <v>55</v>
      </c>
      <c r="Q407" t="b">
        <v>1</v>
      </c>
      <c r="R407" s="8">
        <f t="shared" si="52"/>
        <v>1.0765957446808512</v>
      </c>
      <c r="S407" s="10">
        <f t="shared" si="53"/>
        <v>55.2</v>
      </c>
      <c r="T407" t="s">
        <v>8269</v>
      </c>
      <c r="U407" t="str">
        <f t="shared" si="54"/>
        <v>film &amp; video</v>
      </c>
      <c r="V407" t="str">
        <f t="shared" si="55"/>
        <v>documentary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>
        <f t="shared" si="48"/>
        <v>2945103</v>
      </c>
      <c r="L408" s="12">
        <f t="shared" si="49"/>
        <v>40637.912465277775</v>
      </c>
      <c r="M408" s="12">
        <f t="shared" si="50"/>
        <v>40671.999305555553</v>
      </c>
      <c r="N408" s="14">
        <f t="shared" si="51"/>
        <v>33.836840277777782</v>
      </c>
      <c r="O408" t="b">
        <v>0</v>
      </c>
      <c r="P408">
        <v>35</v>
      </c>
      <c r="Q408" t="b">
        <v>1</v>
      </c>
      <c r="R408" s="8">
        <f t="shared" si="52"/>
        <v>1.0770464285714285</v>
      </c>
      <c r="S408" s="10">
        <f t="shared" si="53"/>
        <v>86.163714285714292</v>
      </c>
      <c r="T408" t="s">
        <v>8269</v>
      </c>
      <c r="U408" t="str">
        <f t="shared" si="54"/>
        <v>film &amp; video</v>
      </c>
      <c r="V408" t="str">
        <f t="shared" si="55"/>
        <v>documentary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>
        <f t="shared" si="48"/>
        <v>5187600</v>
      </c>
      <c r="L409" s="12">
        <f t="shared" si="49"/>
        <v>40806.620949074073</v>
      </c>
      <c r="M409" s="12">
        <f t="shared" si="50"/>
        <v>40866.662615740745</v>
      </c>
      <c r="N409" s="14">
        <f t="shared" si="51"/>
        <v>59.791666666666664</v>
      </c>
      <c r="O409" t="b">
        <v>0</v>
      </c>
      <c r="P409">
        <v>22</v>
      </c>
      <c r="Q409" t="b">
        <v>1</v>
      </c>
      <c r="R409" s="8">
        <f t="shared" si="52"/>
        <v>1.0155000000000001</v>
      </c>
      <c r="S409" s="10">
        <f t="shared" si="53"/>
        <v>92.318181818181813</v>
      </c>
      <c r="T409" t="s">
        <v>8269</v>
      </c>
      <c r="U409" t="str">
        <f t="shared" si="54"/>
        <v>film &amp; video</v>
      </c>
      <c r="V409" t="str">
        <f t="shared" si="55"/>
        <v>documentary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>
        <f t="shared" si="48"/>
        <v>3459600</v>
      </c>
      <c r="L410" s="12">
        <f t="shared" si="49"/>
        <v>41543.485995370371</v>
      </c>
      <c r="M410" s="12">
        <f t="shared" si="50"/>
        <v>41583.527662037035</v>
      </c>
      <c r="N410" s="14">
        <f t="shared" si="51"/>
        <v>39.791666666666664</v>
      </c>
      <c r="O410" t="b">
        <v>0</v>
      </c>
      <c r="P410">
        <v>38</v>
      </c>
      <c r="Q410" t="b">
        <v>1</v>
      </c>
      <c r="R410" s="8">
        <f t="shared" si="52"/>
        <v>1.0143766666666667</v>
      </c>
      <c r="S410" s="10">
        <f t="shared" si="53"/>
        <v>160.16473684210527</v>
      </c>
      <c r="T410" t="s">
        <v>8269</v>
      </c>
      <c r="U410" t="str">
        <f t="shared" si="54"/>
        <v>film &amp; video</v>
      </c>
      <c r="V410" t="str">
        <f t="shared" si="55"/>
        <v>documentary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>
        <f t="shared" si="48"/>
        <v>2592000</v>
      </c>
      <c r="L411" s="12">
        <f t="shared" si="49"/>
        <v>42543.612777777773</v>
      </c>
      <c r="M411" s="12">
        <f t="shared" si="50"/>
        <v>42573.612777777773</v>
      </c>
      <c r="N411" s="14">
        <f t="shared" si="51"/>
        <v>29.75</v>
      </c>
      <c r="O411" t="b">
        <v>0</v>
      </c>
      <c r="P411">
        <v>15</v>
      </c>
      <c r="Q411" t="b">
        <v>1</v>
      </c>
      <c r="R411" s="8">
        <f t="shared" si="52"/>
        <v>1.3680000000000001</v>
      </c>
      <c r="S411" s="10">
        <f t="shared" si="53"/>
        <v>45.6</v>
      </c>
      <c r="T411" t="s">
        <v>8269</v>
      </c>
      <c r="U411" t="str">
        <f t="shared" si="54"/>
        <v>film &amp; video</v>
      </c>
      <c r="V411" t="str">
        <f t="shared" si="55"/>
        <v>documentary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>
        <f t="shared" si="48"/>
        <v>5184000</v>
      </c>
      <c r="L412" s="12">
        <f t="shared" si="49"/>
        <v>42113.731446759266</v>
      </c>
      <c r="M412" s="12">
        <f t="shared" si="50"/>
        <v>42173.731446759266</v>
      </c>
      <c r="N412" s="14">
        <f t="shared" si="51"/>
        <v>59.75</v>
      </c>
      <c r="O412" t="b">
        <v>0</v>
      </c>
      <c r="P412">
        <v>7</v>
      </c>
      <c r="Q412" t="b">
        <v>1</v>
      </c>
      <c r="R412" s="8">
        <f t="shared" si="52"/>
        <v>1.2829999999999999</v>
      </c>
      <c r="S412" s="10">
        <f t="shared" si="53"/>
        <v>183.28571428571428</v>
      </c>
      <c r="T412" t="s">
        <v>8269</v>
      </c>
      <c r="U412" t="str">
        <f t="shared" si="54"/>
        <v>film &amp; video</v>
      </c>
      <c r="V412" t="str">
        <f t="shared" si="55"/>
        <v>documentary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>
        <f t="shared" si="48"/>
        <v>2767596</v>
      </c>
      <c r="L413" s="12">
        <f t="shared" si="49"/>
        <v>41597.92597222222</v>
      </c>
      <c r="M413" s="12">
        <f t="shared" si="50"/>
        <v>41629.958333333336</v>
      </c>
      <c r="N413" s="14">
        <f t="shared" si="51"/>
        <v>31.782361111111108</v>
      </c>
      <c r="O413" t="b">
        <v>0</v>
      </c>
      <c r="P413">
        <v>241</v>
      </c>
      <c r="Q413" t="b">
        <v>1</v>
      </c>
      <c r="R413" s="8">
        <f t="shared" si="52"/>
        <v>1.0105</v>
      </c>
      <c r="S413" s="10">
        <f t="shared" si="53"/>
        <v>125.78838174273859</v>
      </c>
      <c r="T413" t="s">
        <v>8269</v>
      </c>
      <c r="U413" t="str">
        <f t="shared" si="54"/>
        <v>film &amp; video</v>
      </c>
      <c r="V413" t="str">
        <f t="shared" si="55"/>
        <v>documentary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>
        <f t="shared" si="48"/>
        <v>1382400</v>
      </c>
      <c r="L414" s="12">
        <f t="shared" si="49"/>
        <v>41099.492800925924</v>
      </c>
      <c r="M414" s="12">
        <f t="shared" si="50"/>
        <v>41115.492800925924</v>
      </c>
      <c r="N414" s="14">
        <f t="shared" si="51"/>
        <v>15.75</v>
      </c>
      <c r="O414" t="b">
        <v>0</v>
      </c>
      <c r="P414">
        <v>55</v>
      </c>
      <c r="Q414" t="b">
        <v>1</v>
      </c>
      <c r="R414" s="8">
        <f t="shared" si="52"/>
        <v>1.2684</v>
      </c>
      <c r="S414" s="10">
        <f t="shared" si="53"/>
        <v>57.654545454545456</v>
      </c>
      <c r="T414" t="s">
        <v>8269</v>
      </c>
      <c r="U414" t="str">
        <f t="shared" si="54"/>
        <v>film &amp; video</v>
      </c>
      <c r="V414" t="str">
        <f t="shared" si="55"/>
        <v>documentary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>
        <f t="shared" si="48"/>
        <v>2592000</v>
      </c>
      <c r="L415" s="12">
        <f t="shared" si="49"/>
        <v>41079.627442129626</v>
      </c>
      <c r="M415" s="12">
        <f t="shared" si="50"/>
        <v>41109.627442129626</v>
      </c>
      <c r="N415" s="14">
        <f t="shared" si="51"/>
        <v>29.75</v>
      </c>
      <c r="O415" t="b">
        <v>0</v>
      </c>
      <c r="P415">
        <v>171</v>
      </c>
      <c r="Q415" t="b">
        <v>1</v>
      </c>
      <c r="R415" s="8">
        <f t="shared" si="52"/>
        <v>1.0508593749999999</v>
      </c>
      <c r="S415" s="10">
        <f t="shared" si="53"/>
        <v>78.660818713450297</v>
      </c>
      <c r="T415" t="s">
        <v>8269</v>
      </c>
      <c r="U415" t="str">
        <f t="shared" si="54"/>
        <v>film &amp; video</v>
      </c>
      <c r="V415" t="str">
        <f t="shared" si="55"/>
        <v>documentary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>
        <f t="shared" si="48"/>
        <v>2592000</v>
      </c>
      <c r="L416" s="12">
        <f t="shared" si="49"/>
        <v>41528.813252314816</v>
      </c>
      <c r="M416" s="12">
        <f t="shared" si="50"/>
        <v>41558.813252314816</v>
      </c>
      <c r="N416" s="14">
        <f t="shared" si="51"/>
        <v>29.75</v>
      </c>
      <c r="O416" t="b">
        <v>0</v>
      </c>
      <c r="P416">
        <v>208</v>
      </c>
      <c r="Q416" t="b">
        <v>1</v>
      </c>
      <c r="R416" s="8">
        <f t="shared" si="52"/>
        <v>1.0285405405405406</v>
      </c>
      <c r="S416" s="10">
        <f t="shared" si="53"/>
        <v>91.480769230769226</v>
      </c>
      <c r="T416" t="s">
        <v>8269</v>
      </c>
      <c r="U416" t="str">
        <f t="shared" si="54"/>
        <v>film &amp; video</v>
      </c>
      <c r="V416" t="str">
        <f t="shared" si="55"/>
        <v>documentary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>
        <f t="shared" si="48"/>
        <v>2129598</v>
      </c>
      <c r="L417" s="12">
        <f t="shared" si="49"/>
        <v>41904.601875</v>
      </c>
      <c r="M417" s="12">
        <f t="shared" si="50"/>
        <v>41929.25</v>
      </c>
      <c r="N417" s="14">
        <f t="shared" si="51"/>
        <v>24.398125000000004</v>
      </c>
      <c r="O417" t="b">
        <v>0</v>
      </c>
      <c r="P417">
        <v>21</v>
      </c>
      <c r="Q417" t="b">
        <v>1</v>
      </c>
      <c r="R417" s="8">
        <f t="shared" si="52"/>
        <v>1.0214714285714286</v>
      </c>
      <c r="S417" s="10">
        <f t="shared" si="53"/>
        <v>68.09809523809524</v>
      </c>
      <c r="T417" t="s">
        <v>8269</v>
      </c>
      <c r="U417" t="str">
        <f t="shared" si="54"/>
        <v>film &amp; video</v>
      </c>
      <c r="V417" t="str">
        <f t="shared" si="55"/>
        <v>documentary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>
        <f t="shared" si="48"/>
        <v>2592000</v>
      </c>
      <c r="L418" s="12">
        <f t="shared" si="49"/>
        <v>41648.146192129629</v>
      </c>
      <c r="M418" s="12">
        <f t="shared" si="50"/>
        <v>41678.146192129629</v>
      </c>
      <c r="N418" s="14">
        <f t="shared" si="51"/>
        <v>29.75</v>
      </c>
      <c r="O418" t="b">
        <v>0</v>
      </c>
      <c r="P418">
        <v>25</v>
      </c>
      <c r="Q418" t="b">
        <v>1</v>
      </c>
      <c r="R418" s="8">
        <f t="shared" si="52"/>
        <v>1.2021700000000002</v>
      </c>
      <c r="S418" s="10">
        <f t="shared" si="53"/>
        <v>48.086800000000004</v>
      </c>
      <c r="T418" t="s">
        <v>8269</v>
      </c>
      <c r="U418" t="str">
        <f t="shared" si="54"/>
        <v>film &amp; video</v>
      </c>
      <c r="V418" t="str">
        <f t="shared" si="55"/>
        <v>documentary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>
        <f t="shared" si="48"/>
        <v>969320</v>
      </c>
      <c r="L419" s="12">
        <f t="shared" si="49"/>
        <v>41360.720601851855</v>
      </c>
      <c r="M419" s="12">
        <f t="shared" si="50"/>
        <v>41371.939583333333</v>
      </c>
      <c r="N419" s="14">
        <f t="shared" si="51"/>
        <v>10.968981481481483</v>
      </c>
      <c r="O419" t="b">
        <v>0</v>
      </c>
      <c r="P419">
        <v>52</v>
      </c>
      <c r="Q419" t="b">
        <v>1</v>
      </c>
      <c r="R419" s="8">
        <f t="shared" si="52"/>
        <v>1.0024761904761905</v>
      </c>
      <c r="S419" s="10">
        <f t="shared" si="53"/>
        <v>202.42307692307693</v>
      </c>
      <c r="T419" t="s">
        <v>8269</v>
      </c>
      <c r="U419" t="str">
        <f t="shared" si="54"/>
        <v>film &amp; video</v>
      </c>
      <c r="V419" t="str">
        <f t="shared" si="55"/>
        <v>documentary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>
        <f t="shared" si="48"/>
        <v>2592000</v>
      </c>
      <c r="L420" s="12">
        <f t="shared" si="49"/>
        <v>42178.032372685186</v>
      </c>
      <c r="M420" s="12">
        <f t="shared" si="50"/>
        <v>42208.032372685186</v>
      </c>
      <c r="N420" s="14">
        <f t="shared" si="51"/>
        <v>29.75</v>
      </c>
      <c r="O420" t="b">
        <v>0</v>
      </c>
      <c r="P420">
        <v>104</v>
      </c>
      <c r="Q420" t="b">
        <v>1</v>
      </c>
      <c r="R420" s="8">
        <f t="shared" si="52"/>
        <v>1.0063392857142857</v>
      </c>
      <c r="S420" s="10">
        <f t="shared" si="53"/>
        <v>216.75</v>
      </c>
      <c r="T420" t="s">
        <v>8269</v>
      </c>
      <c r="U420" t="str">
        <f t="shared" si="54"/>
        <v>film &amp; video</v>
      </c>
      <c r="V420" t="str">
        <f t="shared" si="55"/>
        <v>documentary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>
        <f t="shared" si="48"/>
        <v>5184000</v>
      </c>
      <c r="L421" s="12">
        <f t="shared" si="49"/>
        <v>41394.592442129629</v>
      </c>
      <c r="M421" s="12">
        <f t="shared" si="50"/>
        <v>41454.592442129629</v>
      </c>
      <c r="N421" s="14">
        <f t="shared" si="51"/>
        <v>59.75</v>
      </c>
      <c r="O421" t="b">
        <v>0</v>
      </c>
      <c r="P421">
        <v>73</v>
      </c>
      <c r="Q421" t="b">
        <v>1</v>
      </c>
      <c r="R421" s="8">
        <f t="shared" si="52"/>
        <v>1.004375</v>
      </c>
      <c r="S421" s="10">
        <f t="shared" si="53"/>
        <v>110.06849315068493</v>
      </c>
      <c r="T421" t="s">
        <v>8269</v>
      </c>
      <c r="U421" t="str">
        <f t="shared" si="54"/>
        <v>film &amp; video</v>
      </c>
      <c r="V421" t="str">
        <f t="shared" si="55"/>
        <v>documentary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>
        <f t="shared" si="48"/>
        <v>2588400</v>
      </c>
      <c r="L422" s="12">
        <f t="shared" si="49"/>
        <v>41681.98646990741</v>
      </c>
      <c r="M422" s="12">
        <f t="shared" si="50"/>
        <v>41711.944803240738</v>
      </c>
      <c r="N422" s="14">
        <f t="shared" si="51"/>
        <v>29.708333333333332</v>
      </c>
      <c r="O422" t="b">
        <v>0</v>
      </c>
      <c r="P422">
        <v>3</v>
      </c>
      <c r="Q422" t="b">
        <v>0</v>
      </c>
      <c r="R422" s="8">
        <f t="shared" si="52"/>
        <v>4.3939393939393936E-3</v>
      </c>
      <c r="S422" s="10">
        <f t="shared" si="53"/>
        <v>4.833333333333333</v>
      </c>
      <c r="T422" t="s">
        <v>8270</v>
      </c>
      <c r="U422" t="str">
        <f t="shared" si="54"/>
        <v>film &amp; video</v>
      </c>
      <c r="V422" t="str">
        <f t="shared" si="55"/>
        <v>animation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>
        <f t="shared" si="48"/>
        <v>5184000</v>
      </c>
      <c r="L423" s="12">
        <f t="shared" si="49"/>
        <v>42177.241388888884</v>
      </c>
      <c r="M423" s="12">
        <f t="shared" si="50"/>
        <v>42237.241388888884</v>
      </c>
      <c r="N423" s="14">
        <f t="shared" si="51"/>
        <v>59.75</v>
      </c>
      <c r="O423" t="b">
        <v>0</v>
      </c>
      <c r="P423">
        <v>6</v>
      </c>
      <c r="Q423" t="b">
        <v>0</v>
      </c>
      <c r="R423" s="8">
        <f t="shared" si="52"/>
        <v>2.0066666666666667E-2</v>
      </c>
      <c r="S423" s="10">
        <f t="shared" si="53"/>
        <v>50.166666666666664</v>
      </c>
      <c r="T423" t="s">
        <v>8270</v>
      </c>
      <c r="U423" t="str">
        <f t="shared" si="54"/>
        <v>film &amp; video</v>
      </c>
      <c r="V423" t="str">
        <f t="shared" si="55"/>
        <v>animation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>
        <f t="shared" si="48"/>
        <v>2592000</v>
      </c>
      <c r="L424" s="12">
        <f t="shared" si="49"/>
        <v>41863.010381944441</v>
      </c>
      <c r="M424" s="12">
        <f t="shared" si="50"/>
        <v>41893.010381944441</v>
      </c>
      <c r="N424" s="14">
        <f t="shared" si="51"/>
        <v>29.75</v>
      </c>
      <c r="O424" t="b">
        <v>0</v>
      </c>
      <c r="P424">
        <v>12</v>
      </c>
      <c r="Q424" t="b">
        <v>0</v>
      </c>
      <c r="R424" s="8">
        <f t="shared" si="52"/>
        <v>1.0749999999999999E-2</v>
      </c>
      <c r="S424" s="10">
        <f t="shared" si="53"/>
        <v>35.833333333333336</v>
      </c>
      <c r="T424" t="s">
        <v>8270</v>
      </c>
      <c r="U424" t="str">
        <f t="shared" si="54"/>
        <v>film &amp; video</v>
      </c>
      <c r="V424" t="str">
        <f t="shared" si="55"/>
        <v>animation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>
        <f t="shared" si="48"/>
        <v>2592000</v>
      </c>
      <c r="L425" s="12">
        <f t="shared" si="49"/>
        <v>41400.67627314815</v>
      </c>
      <c r="M425" s="12">
        <f t="shared" si="50"/>
        <v>41430.67627314815</v>
      </c>
      <c r="N425" s="14">
        <f t="shared" si="51"/>
        <v>29.75</v>
      </c>
      <c r="O425" t="b">
        <v>0</v>
      </c>
      <c r="P425">
        <v>13</v>
      </c>
      <c r="Q425" t="b">
        <v>0</v>
      </c>
      <c r="R425" s="8">
        <f t="shared" si="52"/>
        <v>7.6499999999999997E-3</v>
      </c>
      <c r="S425" s="10">
        <f t="shared" si="53"/>
        <v>11.76923076923077</v>
      </c>
      <c r="T425" t="s">
        <v>8270</v>
      </c>
      <c r="U425" t="str">
        <f t="shared" si="54"/>
        <v>film &amp; video</v>
      </c>
      <c r="V425" t="str">
        <f t="shared" si="55"/>
        <v>animation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>
        <f t="shared" si="48"/>
        <v>5180400</v>
      </c>
      <c r="L426" s="12">
        <f t="shared" si="49"/>
        <v>40934.126145833332</v>
      </c>
      <c r="M426" s="12">
        <f t="shared" si="50"/>
        <v>40994.084479166668</v>
      </c>
      <c r="N426" s="14">
        <f t="shared" si="51"/>
        <v>59.708333333333336</v>
      </c>
      <c r="O426" t="b">
        <v>0</v>
      </c>
      <c r="P426">
        <v>5</v>
      </c>
      <c r="Q426" t="b">
        <v>0</v>
      </c>
      <c r="R426" s="8">
        <f t="shared" si="52"/>
        <v>6.7966666666666675E-2</v>
      </c>
      <c r="S426" s="10">
        <f t="shared" si="53"/>
        <v>40.78</v>
      </c>
      <c r="T426" t="s">
        <v>8270</v>
      </c>
      <c r="U426" t="str">
        <f t="shared" si="54"/>
        <v>film &amp; video</v>
      </c>
      <c r="V426" t="str">
        <f t="shared" si="55"/>
        <v>animation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>
        <f t="shared" si="48"/>
        <v>5187600</v>
      </c>
      <c r="L427" s="12">
        <f t="shared" si="49"/>
        <v>42275.611157407402</v>
      </c>
      <c r="M427" s="12">
        <f t="shared" si="50"/>
        <v>42335.652824074074</v>
      </c>
      <c r="N427" s="14">
        <f t="shared" si="51"/>
        <v>59.791666666666664</v>
      </c>
      <c r="O427" t="b">
        <v>0</v>
      </c>
      <c r="P427">
        <v>2</v>
      </c>
      <c r="Q427" t="b">
        <v>0</v>
      </c>
      <c r="R427" s="8">
        <f t="shared" si="52"/>
        <v>1.2E-4</v>
      </c>
      <c r="S427" s="10">
        <f t="shared" si="53"/>
        <v>3</v>
      </c>
      <c r="T427" t="s">
        <v>8270</v>
      </c>
      <c r="U427" t="str">
        <f t="shared" si="54"/>
        <v>film &amp; video</v>
      </c>
      <c r="V427" t="str">
        <f t="shared" si="55"/>
        <v>animation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>
        <f t="shared" si="48"/>
        <v>2592000</v>
      </c>
      <c r="L428" s="12">
        <f t="shared" si="49"/>
        <v>42400.461967592593</v>
      </c>
      <c r="M428" s="12">
        <f t="shared" si="50"/>
        <v>42430.461967592593</v>
      </c>
      <c r="N428" s="14">
        <f t="shared" si="51"/>
        <v>29.75</v>
      </c>
      <c r="O428" t="b">
        <v>0</v>
      </c>
      <c r="P428">
        <v>8</v>
      </c>
      <c r="Q428" t="b">
        <v>0</v>
      </c>
      <c r="R428" s="8">
        <f t="shared" si="52"/>
        <v>1.3299999999999999E-2</v>
      </c>
      <c r="S428" s="10">
        <f t="shared" si="53"/>
        <v>16.625</v>
      </c>
      <c r="T428" t="s">
        <v>8270</v>
      </c>
      <c r="U428" t="str">
        <f t="shared" si="54"/>
        <v>film &amp; video</v>
      </c>
      <c r="V428" t="str">
        <f t="shared" si="55"/>
        <v>animation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>
        <f t="shared" si="48"/>
        <v>1199400</v>
      </c>
      <c r="L429" s="12">
        <f t="shared" si="49"/>
        <v>42285.659027777772</v>
      </c>
      <c r="M429" s="12">
        <f t="shared" si="50"/>
        <v>42299.540972222225</v>
      </c>
      <c r="N429" s="14">
        <f t="shared" si="51"/>
        <v>13.631944444444445</v>
      </c>
      <c r="O429" t="b">
        <v>0</v>
      </c>
      <c r="P429">
        <v>0</v>
      </c>
      <c r="Q429" t="b">
        <v>0</v>
      </c>
      <c r="R429" s="8">
        <f t="shared" si="52"/>
        <v>0</v>
      </c>
      <c r="S429" s="10" t="e">
        <f t="shared" si="53"/>
        <v>#DIV/0!</v>
      </c>
      <c r="T429" t="s">
        <v>8270</v>
      </c>
      <c r="U429" t="str">
        <f t="shared" si="54"/>
        <v>film &amp; video</v>
      </c>
      <c r="V429" t="str">
        <f t="shared" si="55"/>
        <v>animation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>
        <f t="shared" si="48"/>
        <v>2432155</v>
      </c>
      <c r="L430" s="12">
        <f t="shared" si="49"/>
        <v>41778.516724537039</v>
      </c>
      <c r="M430" s="12">
        <f t="shared" si="50"/>
        <v>41806.666666666664</v>
      </c>
      <c r="N430" s="14">
        <f t="shared" si="51"/>
        <v>27.899942129629625</v>
      </c>
      <c r="O430" t="b">
        <v>0</v>
      </c>
      <c r="P430">
        <v>13</v>
      </c>
      <c r="Q430" t="b">
        <v>0</v>
      </c>
      <c r="R430" s="8">
        <f t="shared" si="52"/>
        <v>5.6333333333333332E-2</v>
      </c>
      <c r="S430" s="10">
        <f t="shared" si="53"/>
        <v>52</v>
      </c>
      <c r="T430" t="s">
        <v>8270</v>
      </c>
      <c r="U430" t="str">
        <f t="shared" si="54"/>
        <v>film &amp; video</v>
      </c>
      <c r="V430" t="str">
        <f t="shared" si="55"/>
        <v>animation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>
        <f t="shared" si="48"/>
        <v>6333658</v>
      </c>
      <c r="L431" s="12">
        <f t="shared" si="49"/>
        <v>40070.651412037041</v>
      </c>
      <c r="M431" s="12">
        <f t="shared" si="50"/>
        <v>40143.957638888889</v>
      </c>
      <c r="N431" s="14">
        <f t="shared" si="51"/>
        <v>73.056226851851847</v>
      </c>
      <c r="O431" t="b">
        <v>0</v>
      </c>
      <c r="P431">
        <v>0</v>
      </c>
      <c r="Q431" t="b">
        <v>0</v>
      </c>
      <c r="R431" s="8">
        <f t="shared" si="52"/>
        <v>0</v>
      </c>
      <c r="S431" s="10" t="e">
        <f t="shared" si="53"/>
        <v>#DIV/0!</v>
      </c>
      <c r="T431" t="s">
        <v>8270</v>
      </c>
      <c r="U431" t="str">
        <f t="shared" si="54"/>
        <v>film &amp; video</v>
      </c>
      <c r="V431" t="str">
        <f t="shared" si="55"/>
        <v>animation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>
        <f t="shared" si="48"/>
        <v>1296000</v>
      </c>
      <c r="L432" s="12">
        <f t="shared" si="49"/>
        <v>41512.857256944444</v>
      </c>
      <c r="M432" s="12">
        <f t="shared" si="50"/>
        <v>41527.857256944444</v>
      </c>
      <c r="N432" s="14">
        <f t="shared" si="51"/>
        <v>14.75</v>
      </c>
      <c r="O432" t="b">
        <v>0</v>
      </c>
      <c r="P432">
        <v>5</v>
      </c>
      <c r="Q432" t="b">
        <v>0</v>
      </c>
      <c r="R432" s="8">
        <f t="shared" si="52"/>
        <v>2.4E-2</v>
      </c>
      <c r="S432" s="10">
        <f t="shared" si="53"/>
        <v>4.8</v>
      </c>
      <c r="T432" t="s">
        <v>8270</v>
      </c>
      <c r="U432" t="str">
        <f t="shared" si="54"/>
        <v>film &amp; video</v>
      </c>
      <c r="V432" t="str">
        <f t="shared" si="55"/>
        <v>animation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>
        <f t="shared" si="48"/>
        <v>2592000</v>
      </c>
      <c r="L433" s="12">
        <f t="shared" si="49"/>
        <v>42526.621331018512</v>
      </c>
      <c r="M433" s="12">
        <f t="shared" si="50"/>
        <v>42556.621331018512</v>
      </c>
      <c r="N433" s="14">
        <f t="shared" si="51"/>
        <v>29.75</v>
      </c>
      <c r="O433" t="b">
        <v>0</v>
      </c>
      <c r="P433">
        <v>8</v>
      </c>
      <c r="Q433" t="b">
        <v>0</v>
      </c>
      <c r="R433" s="8">
        <f t="shared" si="52"/>
        <v>0.13833333333333334</v>
      </c>
      <c r="S433" s="10">
        <f t="shared" si="53"/>
        <v>51.875</v>
      </c>
      <c r="T433" t="s">
        <v>8270</v>
      </c>
      <c r="U433" t="str">
        <f t="shared" si="54"/>
        <v>film &amp; video</v>
      </c>
      <c r="V433" t="str">
        <f t="shared" si="55"/>
        <v>animation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>
        <f t="shared" si="48"/>
        <v>5184000</v>
      </c>
      <c r="L434" s="12">
        <f t="shared" si="49"/>
        <v>42238.476631944446</v>
      </c>
      <c r="M434" s="12">
        <f t="shared" si="50"/>
        <v>42298.476631944446</v>
      </c>
      <c r="N434" s="14">
        <f t="shared" si="51"/>
        <v>59.75</v>
      </c>
      <c r="O434" t="b">
        <v>0</v>
      </c>
      <c r="P434">
        <v>8</v>
      </c>
      <c r="Q434" t="b">
        <v>0</v>
      </c>
      <c r="R434" s="8">
        <f t="shared" si="52"/>
        <v>9.5000000000000001E-2</v>
      </c>
      <c r="S434" s="10">
        <f t="shared" si="53"/>
        <v>71.25</v>
      </c>
      <c r="T434" t="s">
        <v>8270</v>
      </c>
      <c r="U434" t="str">
        <f t="shared" si="54"/>
        <v>film &amp; video</v>
      </c>
      <c r="V434" t="str">
        <f t="shared" si="55"/>
        <v>animation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>
        <f t="shared" si="48"/>
        <v>5184000</v>
      </c>
      <c r="L435" s="12">
        <f t="shared" si="49"/>
        <v>42228.379884259266</v>
      </c>
      <c r="M435" s="12">
        <f t="shared" si="50"/>
        <v>42288.379884259266</v>
      </c>
      <c r="N435" s="14">
        <f t="shared" si="51"/>
        <v>59.75</v>
      </c>
      <c r="O435" t="b">
        <v>0</v>
      </c>
      <c r="P435">
        <v>0</v>
      </c>
      <c r="Q435" t="b">
        <v>0</v>
      </c>
      <c r="R435" s="8">
        <f t="shared" si="52"/>
        <v>0</v>
      </c>
      <c r="S435" s="10" t="e">
        <f t="shared" si="53"/>
        <v>#DIV/0!</v>
      </c>
      <c r="T435" t="s">
        <v>8270</v>
      </c>
      <c r="U435" t="str">
        <f t="shared" si="54"/>
        <v>film &amp; video</v>
      </c>
      <c r="V435" t="str">
        <f t="shared" si="55"/>
        <v>animation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>
        <f t="shared" si="48"/>
        <v>2854800</v>
      </c>
      <c r="L436" s="12">
        <f t="shared" si="49"/>
        <v>41576.584513888891</v>
      </c>
      <c r="M436" s="12">
        <f t="shared" si="50"/>
        <v>41609.626180555555</v>
      </c>
      <c r="N436" s="14">
        <f t="shared" si="51"/>
        <v>32.791666666666664</v>
      </c>
      <c r="O436" t="b">
        <v>0</v>
      </c>
      <c r="P436">
        <v>2</v>
      </c>
      <c r="Q436" t="b">
        <v>0</v>
      </c>
      <c r="R436" s="8">
        <f t="shared" si="52"/>
        <v>0.05</v>
      </c>
      <c r="S436" s="10">
        <f t="shared" si="53"/>
        <v>62.5</v>
      </c>
      <c r="T436" t="s">
        <v>8270</v>
      </c>
      <c r="U436" t="str">
        <f t="shared" si="54"/>
        <v>film &amp; video</v>
      </c>
      <c r="V436" t="str">
        <f t="shared" si="55"/>
        <v>animation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>
        <f t="shared" si="48"/>
        <v>2592000</v>
      </c>
      <c r="L437" s="12">
        <f t="shared" si="49"/>
        <v>41500.497453703705</v>
      </c>
      <c r="M437" s="12">
        <f t="shared" si="50"/>
        <v>41530.497453703705</v>
      </c>
      <c r="N437" s="14">
        <f t="shared" si="51"/>
        <v>29.75</v>
      </c>
      <c r="O437" t="b">
        <v>0</v>
      </c>
      <c r="P437">
        <v>3</v>
      </c>
      <c r="Q437" t="b">
        <v>0</v>
      </c>
      <c r="R437" s="8">
        <f t="shared" si="52"/>
        <v>2.7272727272727273E-5</v>
      </c>
      <c r="S437" s="10">
        <f t="shared" si="53"/>
        <v>1</v>
      </c>
      <c r="T437" t="s">
        <v>8270</v>
      </c>
      <c r="U437" t="str">
        <f t="shared" si="54"/>
        <v>film &amp; video</v>
      </c>
      <c r="V437" t="str">
        <f t="shared" si="55"/>
        <v>animation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>
        <f t="shared" si="48"/>
        <v>2592000</v>
      </c>
      <c r="L438" s="12">
        <f t="shared" si="49"/>
        <v>41456.11241898148</v>
      </c>
      <c r="M438" s="12">
        <f t="shared" si="50"/>
        <v>41486.11241898148</v>
      </c>
      <c r="N438" s="14">
        <f t="shared" si="51"/>
        <v>29.75</v>
      </c>
      <c r="O438" t="b">
        <v>0</v>
      </c>
      <c r="P438">
        <v>0</v>
      </c>
      <c r="Q438" t="b">
        <v>0</v>
      </c>
      <c r="R438" s="8">
        <f t="shared" si="52"/>
        <v>0</v>
      </c>
      <c r="S438" s="10" t="e">
        <f t="shared" si="53"/>
        <v>#DIV/0!</v>
      </c>
      <c r="T438" t="s">
        <v>8270</v>
      </c>
      <c r="U438" t="str">
        <f t="shared" si="54"/>
        <v>film &amp; video</v>
      </c>
      <c r="V438" t="str">
        <f t="shared" si="55"/>
        <v>animation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>
        <f t="shared" si="48"/>
        <v>5184000</v>
      </c>
      <c r="L439" s="12">
        <f t="shared" si="49"/>
        <v>42591.06858796296</v>
      </c>
      <c r="M439" s="12">
        <f t="shared" si="50"/>
        <v>42651.06858796296</v>
      </c>
      <c r="N439" s="14">
        <f t="shared" si="51"/>
        <v>59.75</v>
      </c>
      <c r="O439" t="b">
        <v>0</v>
      </c>
      <c r="P439">
        <v>0</v>
      </c>
      <c r="Q439" t="b">
        <v>0</v>
      </c>
      <c r="R439" s="8">
        <f t="shared" si="52"/>
        <v>0</v>
      </c>
      <c r="S439" s="10" t="e">
        <f t="shared" si="53"/>
        <v>#DIV/0!</v>
      </c>
      <c r="T439" t="s">
        <v>8270</v>
      </c>
      <c r="U439" t="str">
        <f t="shared" si="54"/>
        <v>film &amp; video</v>
      </c>
      <c r="V439" t="str">
        <f t="shared" si="55"/>
        <v>animation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>
        <f t="shared" si="48"/>
        <v>2595600</v>
      </c>
      <c r="L440" s="12">
        <f t="shared" si="49"/>
        <v>42296.011087962965</v>
      </c>
      <c r="M440" s="12">
        <f t="shared" si="50"/>
        <v>42326.052754629629</v>
      </c>
      <c r="N440" s="14">
        <f t="shared" si="51"/>
        <v>29.791666666666668</v>
      </c>
      <c r="O440" t="b">
        <v>0</v>
      </c>
      <c r="P440">
        <v>11</v>
      </c>
      <c r="Q440" t="b">
        <v>0</v>
      </c>
      <c r="R440" s="8">
        <f t="shared" si="52"/>
        <v>9.3799999999999994E-2</v>
      </c>
      <c r="S440" s="10">
        <f t="shared" si="53"/>
        <v>170.54545454545453</v>
      </c>
      <c r="T440" t="s">
        <v>8270</v>
      </c>
      <c r="U440" t="str">
        <f t="shared" si="54"/>
        <v>film &amp; video</v>
      </c>
      <c r="V440" t="str">
        <f t="shared" si="55"/>
        <v>animation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>
        <f t="shared" si="48"/>
        <v>864000</v>
      </c>
      <c r="L441" s="12">
        <f t="shared" si="49"/>
        <v>41919.511782407404</v>
      </c>
      <c r="M441" s="12">
        <f t="shared" si="50"/>
        <v>41929.511782407404</v>
      </c>
      <c r="N441" s="14">
        <f t="shared" si="51"/>
        <v>9.75</v>
      </c>
      <c r="O441" t="b">
        <v>0</v>
      </c>
      <c r="P441">
        <v>0</v>
      </c>
      <c r="Q441" t="b">
        <v>0</v>
      </c>
      <c r="R441" s="8">
        <f t="shared" si="52"/>
        <v>0</v>
      </c>
      <c r="S441" s="10" t="e">
        <f t="shared" si="53"/>
        <v>#DIV/0!</v>
      </c>
      <c r="T441" t="s">
        <v>8270</v>
      </c>
      <c r="U441" t="str">
        <f t="shared" si="54"/>
        <v>film &amp; video</v>
      </c>
      <c r="V441" t="str">
        <f t="shared" si="55"/>
        <v>animation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>
        <f t="shared" si="48"/>
        <v>2588400</v>
      </c>
      <c r="L442" s="12">
        <f t="shared" si="49"/>
        <v>42423.735567129625</v>
      </c>
      <c r="M442" s="12">
        <f t="shared" si="50"/>
        <v>42453.693900462968</v>
      </c>
      <c r="N442" s="14">
        <f t="shared" si="51"/>
        <v>29.708333333333332</v>
      </c>
      <c r="O442" t="b">
        <v>0</v>
      </c>
      <c r="P442">
        <v>1</v>
      </c>
      <c r="Q442" t="b">
        <v>0</v>
      </c>
      <c r="R442" s="8">
        <f t="shared" si="52"/>
        <v>1E-3</v>
      </c>
      <c r="S442" s="10">
        <f t="shared" si="53"/>
        <v>5</v>
      </c>
      <c r="T442" t="s">
        <v>8270</v>
      </c>
      <c r="U442" t="str">
        <f t="shared" si="54"/>
        <v>film &amp; video</v>
      </c>
      <c r="V442" t="str">
        <f t="shared" si="55"/>
        <v>animation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>
        <f t="shared" si="48"/>
        <v>2592000</v>
      </c>
      <c r="L443" s="12">
        <f t="shared" si="49"/>
        <v>41550.543935185182</v>
      </c>
      <c r="M443" s="12">
        <f t="shared" si="50"/>
        <v>41580.543935185182</v>
      </c>
      <c r="N443" s="14">
        <f t="shared" si="51"/>
        <v>29.75</v>
      </c>
      <c r="O443" t="b">
        <v>0</v>
      </c>
      <c r="P443">
        <v>0</v>
      </c>
      <c r="Q443" t="b">
        <v>0</v>
      </c>
      <c r="R443" s="8">
        <f t="shared" si="52"/>
        <v>0</v>
      </c>
      <c r="S443" s="10" t="e">
        <f t="shared" si="53"/>
        <v>#DIV/0!</v>
      </c>
      <c r="T443" t="s">
        <v>8270</v>
      </c>
      <c r="U443" t="str">
        <f t="shared" si="54"/>
        <v>film &amp; video</v>
      </c>
      <c r="V443" t="str">
        <f t="shared" si="55"/>
        <v>animation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>
        <f t="shared" si="48"/>
        <v>2592000</v>
      </c>
      <c r="L444" s="12">
        <f t="shared" si="49"/>
        <v>42024.638692129629</v>
      </c>
      <c r="M444" s="12">
        <f t="shared" si="50"/>
        <v>42054.638692129629</v>
      </c>
      <c r="N444" s="14">
        <f t="shared" si="51"/>
        <v>29.75</v>
      </c>
      <c r="O444" t="b">
        <v>0</v>
      </c>
      <c r="P444">
        <v>17</v>
      </c>
      <c r="Q444" t="b">
        <v>0</v>
      </c>
      <c r="R444" s="8">
        <f t="shared" si="52"/>
        <v>0.39358823529411763</v>
      </c>
      <c r="S444" s="10">
        <f t="shared" si="53"/>
        <v>393.58823529411762</v>
      </c>
      <c r="T444" t="s">
        <v>8270</v>
      </c>
      <c r="U444" t="str">
        <f t="shared" si="54"/>
        <v>film &amp; video</v>
      </c>
      <c r="V444" t="str">
        <f t="shared" si="55"/>
        <v>animation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>
        <f t="shared" si="48"/>
        <v>2592000</v>
      </c>
      <c r="L445" s="12">
        <f t="shared" si="49"/>
        <v>41649.765057870369</v>
      </c>
      <c r="M445" s="12">
        <f t="shared" si="50"/>
        <v>41679.765057870369</v>
      </c>
      <c r="N445" s="14">
        <f t="shared" si="51"/>
        <v>29.75</v>
      </c>
      <c r="O445" t="b">
        <v>0</v>
      </c>
      <c r="P445">
        <v>2</v>
      </c>
      <c r="Q445" t="b">
        <v>0</v>
      </c>
      <c r="R445" s="8">
        <f t="shared" si="52"/>
        <v>1E-3</v>
      </c>
      <c r="S445" s="10">
        <f t="shared" si="53"/>
        <v>5</v>
      </c>
      <c r="T445" t="s">
        <v>8270</v>
      </c>
      <c r="U445" t="str">
        <f t="shared" si="54"/>
        <v>film &amp; video</v>
      </c>
      <c r="V445" t="str">
        <f t="shared" si="55"/>
        <v>animation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>
        <f t="shared" si="48"/>
        <v>5184000</v>
      </c>
      <c r="L446" s="12">
        <f t="shared" si="49"/>
        <v>40894.656956018516</v>
      </c>
      <c r="M446" s="12">
        <f t="shared" si="50"/>
        <v>40954.656956018516</v>
      </c>
      <c r="N446" s="14">
        <f t="shared" si="51"/>
        <v>59.75</v>
      </c>
      <c r="O446" t="b">
        <v>0</v>
      </c>
      <c r="P446">
        <v>1</v>
      </c>
      <c r="Q446" t="b">
        <v>0</v>
      </c>
      <c r="R446" s="8">
        <f t="shared" si="52"/>
        <v>0.05</v>
      </c>
      <c r="S446" s="10">
        <f t="shared" si="53"/>
        <v>50</v>
      </c>
      <c r="T446" t="s">
        <v>8270</v>
      </c>
      <c r="U446" t="str">
        <f t="shared" si="54"/>
        <v>film &amp; video</v>
      </c>
      <c r="V446" t="str">
        <f t="shared" si="55"/>
        <v>animation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>
        <f t="shared" si="48"/>
        <v>1296000</v>
      </c>
      <c r="L447" s="12">
        <f t="shared" si="49"/>
        <v>42130.085358796292</v>
      </c>
      <c r="M447" s="12">
        <f t="shared" si="50"/>
        <v>42145.085358796292</v>
      </c>
      <c r="N447" s="14">
        <f t="shared" si="51"/>
        <v>14.75</v>
      </c>
      <c r="O447" t="b">
        <v>0</v>
      </c>
      <c r="P447">
        <v>2</v>
      </c>
      <c r="Q447" t="b">
        <v>0</v>
      </c>
      <c r="R447" s="8">
        <f t="shared" si="52"/>
        <v>3.3333333333333335E-5</v>
      </c>
      <c r="S447" s="10">
        <f t="shared" si="53"/>
        <v>1</v>
      </c>
      <c r="T447" t="s">
        <v>8270</v>
      </c>
      <c r="U447" t="str">
        <f t="shared" si="54"/>
        <v>film &amp; video</v>
      </c>
      <c r="V447" t="str">
        <f t="shared" si="55"/>
        <v>animation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>
        <f t="shared" si="48"/>
        <v>2592000</v>
      </c>
      <c r="L448" s="12">
        <f t="shared" si="49"/>
        <v>42036.833564814813</v>
      </c>
      <c r="M448" s="12">
        <f t="shared" si="50"/>
        <v>42066.833564814813</v>
      </c>
      <c r="N448" s="14">
        <f t="shared" si="51"/>
        <v>29.75</v>
      </c>
      <c r="O448" t="b">
        <v>0</v>
      </c>
      <c r="P448">
        <v>16</v>
      </c>
      <c r="Q448" t="b">
        <v>0</v>
      </c>
      <c r="R448" s="8">
        <f t="shared" si="52"/>
        <v>7.2952380952380949E-2</v>
      </c>
      <c r="S448" s="10">
        <f t="shared" si="53"/>
        <v>47.875</v>
      </c>
      <c r="T448" t="s">
        <v>8270</v>
      </c>
      <c r="U448" t="str">
        <f t="shared" si="54"/>
        <v>film &amp; video</v>
      </c>
      <c r="V448" t="str">
        <f t="shared" si="55"/>
        <v>animation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>
        <f t="shared" si="48"/>
        <v>2156400</v>
      </c>
      <c r="L449" s="12">
        <f t="shared" si="49"/>
        <v>41331.305127314816</v>
      </c>
      <c r="M449" s="12">
        <f t="shared" si="50"/>
        <v>41356.263460648144</v>
      </c>
      <c r="N449" s="14">
        <f t="shared" si="51"/>
        <v>24.708333333333332</v>
      </c>
      <c r="O449" t="b">
        <v>0</v>
      </c>
      <c r="P449">
        <v>1</v>
      </c>
      <c r="Q449" t="b">
        <v>0</v>
      </c>
      <c r="R449" s="8">
        <f t="shared" si="52"/>
        <v>1.6666666666666666E-4</v>
      </c>
      <c r="S449" s="10">
        <f t="shared" si="53"/>
        <v>5</v>
      </c>
      <c r="T449" t="s">
        <v>8270</v>
      </c>
      <c r="U449" t="str">
        <f t="shared" si="54"/>
        <v>film &amp; video</v>
      </c>
      <c r="V449" t="str">
        <f t="shared" si="55"/>
        <v>animation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>
        <f t="shared" si="48"/>
        <v>1728000</v>
      </c>
      <c r="L450" s="12">
        <f t="shared" si="49"/>
        <v>41753.508043981477</v>
      </c>
      <c r="M450" s="12">
        <f t="shared" si="50"/>
        <v>41773.508043981477</v>
      </c>
      <c r="N450" s="14">
        <f t="shared" si="51"/>
        <v>19.75</v>
      </c>
      <c r="O450" t="b">
        <v>0</v>
      </c>
      <c r="P450">
        <v>4</v>
      </c>
      <c r="Q450" t="b">
        <v>0</v>
      </c>
      <c r="R450" s="8">
        <f t="shared" si="52"/>
        <v>3.2804E-2</v>
      </c>
      <c r="S450" s="10">
        <f t="shared" si="53"/>
        <v>20.502500000000001</v>
      </c>
      <c r="T450" t="s">
        <v>8270</v>
      </c>
      <c r="U450" t="str">
        <f t="shared" si="54"/>
        <v>film &amp; video</v>
      </c>
      <c r="V450" t="str">
        <f t="shared" si="55"/>
        <v>animation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>
        <f t="shared" ref="K451:K514" si="56">SUM(I451,-J451)</f>
        <v>2592000</v>
      </c>
      <c r="L451" s="12">
        <f t="shared" ref="L451:L514" si="57">(((J451/60)/60)/24)+DATE(1970,1,1)+(-6/24)</f>
        <v>41534.318113425928</v>
      </c>
      <c r="M451" s="12">
        <f t="shared" ref="M451:M514" si="58">(((I451/60)/60)/24)+DATE(1970,1,1)+(-6/24)</f>
        <v>41564.318113425928</v>
      </c>
      <c r="N451" s="14">
        <f t="shared" ref="N451:N514" si="59">(((K451/60)/60)/24)+(-6/24)</f>
        <v>29.75</v>
      </c>
      <c r="O451" t="b">
        <v>0</v>
      </c>
      <c r="P451">
        <v>5</v>
      </c>
      <c r="Q451" t="b">
        <v>0</v>
      </c>
      <c r="R451" s="8">
        <f t="shared" ref="R451:R514" si="60">E451/D451</f>
        <v>2.2499999999999999E-2</v>
      </c>
      <c r="S451" s="10">
        <f t="shared" ref="S451:S514" si="61">E451/P451</f>
        <v>9</v>
      </c>
      <c r="T451" t="s">
        <v>8270</v>
      </c>
      <c r="U451" t="str">
        <f t="shared" ref="U451:U514" si="62">IF(T451="film &amp; video/television","film &amp; video",IF(T451="film &amp; video/drama","film &amp; video",IF(T451="film &amp; video/animation","film &amp; video",IF(T451="film &amp; video/science fiction","film &amp; video",IF(T451="film &amp; video/animation","film &amp; video",IF(T451="film &amp; video/documentary", "film &amp; video", IF(T451="film &amp; video/shorts", "film &amp; video", "N/A")))))))</f>
        <v>film &amp; video</v>
      </c>
      <c r="V451" t="str">
        <f t="shared" ref="V451:V514" si="63">IF(T451="film &amp; video/television","television",IF(T451="film &amp; video/documentary","documentary",IF(T451="film &amp; video/science fiction","science fiction",IF(T451="film &amp; video/drama","drama",IF(T451="film &amp; video/animation","animation", IF(T451="film &amp; video/shorts", "shorts", "N/A"))))))</f>
        <v>animation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>
        <f t="shared" si="56"/>
        <v>2592000</v>
      </c>
      <c r="L452" s="12">
        <f t="shared" si="57"/>
        <v>41654.696759259255</v>
      </c>
      <c r="M452" s="12">
        <f t="shared" si="58"/>
        <v>41684.696759259255</v>
      </c>
      <c r="N452" s="14">
        <f t="shared" si="59"/>
        <v>29.75</v>
      </c>
      <c r="O452" t="b">
        <v>0</v>
      </c>
      <c r="P452">
        <v>7</v>
      </c>
      <c r="Q452" t="b">
        <v>0</v>
      </c>
      <c r="R452" s="8">
        <f t="shared" si="60"/>
        <v>7.92E-3</v>
      </c>
      <c r="S452" s="10">
        <f t="shared" si="61"/>
        <v>56.571428571428569</v>
      </c>
      <c r="T452" t="s">
        <v>8270</v>
      </c>
      <c r="U452" t="str">
        <f t="shared" si="62"/>
        <v>film &amp; video</v>
      </c>
      <c r="V452" t="str">
        <f t="shared" si="63"/>
        <v>animation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>
        <f t="shared" si="56"/>
        <v>2592000</v>
      </c>
      <c r="L453" s="12">
        <f t="shared" si="57"/>
        <v>41634.465173611112</v>
      </c>
      <c r="M453" s="12">
        <f t="shared" si="58"/>
        <v>41664.465173611112</v>
      </c>
      <c r="N453" s="14">
        <f t="shared" si="59"/>
        <v>29.75</v>
      </c>
      <c r="O453" t="b">
        <v>0</v>
      </c>
      <c r="P453">
        <v>0</v>
      </c>
      <c r="Q453" t="b">
        <v>0</v>
      </c>
      <c r="R453" s="8">
        <f t="shared" si="60"/>
        <v>0</v>
      </c>
      <c r="S453" s="10" t="e">
        <f t="shared" si="61"/>
        <v>#DIV/0!</v>
      </c>
      <c r="T453" t="s">
        <v>8270</v>
      </c>
      <c r="U453" t="str">
        <f t="shared" si="62"/>
        <v>film &amp; video</v>
      </c>
      <c r="V453" t="str">
        <f t="shared" si="63"/>
        <v>animation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>
        <f t="shared" si="56"/>
        <v>2592000</v>
      </c>
      <c r="L454" s="12">
        <f t="shared" si="57"/>
        <v>42107.453877314809</v>
      </c>
      <c r="M454" s="12">
        <f t="shared" si="58"/>
        <v>42137.453877314809</v>
      </c>
      <c r="N454" s="14">
        <f t="shared" si="59"/>
        <v>29.75</v>
      </c>
      <c r="O454" t="b">
        <v>0</v>
      </c>
      <c r="P454">
        <v>12</v>
      </c>
      <c r="Q454" t="b">
        <v>0</v>
      </c>
      <c r="R454" s="8">
        <f t="shared" si="60"/>
        <v>0.64</v>
      </c>
      <c r="S454" s="10">
        <f t="shared" si="61"/>
        <v>40</v>
      </c>
      <c r="T454" t="s">
        <v>8270</v>
      </c>
      <c r="U454" t="str">
        <f t="shared" si="62"/>
        <v>film &amp; video</v>
      </c>
      <c r="V454" t="str">
        <f t="shared" si="63"/>
        <v>animation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>
        <f t="shared" si="56"/>
        <v>1382400</v>
      </c>
      <c r="L455" s="12">
        <f t="shared" si="57"/>
        <v>42038.574988425928</v>
      </c>
      <c r="M455" s="12">
        <f t="shared" si="58"/>
        <v>42054.574988425928</v>
      </c>
      <c r="N455" s="14">
        <f t="shared" si="59"/>
        <v>15.75</v>
      </c>
      <c r="O455" t="b">
        <v>0</v>
      </c>
      <c r="P455">
        <v>2</v>
      </c>
      <c r="Q455" t="b">
        <v>0</v>
      </c>
      <c r="R455" s="8">
        <f t="shared" si="60"/>
        <v>2.740447957839262E-4</v>
      </c>
      <c r="S455" s="10">
        <f t="shared" si="61"/>
        <v>13</v>
      </c>
      <c r="T455" t="s">
        <v>8270</v>
      </c>
      <c r="U455" t="str">
        <f t="shared" si="62"/>
        <v>film &amp; video</v>
      </c>
      <c r="V455" t="str">
        <f t="shared" si="63"/>
        <v>animation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>
        <f t="shared" si="56"/>
        <v>2664069</v>
      </c>
      <c r="L456" s="12">
        <f t="shared" si="57"/>
        <v>41938.467256944445</v>
      </c>
      <c r="M456" s="12">
        <f t="shared" si="58"/>
        <v>41969.301388888889</v>
      </c>
      <c r="N456" s="14">
        <f t="shared" si="59"/>
        <v>30.584131944444447</v>
      </c>
      <c r="O456" t="b">
        <v>0</v>
      </c>
      <c r="P456">
        <v>5</v>
      </c>
      <c r="Q456" t="b">
        <v>0</v>
      </c>
      <c r="R456" s="8">
        <f t="shared" si="60"/>
        <v>8.2000000000000007E-3</v>
      </c>
      <c r="S456" s="10">
        <f t="shared" si="61"/>
        <v>16.399999999999999</v>
      </c>
      <c r="T456" t="s">
        <v>8270</v>
      </c>
      <c r="U456" t="str">
        <f t="shared" si="62"/>
        <v>film &amp; video</v>
      </c>
      <c r="V456" t="str">
        <f t="shared" si="63"/>
        <v>animation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>
        <f t="shared" si="56"/>
        <v>3889638</v>
      </c>
      <c r="L457" s="12">
        <f t="shared" si="57"/>
        <v>40970.752569444441</v>
      </c>
      <c r="M457" s="12">
        <f t="shared" si="58"/>
        <v>41015.771527777775</v>
      </c>
      <c r="N457" s="14">
        <f t="shared" si="59"/>
        <v>44.768958333333337</v>
      </c>
      <c r="O457" t="b">
        <v>0</v>
      </c>
      <c r="P457">
        <v>2</v>
      </c>
      <c r="Q457" t="b">
        <v>0</v>
      </c>
      <c r="R457" s="8">
        <f t="shared" si="60"/>
        <v>6.9230769230769226E-4</v>
      </c>
      <c r="S457" s="10">
        <f t="shared" si="61"/>
        <v>22.5</v>
      </c>
      <c r="T457" t="s">
        <v>8270</v>
      </c>
      <c r="U457" t="str">
        <f t="shared" si="62"/>
        <v>film &amp; video</v>
      </c>
      <c r="V457" t="str">
        <f t="shared" si="63"/>
        <v>animation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>
        <f t="shared" si="56"/>
        <v>1855139</v>
      </c>
      <c r="L458" s="12">
        <f t="shared" si="57"/>
        <v>41547.444456018515</v>
      </c>
      <c r="M458" s="12">
        <f t="shared" si="58"/>
        <v>41568.915972222225</v>
      </c>
      <c r="N458" s="14">
        <f t="shared" si="59"/>
        <v>21.221516203703704</v>
      </c>
      <c r="O458" t="b">
        <v>0</v>
      </c>
      <c r="P458">
        <v>3</v>
      </c>
      <c r="Q458" t="b">
        <v>0</v>
      </c>
      <c r="R458" s="8">
        <f t="shared" si="60"/>
        <v>6.8631863186318634E-3</v>
      </c>
      <c r="S458" s="10">
        <f t="shared" si="61"/>
        <v>20.333333333333332</v>
      </c>
      <c r="T458" t="s">
        <v>8270</v>
      </c>
      <c r="U458" t="str">
        <f t="shared" si="62"/>
        <v>film &amp; video</v>
      </c>
      <c r="V458" t="str">
        <f t="shared" si="63"/>
        <v>animation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>
        <f t="shared" si="56"/>
        <v>2592000</v>
      </c>
      <c r="L459" s="12">
        <f t="shared" si="57"/>
        <v>41837.517500000002</v>
      </c>
      <c r="M459" s="12">
        <f t="shared" si="58"/>
        <v>41867.517500000002</v>
      </c>
      <c r="N459" s="14">
        <f t="shared" si="59"/>
        <v>29.75</v>
      </c>
      <c r="O459" t="b">
        <v>0</v>
      </c>
      <c r="P459">
        <v>0</v>
      </c>
      <c r="Q459" t="b">
        <v>0</v>
      </c>
      <c r="R459" s="8">
        <f t="shared" si="60"/>
        <v>0</v>
      </c>
      <c r="S459" s="10" t="e">
        <f t="shared" si="61"/>
        <v>#DIV/0!</v>
      </c>
      <c r="T459" t="s">
        <v>8270</v>
      </c>
      <c r="U459" t="str">
        <f t="shared" si="62"/>
        <v>film &amp; video</v>
      </c>
      <c r="V459" t="str">
        <f t="shared" si="63"/>
        <v>animation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>
        <f t="shared" si="56"/>
        <v>2592000</v>
      </c>
      <c r="L460" s="12">
        <f t="shared" si="57"/>
        <v>41378.44976851852</v>
      </c>
      <c r="M460" s="12">
        <f t="shared" si="58"/>
        <v>41408.44976851852</v>
      </c>
      <c r="N460" s="14">
        <f t="shared" si="59"/>
        <v>29.75</v>
      </c>
      <c r="O460" t="b">
        <v>0</v>
      </c>
      <c r="P460">
        <v>49</v>
      </c>
      <c r="Q460" t="b">
        <v>0</v>
      </c>
      <c r="R460" s="8">
        <f t="shared" si="60"/>
        <v>8.2100000000000006E-2</v>
      </c>
      <c r="S460" s="10">
        <f t="shared" si="61"/>
        <v>16.755102040816325</v>
      </c>
      <c r="T460" t="s">
        <v>8270</v>
      </c>
      <c r="U460" t="str">
        <f t="shared" si="62"/>
        <v>film &amp; video</v>
      </c>
      <c r="V460" t="str">
        <f t="shared" si="63"/>
        <v>animation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>
        <f t="shared" si="56"/>
        <v>5187600</v>
      </c>
      <c r="L461" s="12">
        <f t="shared" si="57"/>
        <v>40800.3903587963</v>
      </c>
      <c r="M461" s="12">
        <f t="shared" si="58"/>
        <v>40860.432025462964</v>
      </c>
      <c r="N461" s="14">
        <f t="shared" si="59"/>
        <v>59.791666666666664</v>
      </c>
      <c r="O461" t="b">
        <v>0</v>
      </c>
      <c r="P461">
        <v>1</v>
      </c>
      <c r="Q461" t="b">
        <v>0</v>
      </c>
      <c r="R461" s="8">
        <f t="shared" si="60"/>
        <v>6.4102564102564103E-4</v>
      </c>
      <c r="S461" s="10">
        <f t="shared" si="61"/>
        <v>25</v>
      </c>
      <c r="T461" t="s">
        <v>8270</v>
      </c>
      <c r="U461" t="str">
        <f t="shared" si="62"/>
        <v>film &amp; video</v>
      </c>
      <c r="V461" t="str">
        <f t="shared" si="63"/>
        <v>animation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>
        <f t="shared" si="56"/>
        <v>2732325</v>
      </c>
      <c r="L462" s="12">
        <f t="shared" si="57"/>
        <v>41759.292534722219</v>
      </c>
      <c r="M462" s="12">
        <f t="shared" si="58"/>
        <v>41790.916666666664</v>
      </c>
      <c r="N462" s="14">
        <f t="shared" si="59"/>
        <v>31.374131944444443</v>
      </c>
      <c r="O462" t="b">
        <v>0</v>
      </c>
      <c r="P462">
        <v>2</v>
      </c>
      <c r="Q462" t="b">
        <v>0</v>
      </c>
      <c r="R462" s="8">
        <f t="shared" si="60"/>
        <v>2.9411764705882353E-3</v>
      </c>
      <c r="S462" s="10">
        <f t="shared" si="61"/>
        <v>12.5</v>
      </c>
      <c r="T462" t="s">
        <v>8270</v>
      </c>
      <c r="U462" t="str">
        <f t="shared" si="62"/>
        <v>film &amp; video</v>
      </c>
      <c r="V462" t="str">
        <f t="shared" si="63"/>
        <v>animation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>
        <f t="shared" si="56"/>
        <v>1728000</v>
      </c>
      <c r="L463" s="12">
        <f t="shared" si="57"/>
        <v>41407.59684027778</v>
      </c>
      <c r="M463" s="12">
        <f t="shared" si="58"/>
        <v>41427.59684027778</v>
      </c>
      <c r="N463" s="14">
        <f t="shared" si="59"/>
        <v>19.75</v>
      </c>
      <c r="O463" t="b">
        <v>0</v>
      </c>
      <c r="P463">
        <v>0</v>
      </c>
      <c r="Q463" t="b">
        <v>0</v>
      </c>
      <c r="R463" s="8">
        <f t="shared" si="60"/>
        <v>0</v>
      </c>
      <c r="S463" s="10" t="e">
        <f t="shared" si="61"/>
        <v>#DIV/0!</v>
      </c>
      <c r="T463" t="s">
        <v>8270</v>
      </c>
      <c r="U463" t="str">
        <f t="shared" si="62"/>
        <v>film &amp; video</v>
      </c>
      <c r="V463" t="str">
        <f t="shared" si="63"/>
        <v>animation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>
        <f t="shared" si="56"/>
        <v>5184000</v>
      </c>
      <c r="L464" s="12">
        <f t="shared" si="57"/>
        <v>40704.876631944448</v>
      </c>
      <c r="M464" s="12">
        <f t="shared" si="58"/>
        <v>40764.876631944448</v>
      </c>
      <c r="N464" s="14">
        <f t="shared" si="59"/>
        <v>59.75</v>
      </c>
      <c r="O464" t="b">
        <v>0</v>
      </c>
      <c r="P464">
        <v>0</v>
      </c>
      <c r="Q464" t="b">
        <v>0</v>
      </c>
      <c r="R464" s="8">
        <f t="shared" si="60"/>
        <v>0</v>
      </c>
      <c r="S464" s="10" t="e">
        <f t="shared" si="61"/>
        <v>#DIV/0!</v>
      </c>
      <c r="T464" t="s">
        <v>8270</v>
      </c>
      <c r="U464" t="str">
        <f t="shared" si="62"/>
        <v>film &amp; video</v>
      </c>
      <c r="V464" t="str">
        <f t="shared" si="63"/>
        <v>animation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>
        <f t="shared" si="56"/>
        <v>5184000</v>
      </c>
      <c r="L465" s="12">
        <f t="shared" si="57"/>
        <v>40750.460104166668</v>
      </c>
      <c r="M465" s="12">
        <f t="shared" si="58"/>
        <v>40810.460104166668</v>
      </c>
      <c r="N465" s="14">
        <f t="shared" si="59"/>
        <v>59.75</v>
      </c>
      <c r="O465" t="b">
        <v>0</v>
      </c>
      <c r="P465">
        <v>11</v>
      </c>
      <c r="Q465" t="b">
        <v>0</v>
      </c>
      <c r="R465" s="8">
        <f t="shared" si="60"/>
        <v>2.2727272727272728E-2</v>
      </c>
      <c r="S465" s="10">
        <f t="shared" si="61"/>
        <v>113.63636363636364</v>
      </c>
      <c r="T465" t="s">
        <v>8270</v>
      </c>
      <c r="U465" t="str">
        <f t="shared" si="62"/>
        <v>film &amp; video</v>
      </c>
      <c r="V465" t="str">
        <f t="shared" si="63"/>
        <v>animation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>
        <f t="shared" si="56"/>
        <v>1728000</v>
      </c>
      <c r="L466" s="12">
        <f t="shared" si="57"/>
        <v>42488.598784722228</v>
      </c>
      <c r="M466" s="12">
        <f t="shared" si="58"/>
        <v>42508.598784722228</v>
      </c>
      <c r="N466" s="14">
        <f t="shared" si="59"/>
        <v>19.75</v>
      </c>
      <c r="O466" t="b">
        <v>0</v>
      </c>
      <c r="P466">
        <v>1</v>
      </c>
      <c r="Q466" t="b">
        <v>0</v>
      </c>
      <c r="R466" s="8">
        <f t="shared" si="60"/>
        <v>9.9009900990099011E-4</v>
      </c>
      <c r="S466" s="10">
        <f t="shared" si="61"/>
        <v>1</v>
      </c>
      <c r="T466" t="s">
        <v>8270</v>
      </c>
      <c r="U466" t="str">
        <f t="shared" si="62"/>
        <v>film &amp; video</v>
      </c>
      <c r="V466" t="str">
        <f t="shared" si="63"/>
        <v>animation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>
        <f t="shared" si="56"/>
        <v>1382400</v>
      </c>
      <c r="L467" s="12">
        <f t="shared" si="57"/>
        <v>41800.870069444441</v>
      </c>
      <c r="M467" s="12">
        <f t="shared" si="58"/>
        <v>41816.870069444441</v>
      </c>
      <c r="N467" s="14">
        <f t="shared" si="59"/>
        <v>15.75</v>
      </c>
      <c r="O467" t="b">
        <v>0</v>
      </c>
      <c r="P467">
        <v>8</v>
      </c>
      <c r="Q467" t="b">
        <v>0</v>
      </c>
      <c r="R467" s="8">
        <f t="shared" si="60"/>
        <v>0.26953125</v>
      </c>
      <c r="S467" s="10">
        <f t="shared" si="61"/>
        <v>17.25</v>
      </c>
      <c r="T467" t="s">
        <v>8270</v>
      </c>
      <c r="U467" t="str">
        <f t="shared" si="62"/>
        <v>film &amp; video</v>
      </c>
      <c r="V467" t="str">
        <f t="shared" si="63"/>
        <v>animation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>
        <f t="shared" si="56"/>
        <v>2592000</v>
      </c>
      <c r="L468" s="12">
        <f t="shared" si="57"/>
        <v>41129.692870370374</v>
      </c>
      <c r="M468" s="12">
        <f t="shared" si="58"/>
        <v>41159.692870370374</v>
      </c>
      <c r="N468" s="14">
        <f t="shared" si="59"/>
        <v>29.75</v>
      </c>
      <c r="O468" t="b">
        <v>0</v>
      </c>
      <c r="P468">
        <v>5</v>
      </c>
      <c r="Q468" t="b">
        <v>0</v>
      </c>
      <c r="R468" s="8">
        <f t="shared" si="60"/>
        <v>7.6E-3</v>
      </c>
      <c r="S468" s="10">
        <f t="shared" si="61"/>
        <v>15.2</v>
      </c>
      <c r="T468" t="s">
        <v>8270</v>
      </c>
      <c r="U468" t="str">
        <f t="shared" si="62"/>
        <v>film &amp; video</v>
      </c>
      <c r="V468" t="str">
        <f t="shared" si="63"/>
        <v>animation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>
        <f t="shared" si="56"/>
        <v>3888000</v>
      </c>
      <c r="L469" s="12">
        <f t="shared" si="57"/>
        <v>41135.429791666669</v>
      </c>
      <c r="M469" s="12">
        <f t="shared" si="58"/>
        <v>41180.429791666669</v>
      </c>
      <c r="N469" s="14">
        <f t="shared" si="59"/>
        <v>44.75</v>
      </c>
      <c r="O469" t="b">
        <v>0</v>
      </c>
      <c r="P469">
        <v>39</v>
      </c>
      <c r="Q469" t="b">
        <v>0</v>
      </c>
      <c r="R469" s="8">
        <f t="shared" si="60"/>
        <v>0.21575</v>
      </c>
      <c r="S469" s="10">
        <f t="shared" si="61"/>
        <v>110.64102564102564</v>
      </c>
      <c r="T469" t="s">
        <v>8270</v>
      </c>
      <c r="U469" t="str">
        <f t="shared" si="62"/>
        <v>film &amp; video</v>
      </c>
      <c r="V469" t="str">
        <f t="shared" si="63"/>
        <v>animation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>
        <f t="shared" si="56"/>
        <v>5183382</v>
      </c>
      <c r="L470" s="12">
        <f t="shared" si="57"/>
        <v>41040.917627314811</v>
      </c>
      <c r="M470" s="12">
        <f t="shared" si="58"/>
        <v>41100.910474537035</v>
      </c>
      <c r="N470" s="14">
        <f t="shared" si="59"/>
        <v>59.742847222222224</v>
      </c>
      <c r="O470" t="b">
        <v>0</v>
      </c>
      <c r="P470">
        <v>0</v>
      </c>
      <c r="Q470" t="b">
        <v>0</v>
      </c>
      <c r="R470" s="8">
        <f t="shared" si="60"/>
        <v>0</v>
      </c>
      <c r="S470" s="10" t="e">
        <f t="shared" si="61"/>
        <v>#DIV/0!</v>
      </c>
      <c r="T470" t="s">
        <v>8270</v>
      </c>
      <c r="U470" t="str">
        <f t="shared" si="62"/>
        <v>film &amp; video</v>
      </c>
      <c r="V470" t="str">
        <f t="shared" si="63"/>
        <v>animation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>
        <f t="shared" si="56"/>
        <v>5184000</v>
      </c>
      <c r="L471" s="12">
        <f t="shared" si="57"/>
        <v>41827.739861111113</v>
      </c>
      <c r="M471" s="12">
        <f t="shared" si="58"/>
        <v>41887.739861111113</v>
      </c>
      <c r="N471" s="14">
        <f t="shared" si="59"/>
        <v>59.75</v>
      </c>
      <c r="O471" t="b">
        <v>0</v>
      </c>
      <c r="P471">
        <v>0</v>
      </c>
      <c r="Q471" t="b">
        <v>0</v>
      </c>
      <c r="R471" s="8">
        <f t="shared" si="60"/>
        <v>0</v>
      </c>
      <c r="S471" s="10" t="e">
        <f t="shared" si="61"/>
        <v>#DIV/0!</v>
      </c>
      <c r="T471" t="s">
        <v>8270</v>
      </c>
      <c r="U471" t="str">
        <f t="shared" si="62"/>
        <v>film &amp; video</v>
      </c>
      <c r="V471" t="str">
        <f t="shared" si="63"/>
        <v>animation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>
        <f t="shared" si="56"/>
        <v>4319911</v>
      </c>
      <c r="L472" s="12">
        <f t="shared" si="57"/>
        <v>41604.917696759258</v>
      </c>
      <c r="M472" s="12">
        <f t="shared" si="58"/>
        <v>41654.916666666664</v>
      </c>
      <c r="N472" s="14">
        <f t="shared" si="59"/>
        <v>49.748969907407407</v>
      </c>
      <c r="O472" t="b">
        <v>0</v>
      </c>
      <c r="P472">
        <v>2</v>
      </c>
      <c r="Q472" t="b">
        <v>0</v>
      </c>
      <c r="R472" s="8">
        <f t="shared" si="60"/>
        <v>1.0200000000000001E-2</v>
      </c>
      <c r="S472" s="10">
        <f t="shared" si="61"/>
        <v>25.5</v>
      </c>
      <c r="T472" t="s">
        <v>8270</v>
      </c>
      <c r="U472" t="str">
        <f t="shared" si="62"/>
        <v>film &amp; video</v>
      </c>
      <c r="V472" t="str">
        <f t="shared" si="63"/>
        <v>animation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>
        <f t="shared" si="56"/>
        <v>3884400</v>
      </c>
      <c r="L473" s="12">
        <f t="shared" si="57"/>
        <v>41703.471979166665</v>
      </c>
      <c r="M473" s="12">
        <f t="shared" si="58"/>
        <v>41748.430312500001</v>
      </c>
      <c r="N473" s="14">
        <f t="shared" si="59"/>
        <v>44.708333333333336</v>
      </c>
      <c r="O473" t="b">
        <v>0</v>
      </c>
      <c r="P473">
        <v>170</v>
      </c>
      <c r="Q473" t="b">
        <v>0</v>
      </c>
      <c r="R473" s="8">
        <f t="shared" si="60"/>
        <v>0.11892727272727273</v>
      </c>
      <c r="S473" s="10">
        <f t="shared" si="61"/>
        <v>38.476470588235294</v>
      </c>
      <c r="T473" t="s">
        <v>8270</v>
      </c>
      <c r="U473" t="str">
        <f t="shared" si="62"/>
        <v>film &amp; video</v>
      </c>
      <c r="V473" t="str">
        <f t="shared" si="63"/>
        <v>animation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>
        <f t="shared" si="56"/>
        <v>2592000</v>
      </c>
      <c r="L474" s="12">
        <f t="shared" si="57"/>
        <v>41844.672662037039</v>
      </c>
      <c r="M474" s="12">
        <f t="shared" si="58"/>
        <v>41874.672662037039</v>
      </c>
      <c r="N474" s="14">
        <f t="shared" si="59"/>
        <v>29.75</v>
      </c>
      <c r="O474" t="b">
        <v>0</v>
      </c>
      <c r="P474">
        <v>5</v>
      </c>
      <c r="Q474" t="b">
        <v>0</v>
      </c>
      <c r="R474" s="8">
        <f t="shared" si="60"/>
        <v>0.17624999999999999</v>
      </c>
      <c r="S474" s="10">
        <f t="shared" si="61"/>
        <v>28.2</v>
      </c>
      <c r="T474" t="s">
        <v>8270</v>
      </c>
      <c r="U474" t="str">
        <f t="shared" si="62"/>
        <v>film &amp; video</v>
      </c>
      <c r="V474" t="str">
        <f t="shared" si="63"/>
        <v>animation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>
        <f t="shared" si="56"/>
        <v>2592000</v>
      </c>
      <c r="L475" s="12">
        <f t="shared" si="57"/>
        <v>41869.448136574072</v>
      </c>
      <c r="M475" s="12">
        <f t="shared" si="58"/>
        <v>41899.448136574072</v>
      </c>
      <c r="N475" s="14">
        <f t="shared" si="59"/>
        <v>29.75</v>
      </c>
      <c r="O475" t="b">
        <v>0</v>
      </c>
      <c r="P475">
        <v>14</v>
      </c>
      <c r="Q475" t="b">
        <v>0</v>
      </c>
      <c r="R475" s="8">
        <f t="shared" si="60"/>
        <v>2.87E-2</v>
      </c>
      <c r="S475" s="10">
        <f t="shared" si="61"/>
        <v>61.5</v>
      </c>
      <c r="T475" t="s">
        <v>8270</v>
      </c>
      <c r="U475" t="str">
        <f t="shared" si="62"/>
        <v>film &amp; video</v>
      </c>
      <c r="V475" t="str">
        <f t="shared" si="63"/>
        <v>animation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>
        <f t="shared" si="56"/>
        <v>2592000</v>
      </c>
      <c r="L476" s="12">
        <f t="shared" si="57"/>
        <v>42753.079039351855</v>
      </c>
      <c r="M476" s="12">
        <f t="shared" si="58"/>
        <v>42783.079039351855</v>
      </c>
      <c r="N476" s="14">
        <f t="shared" si="59"/>
        <v>29.75</v>
      </c>
      <c r="O476" t="b">
        <v>0</v>
      </c>
      <c r="P476">
        <v>1</v>
      </c>
      <c r="Q476" t="b">
        <v>0</v>
      </c>
      <c r="R476" s="8">
        <f t="shared" si="60"/>
        <v>3.0303030303030303E-4</v>
      </c>
      <c r="S476" s="10">
        <f t="shared" si="61"/>
        <v>1</v>
      </c>
      <c r="T476" t="s">
        <v>8270</v>
      </c>
      <c r="U476" t="str">
        <f t="shared" si="62"/>
        <v>film &amp; video</v>
      </c>
      <c r="V476" t="str">
        <f t="shared" si="63"/>
        <v>animation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>
        <f t="shared" si="56"/>
        <v>2592000</v>
      </c>
      <c r="L477" s="12">
        <f t="shared" si="57"/>
        <v>42099.836145833338</v>
      </c>
      <c r="M477" s="12">
        <f t="shared" si="58"/>
        <v>42129.836145833338</v>
      </c>
      <c r="N477" s="14">
        <f t="shared" si="59"/>
        <v>29.75</v>
      </c>
      <c r="O477" t="b">
        <v>0</v>
      </c>
      <c r="P477">
        <v>0</v>
      </c>
      <c r="Q477" t="b">
        <v>0</v>
      </c>
      <c r="R477" s="8">
        <f t="shared" si="60"/>
        <v>0</v>
      </c>
      <c r="S477" s="10" t="e">
        <f t="shared" si="61"/>
        <v>#DIV/0!</v>
      </c>
      <c r="T477" t="s">
        <v>8270</v>
      </c>
      <c r="U477" t="str">
        <f t="shared" si="62"/>
        <v>film &amp; video</v>
      </c>
      <c r="V477" t="str">
        <f t="shared" si="63"/>
        <v>animation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>
        <f t="shared" si="56"/>
        <v>3040499</v>
      </c>
      <c r="L478" s="12">
        <f t="shared" si="57"/>
        <v>41757.725011574075</v>
      </c>
      <c r="M478" s="12">
        <f t="shared" si="58"/>
        <v>41792.915972222225</v>
      </c>
      <c r="N478" s="14">
        <f t="shared" si="59"/>
        <v>34.940960648148142</v>
      </c>
      <c r="O478" t="b">
        <v>0</v>
      </c>
      <c r="P478">
        <v>124</v>
      </c>
      <c r="Q478" t="b">
        <v>0</v>
      </c>
      <c r="R478" s="8">
        <f t="shared" si="60"/>
        <v>2.2302681818181819E-2</v>
      </c>
      <c r="S478" s="10">
        <f t="shared" si="61"/>
        <v>39.569274193548388</v>
      </c>
      <c r="T478" t="s">
        <v>8270</v>
      </c>
      <c r="U478" t="str">
        <f t="shared" si="62"/>
        <v>film &amp; video</v>
      </c>
      <c r="V478" t="str">
        <f t="shared" si="63"/>
        <v>animation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>
        <f t="shared" si="56"/>
        <v>5184000</v>
      </c>
      <c r="L479" s="12">
        <f t="shared" si="57"/>
        <v>40987.58488425926</v>
      </c>
      <c r="M479" s="12">
        <f t="shared" si="58"/>
        <v>41047.58488425926</v>
      </c>
      <c r="N479" s="14">
        <f t="shared" si="59"/>
        <v>59.75</v>
      </c>
      <c r="O479" t="b">
        <v>0</v>
      </c>
      <c r="P479">
        <v>0</v>
      </c>
      <c r="Q479" t="b">
        <v>0</v>
      </c>
      <c r="R479" s="8">
        <f t="shared" si="60"/>
        <v>0</v>
      </c>
      <c r="S479" s="10" t="e">
        <f t="shared" si="61"/>
        <v>#DIV/0!</v>
      </c>
      <c r="T479" t="s">
        <v>8270</v>
      </c>
      <c r="U479" t="str">
        <f t="shared" si="62"/>
        <v>film &amp; video</v>
      </c>
      <c r="V479" t="str">
        <f t="shared" si="63"/>
        <v>animation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>
        <f t="shared" si="56"/>
        <v>2588400</v>
      </c>
      <c r="L480" s="12">
        <f t="shared" si="57"/>
        <v>42065.660983796297</v>
      </c>
      <c r="M480" s="12">
        <f t="shared" si="58"/>
        <v>42095.619317129633</v>
      </c>
      <c r="N480" s="14">
        <f t="shared" si="59"/>
        <v>29.708333333333332</v>
      </c>
      <c r="O480" t="b">
        <v>0</v>
      </c>
      <c r="P480">
        <v>0</v>
      </c>
      <c r="Q480" t="b">
        <v>0</v>
      </c>
      <c r="R480" s="8">
        <f t="shared" si="60"/>
        <v>0</v>
      </c>
      <c r="S480" s="10" t="e">
        <f t="shared" si="61"/>
        <v>#DIV/0!</v>
      </c>
      <c r="T480" t="s">
        <v>8270</v>
      </c>
      <c r="U480" t="str">
        <f t="shared" si="62"/>
        <v>film &amp; video</v>
      </c>
      <c r="V480" t="str">
        <f t="shared" si="63"/>
        <v>animation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>
        <f t="shared" si="56"/>
        <v>5187600</v>
      </c>
      <c r="L481" s="12">
        <f t="shared" si="57"/>
        <v>41904.157812500001</v>
      </c>
      <c r="M481" s="12">
        <f t="shared" si="58"/>
        <v>41964.199479166666</v>
      </c>
      <c r="N481" s="14">
        <f t="shared" si="59"/>
        <v>59.791666666666664</v>
      </c>
      <c r="O481" t="b">
        <v>0</v>
      </c>
      <c r="P481">
        <v>55</v>
      </c>
      <c r="Q481" t="b">
        <v>0</v>
      </c>
      <c r="R481" s="8">
        <f t="shared" si="60"/>
        <v>0.3256</v>
      </c>
      <c r="S481" s="10">
        <f t="shared" si="61"/>
        <v>88.8</v>
      </c>
      <c r="T481" t="s">
        <v>8270</v>
      </c>
      <c r="U481" t="str">
        <f t="shared" si="62"/>
        <v>film &amp; video</v>
      </c>
      <c r="V481" t="str">
        <f t="shared" si="63"/>
        <v>animation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>
        <f t="shared" si="56"/>
        <v>2592000</v>
      </c>
      <c r="L482" s="12">
        <f t="shared" si="57"/>
        <v>41465.250173611108</v>
      </c>
      <c r="M482" s="12">
        <f t="shared" si="58"/>
        <v>41495.250173611108</v>
      </c>
      <c r="N482" s="14">
        <f t="shared" si="59"/>
        <v>29.75</v>
      </c>
      <c r="O482" t="b">
        <v>0</v>
      </c>
      <c r="P482">
        <v>140</v>
      </c>
      <c r="Q482" t="b">
        <v>0</v>
      </c>
      <c r="R482" s="8">
        <f t="shared" si="60"/>
        <v>0.19409999999999999</v>
      </c>
      <c r="S482" s="10">
        <f t="shared" si="61"/>
        <v>55.457142857142856</v>
      </c>
      <c r="T482" t="s">
        <v>8270</v>
      </c>
      <c r="U482" t="str">
        <f t="shared" si="62"/>
        <v>film &amp; video</v>
      </c>
      <c r="V482" t="str">
        <f t="shared" si="63"/>
        <v>animation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>
        <f t="shared" si="56"/>
        <v>2592000</v>
      </c>
      <c r="L483" s="12">
        <f t="shared" si="57"/>
        <v>41162.422326388885</v>
      </c>
      <c r="M483" s="12">
        <f t="shared" si="58"/>
        <v>41192.422326388885</v>
      </c>
      <c r="N483" s="14">
        <f t="shared" si="59"/>
        <v>29.75</v>
      </c>
      <c r="O483" t="b">
        <v>0</v>
      </c>
      <c r="P483">
        <v>21</v>
      </c>
      <c r="Q483" t="b">
        <v>0</v>
      </c>
      <c r="R483" s="8">
        <f t="shared" si="60"/>
        <v>6.0999999999999999E-2</v>
      </c>
      <c r="S483" s="10">
        <f t="shared" si="61"/>
        <v>87.142857142857139</v>
      </c>
      <c r="T483" t="s">
        <v>8270</v>
      </c>
      <c r="U483" t="str">
        <f t="shared" si="62"/>
        <v>film &amp; video</v>
      </c>
      <c r="V483" t="str">
        <f t="shared" si="63"/>
        <v>animation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>
        <f t="shared" si="56"/>
        <v>2307750</v>
      </c>
      <c r="L484" s="12">
        <f t="shared" si="57"/>
        <v>42447.646875000006</v>
      </c>
      <c r="M484" s="12">
        <f t="shared" si="58"/>
        <v>42474.356944444444</v>
      </c>
      <c r="N484" s="14">
        <f t="shared" si="59"/>
        <v>26.460069444444443</v>
      </c>
      <c r="O484" t="b">
        <v>0</v>
      </c>
      <c r="P484">
        <v>1</v>
      </c>
      <c r="Q484" t="b">
        <v>0</v>
      </c>
      <c r="R484" s="8">
        <f t="shared" si="60"/>
        <v>1E-3</v>
      </c>
      <c r="S484" s="10">
        <f t="shared" si="61"/>
        <v>10</v>
      </c>
      <c r="T484" t="s">
        <v>8270</v>
      </c>
      <c r="U484" t="str">
        <f t="shared" si="62"/>
        <v>film &amp; video</v>
      </c>
      <c r="V484" t="str">
        <f t="shared" si="63"/>
        <v>animation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>
        <f t="shared" si="56"/>
        <v>5184000</v>
      </c>
      <c r="L485" s="12">
        <f t="shared" si="57"/>
        <v>41242.947592592594</v>
      </c>
      <c r="M485" s="12">
        <f t="shared" si="58"/>
        <v>41302.947592592594</v>
      </c>
      <c r="N485" s="14">
        <f t="shared" si="59"/>
        <v>59.75</v>
      </c>
      <c r="O485" t="b">
        <v>0</v>
      </c>
      <c r="P485">
        <v>147</v>
      </c>
      <c r="Q485" t="b">
        <v>0</v>
      </c>
      <c r="R485" s="8">
        <f t="shared" si="60"/>
        <v>0.502</v>
      </c>
      <c r="S485" s="10">
        <f t="shared" si="61"/>
        <v>51.224489795918366</v>
      </c>
      <c r="T485" t="s">
        <v>8270</v>
      </c>
      <c r="U485" t="str">
        <f t="shared" si="62"/>
        <v>film &amp; video</v>
      </c>
      <c r="V485" t="str">
        <f t="shared" si="63"/>
        <v>animation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>
        <f t="shared" si="56"/>
        <v>3546000</v>
      </c>
      <c r="L486" s="12">
        <f t="shared" si="57"/>
        <v>42272.68949074074</v>
      </c>
      <c r="M486" s="12">
        <f t="shared" si="58"/>
        <v>42313.731157407412</v>
      </c>
      <c r="N486" s="14">
        <f t="shared" si="59"/>
        <v>40.791666666666664</v>
      </c>
      <c r="O486" t="b">
        <v>0</v>
      </c>
      <c r="P486">
        <v>11</v>
      </c>
      <c r="Q486" t="b">
        <v>0</v>
      </c>
      <c r="R486" s="8">
        <f t="shared" si="60"/>
        <v>1.8625E-3</v>
      </c>
      <c r="S486" s="10">
        <f t="shared" si="61"/>
        <v>13.545454545454545</v>
      </c>
      <c r="T486" t="s">
        <v>8270</v>
      </c>
      <c r="U486" t="str">
        <f t="shared" si="62"/>
        <v>film &amp; video</v>
      </c>
      <c r="V486" t="str">
        <f t="shared" si="63"/>
        <v>animation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>
        <f t="shared" si="56"/>
        <v>2592000</v>
      </c>
      <c r="L487" s="12">
        <f t="shared" si="57"/>
        <v>41381.25577546296</v>
      </c>
      <c r="M487" s="12">
        <f t="shared" si="58"/>
        <v>41411.25577546296</v>
      </c>
      <c r="N487" s="14">
        <f t="shared" si="59"/>
        <v>29.75</v>
      </c>
      <c r="O487" t="b">
        <v>0</v>
      </c>
      <c r="P487">
        <v>125</v>
      </c>
      <c r="Q487" t="b">
        <v>0</v>
      </c>
      <c r="R487" s="8">
        <f t="shared" si="60"/>
        <v>0.21906971229845085</v>
      </c>
      <c r="S487" s="10">
        <f t="shared" si="61"/>
        <v>66.520080000000007</v>
      </c>
      <c r="T487" t="s">
        <v>8270</v>
      </c>
      <c r="U487" t="str">
        <f t="shared" si="62"/>
        <v>film &amp; video</v>
      </c>
      <c r="V487" t="str">
        <f t="shared" si="63"/>
        <v>animation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>
        <f t="shared" si="56"/>
        <v>2592000</v>
      </c>
      <c r="L488" s="12">
        <f t="shared" si="57"/>
        <v>41761.69258101852</v>
      </c>
      <c r="M488" s="12">
        <f t="shared" si="58"/>
        <v>41791.69258101852</v>
      </c>
      <c r="N488" s="14">
        <f t="shared" si="59"/>
        <v>29.75</v>
      </c>
      <c r="O488" t="b">
        <v>0</v>
      </c>
      <c r="P488">
        <v>1</v>
      </c>
      <c r="Q488" t="b">
        <v>0</v>
      </c>
      <c r="R488" s="8">
        <f t="shared" si="60"/>
        <v>9.0909090909090904E-5</v>
      </c>
      <c r="S488" s="10">
        <f t="shared" si="61"/>
        <v>50</v>
      </c>
      <c r="T488" t="s">
        <v>8270</v>
      </c>
      <c r="U488" t="str">
        <f t="shared" si="62"/>
        <v>film &amp; video</v>
      </c>
      <c r="V488" t="str">
        <f t="shared" si="63"/>
        <v>animation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>
        <f t="shared" si="56"/>
        <v>5187600</v>
      </c>
      <c r="L489" s="12">
        <f t="shared" si="57"/>
        <v>42669.344837962963</v>
      </c>
      <c r="M489" s="12">
        <f t="shared" si="58"/>
        <v>42729.386504629627</v>
      </c>
      <c r="N489" s="14">
        <f t="shared" si="59"/>
        <v>59.791666666666664</v>
      </c>
      <c r="O489" t="b">
        <v>0</v>
      </c>
      <c r="P489">
        <v>0</v>
      </c>
      <c r="Q489" t="b">
        <v>0</v>
      </c>
      <c r="R489" s="8">
        <f t="shared" si="60"/>
        <v>0</v>
      </c>
      <c r="S489" s="10" t="e">
        <f t="shared" si="61"/>
        <v>#DIV/0!</v>
      </c>
      <c r="T489" t="s">
        <v>8270</v>
      </c>
      <c r="U489" t="str">
        <f t="shared" si="62"/>
        <v>film &amp; video</v>
      </c>
      <c r="V489" t="str">
        <f t="shared" si="63"/>
        <v>animation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>
        <f t="shared" si="56"/>
        <v>2592000</v>
      </c>
      <c r="L490" s="12">
        <f t="shared" si="57"/>
        <v>42713.804398148146</v>
      </c>
      <c r="M490" s="12">
        <f t="shared" si="58"/>
        <v>42743.804398148146</v>
      </c>
      <c r="N490" s="14">
        <f t="shared" si="59"/>
        <v>29.75</v>
      </c>
      <c r="O490" t="b">
        <v>0</v>
      </c>
      <c r="P490">
        <v>0</v>
      </c>
      <c r="Q490" t="b">
        <v>0</v>
      </c>
      <c r="R490" s="8">
        <f t="shared" si="60"/>
        <v>0</v>
      </c>
      <c r="S490" s="10" t="e">
        <f t="shared" si="61"/>
        <v>#DIV/0!</v>
      </c>
      <c r="T490" t="s">
        <v>8270</v>
      </c>
      <c r="U490" t="str">
        <f t="shared" si="62"/>
        <v>film &amp; video</v>
      </c>
      <c r="V490" t="str">
        <f t="shared" si="63"/>
        <v>animation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>
        <f t="shared" si="56"/>
        <v>2678364</v>
      </c>
      <c r="L491" s="12">
        <f t="shared" si="57"/>
        <v>40882.231666666667</v>
      </c>
      <c r="M491" s="12">
        <f t="shared" si="58"/>
        <v>40913.231249999997</v>
      </c>
      <c r="N491" s="14">
        <f t="shared" si="59"/>
        <v>30.749583333333334</v>
      </c>
      <c r="O491" t="b">
        <v>0</v>
      </c>
      <c r="P491">
        <v>3</v>
      </c>
      <c r="Q491" t="b">
        <v>0</v>
      </c>
      <c r="R491" s="8">
        <f t="shared" si="60"/>
        <v>2.8667813379201833E-3</v>
      </c>
      <c r="S491" s="10">
        <f t="shared" si="61"/>
        <v>71.666666666666671</v>
      </c>
      <c r="T491" t="s">
        <v>8270</v>
      </c>
      <c r="U491" t="str">
        <f t="shared" si="62"/>
        <v>film &amp; video</v>
      </c>
      <c r="V491" t="str">
        <f t="shared" si="63"/>
        <v>animation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>
        <f t="shared" si="56"/>
        <v>2592000</v>
      </c>
      <c r="L492" s="12">
        <f t="shared" si="57"/>
        <v>41113.718576388892</v>
      </c>
      <c r="M492" s="12">
        <f t="shared" si="58"/>
        <v>41143.718576388892</v>
      </c>
      <c r="N492" s="14">
        <f t="shared" si="59"/>
        <v>29.75</v>
      </c>
      <c r="O492" t="b">
        <v>0</v>
      </c>
      <c r="P492">
        <v>0</v>
      </c>
      <c r="Q492" t="b">
        <v>0</v>
      </c>
      <c r="R492" s="8">
        <f t="shared" si="60"/>
        <v>0</v>
      </c>
      <c r="S492" s="10" t="e">
        <f t="shared" si="61"/>
        <v>#DIV/0!</v>
      </c>
      <c r="T492" t="s">
        <v>8270</v>
      </c>
      <c r="U492" t="str">
        <f t="shared" si="62"/>
        <v>film &amp; video</v>
      </c>
      <c r="V492" t="str">
        <f t="shared" si="63"/>
        <v>animation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>
        <f t="shared" si="56"/>
        <v>2592000</v>
      </c>
      <c r="L493" s="12">
        <f t="shared" si="57"/>
        <v>42366.732627314821</v>
      </c>
      <c r="M493" s="12">
        <f t="shared" si="58"/>
        <v>42396.732627314821</v>
      </c>
      <c r="N493" s="14">
        <f t="shared" si="59"/>
        <v>29.75</v>
      </c>
      <c r="O493" t="b">
        <v>0</v>
      </c>
      <c r="P493">
        <v>0</v>
      </c>
      <c r="Q493" t="b">
        <v>0</v>
      </c>
      <c r="R493" s="8">
        <f t="shared" si="60"/>
        <v>0</v>
      </c>
      <c r="S493" s="10" t="e">
        <f t="shared" si="61"/>
        <v>#DIV/0!</v>
      </c>
      <c r="T493" t="s">
        <v>8270</v>
      </c>
      <c r="U493" t="str">
        <f t="shared" si="62"/>
        <v>film &amp; video</v>
      </c>
      <c r="V493" t="str">
        <f t="shared" si="63"/>
        <v>animation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>
        <f t="shared" si="56"/>
        <v>5184000</v>
      </c>
      <c r="L494" s="12">
        <f t="shared" si="57"/>
        <v>42595.78506944445</v>
      </c>
      <c r="M494" s="12">
        <f t="shared" si="58"/>
        <v>42655.78506944445</v>
      </c>
      <c r="N494" s="14">
        <f t="shared" si="59"/>
        <v>59.75</v>
      </c>
      <c r="O494" t="b">
        <v>0</v>
      </c>
      <c r="P494">
        <v>0</v>
      </c>
      <c r="Q494" t="b">
        <v>0</v>
      </c>
      <c r="R494" s="8">
        <f t="shared" si="60"/>
        <v>0</v>
      </c>
      <c r="S494" s="10" t="e">
        <f t="shared" si="61"/>
        <v>#DIV/0!</v>
      </c>
      <c r="T494" t="s">
        <v>8270</v>
      </c>
      <c r="U494" t="str">
        <f t="shared" si="62"/>
        <v>film &amp; video</v>
      </c>
      <c r="V494" t="str">
        <f t="shared" si="63"/>
        <v>animation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>
        <f t="shared" si="56"/>
        <v>2592000</v>
      </c>
      <c r="L495" s="12">
        <f t="shared" si="57"/>
        <v>42114.476134259254</v>
      </c>
      <c r="M495" s="12">
        <f t="shared" si="58"/>
        <v>42144.476134259254</v>
      </c>
      <c r="N495" s="14">
        <f t="shared" si="59"/>
        <v>29.75</v>
      </c>
      <c r="O495" t="b">
        <v>0</v>
      </c>
      <c r="P495">
        <v>0</v>
      </c>
      <c r="Q495" t="b">
        <v>0</v>
      </c>
      <c r="R495" s="8">
        <f t="shared" si="60"/>
        <v>0</v>
      </c>
      <c r="S495" s="10" t="e">
        <f t="shared" si="61"/>
        <v>#DIV/0!</v>
      </c>
      <c r="T495" t="s">
        <v>8270</v>
      </c>
      <c r="U495" t="str">
        <f t="shared" si="62"/>
        <v>film &amp; video</v>
      </c>
      <c r="V495" t="str">
        <f t="shared" si="63"/>
        <v>animation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>
        <f t="shared" si="56"/>
        <v>2012635</v>
      </c>
      <c r="L496" s="12">
        <f t="shared" si="57"/>
        <v>41799.580613425926</v>
      </c>
      <c r="M496" s="12">
        <f t="shared" si="58"/>
        <v>41822.875</v>
      </c>
      <c r="N496" s="14">
        <f t="shared" si="59"/>
        <v>23.044386574074071</v>
      </c>
      <c r="O496" t="b">
        <v>0</v>
      </c>
      <c r="P496">
        <v>3</v>
      </c>
      <c r="Q496" t="b">
        <v>0</v>
      </c>
      <c r="R496" s="8">
        <f t="shared" si="60"/>
        <v>1.5499999999999999E-3</v>
      </c>
      <c r="S496" s="10">
        <f t="shared" si="61"/>
        <v>10.333333333333334</v>
      </c>
      <c r="T496" t="s">
        <v>8270</v>
      </c>
      <c r="U496" t="str">
        <f t="shared" si="62"/>
        <v>film &amp; video</v>
      </c>
      <c r="V496" t="str">
        <f t="shared" si="63"/>
        <v>animation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>
        <f t="shared" si="56"/>
        <v>2592000</v>
      </c>
      <c r="L497" s="12">
        <f t="shared" si="57"/>
        <v>42171.577604166669</v>
      </c>
      <c r="M497" s="12">
        <f t="shared" si="58"/>
        <v>42201.577604166669</v>
      </c>
      <c r="N497" s="14">
        <f t="shared" si="59"/>
        <v>29.75</v>
      </c>
      <c r="O497" t="b">
        <v>0</v>
      </c>
      <c r="P497">
        <v>0</v>
      </c>
      <c r="Q497" t="b">
        <v>0</v>
      </c>
      <c r="R497" s="8">
        <f t="shared" si="60"/>
        <v>0</v>
      </c>
      <c r="S497" s="10" t="e">
        <f t="shared" si="61"/>
        <v>#DIV/0!</v>
      </c>
      <c r="T497" t="s">
        <v>8270</v>
      </c>
      <c r="U497" t="str">
        <f t="shared" si="62"/>
        <v>film &amp; video</v>
      </c>
      <c r="V497" t="str">
        <f t="shared" si="63"/>
        <v>animation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>
        <f t="shared" si="56"/>
        <v>5184000</v>
      </c>
      <c r="L498" s="12">
        <f t="shared" si="57"/>
        <v>41620.68141203704</v>
      </c>
      <c r="M498" s="12">
        <f t="shared" si="58"/>
        <v>41680.68141203704</v>
      </c>
      <c r="N498" s="14">
        <f t="shared" si="59"/>
        <v>59.75</v>
      </c>
      <c r="O498" t="b">
        <v>0</v>
      </c>
      <c r="P498">
        <v>1</v>
      </c>
      <c r="Q498" t="b">
        <v>0</v>
      </c>
      <c r="R498" s="8">
        <f t="shared" si="60"/>
        <v>1.6666666666666667E-5</v>
      </c>
      <c r="S498" s="10">
        <f t="shared" si="61"/>
        <v>1</v>
      </c>
      <c r="T498" t="s">
        <v>8270</v>
      </c>
      <c r="U498" t="str">
        <f t="shared" si="62"/>
        <v>film &amp; video</v>
      </c>
      <c r="V498" t="str">
        <f t="shared" si="63"/>
        <v>animation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>
        <f t="shared" si="56"/>
        <v>4593935</v>
      </c>
      <c r="L499" s="12">
        <f t="shared" si="57"/>
        <v>41944.787789351853</v>
      </c>
      <c r="M499" s="12">
        <f t="shared" si="58"/>
        <v>41997.958333333328</v>
      </c>
      <c r="N499" s="14">
        <f t="shared" si="59"/>
        <v>52.92054398148148</v>
      </c>
      <c r="O499" t="b">
        <v>0</v>
      </c>
      <c r="P499">
        <v>3</v>
      </c>
      <c r="Q499" t="b">
        <v>0</v>
      </c>
      <c r="R499" s="8">
        <f t="shared" si="60"/>
        <v>6.6964285714285711E-3</v>
      </c>
      <c r="S499" s="10">
        <f t="shared" si="61"/>
        <v>10</v>
      </c>
      <c r="T499" t="s">
        <v>8270</v>
      </c>
      <c r="U499" t="str">
        <f t="shared" si="62"/>
        <v>film &amp; video</v>
      </c>
      <c r="V499" t="str">
        <f t="shared" si="63"/>
        <v>animation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>
        <f t="shared" si="56"/>
        <v>3628800</v>
      </c>
      <c r="L500" s="12">
        <f t="shared" si="57"/>
        <v>40858.512141203704</v>
      </c>
      <c r="M500" s="12">
        <f t="shared" si="58"/>
        <v>40900.512141203704</v>
      </c>
      <c r="N500" s="14">
        <f t="shared" si="59"/>
        <v>41.75</v>
      </c>
      <c r="O500" t="b">
        <v>0</v>
      </c>
      <c r="P500">
        <v>22</v>
      </c>
      <c r="Q500" t="b">
        <v>0</v>
      </c>
      <c r="R500" s="8">
        <f t="shared" si="60"/>
        <v>4.5985132395404561E-2</v>
      </c>
      <c r="S500" s="10">
        <f t="shared" si="61"/>
        <v>136.09090909090909</v>
      </c>
      <c r="T500" t="s">
        <v>8270</v>
      </c>
      <c r="U500" t="str">
        <f t="shared" si="62"/>
        <v>film &amp; video</v>
      </c>
      <c r="V500" t="str">
        <f t="shared" si="63"/>
        <v>animation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>
        <f t="shared" si="56"/>
        <v>4750172</v>
      </c>
      <c r="L501" s="12">
        <f t="shared" si="57"/>
        <v>40043.645462962959</v>
      </c>
      <c r="M501" s="12">
        <f t="shared" si="58"/>
        <v>40098.624305555553</v>
      </c>
      <c r="N501" s="14">
        <f t="shared" si="59"/>
        <v>54.728842592592599</v>
      </c>
      <c r="O501" t="b">
        <v>0</v>
      </c>
      <c r="P501">
        <v>26</v>
      </c>
      <c r="Q501" t="b">
        <v>0</v>
      </c>
      <c r="R501" s="8">
        <f t="shared" si="60"/>
        <v>9.5500000000000002E-2</v>
      </c>
      <c r="S501" s="10">
        <f t="shared" si="61"/>
        <v>73.461538461538467</v>
      </c>
      <c r="T501" t="s">
        <v>8270</v>
      </c>
      <c r="U501" t="str">
        <f t="shared" si="62"/>
        <v>film &amp; video</v>
      </c>
      <c r="V501" t="str">
        <f t="shared" si="63"/>
        <v>animation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>
        <f t="shared" si="56"/>
        <v>5101209</v>
      </c>
      <c r="L502" s="12">
        <f t="shared" si="57"/>
        <v>40247.636006944449</v>
      </c>
      <c r="M502" s="12">
        <f t="shared" si="58"/>
        <v>40306.677777777775</v>
      </c>
      <c r="N502" s="14">
        <f t="shared" si="59"/>
        <v>58.791770833333324</v>
      </c>
      <c r="O502" t="b">
        <v>0</v>
      </c>
      <c r="P502">
        <v>4</v>
      </c>
      <c r="Q502" t="b">
        <v>0</v>
      </c>
      <c r="R502" s="8">
        <f t="shared" si="60"/>
        <v>3.307692307692308E-2</v>
      </c>
      <c r="S502" s="10">
        <f t="shared" si="61"/>
        <v>53.75</v>
      </c>
      <c r="T502" t="s">
        <v>8270</v>
      </c>
      <c r="U502" t="str">
        <f t="shared" si="62"/>
        <v>film &amp; video</v>
      </c>
      <c r="V502" t="str">
        <f t="shared" si="63"/>
        <v>animation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>
        <f t="shared" si="56"/>
        <v>2592000</v>
      </c>
      <c r="L503" s="12">
        <f t="shared" si="57"/>
        <v>40702.984386574077</v>
      </c>
      <c r="M503" s="12">
        <f t="shared" si="58"/>
        <v>40732.984386574077</v>
      </c>
      <c r="N503" s="14">
        <f t="shared" si="59"/>
        <v>29.75</v>
      </c>
      <c r="O503" t="b">
        <v>0</v>
      </c>
      <c r="P503">
        <v>0</v>
      </c>
      <c r="Q503" t="b">
        <v>0</v>
      </c>
      <c r="R503" s="8">
        <f t="shared" si="60"/>
        <v>0</v>
      </c>
      <c r="S503" s="10" t="e">
        <f t="shared" si="61"/>
        <v>#DIV/0!</v>
      </c>
      <c r="T503" t="s">
        <v>8270</v>
      </c>
      <c r="U503" t="str">
        <f t="shared" si="62"/>
        <v>film &amp; video</v>
      </c>
      <c r="V503" t="str">
        <f t="shared" si="63"/>
        <v>animation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>
        <f t="shared" si="56"/>
        <v>2588400</v>
      </c>
      <c r="L504" s="12">
        <f t="shared" si="57"/>
        <v>40956.303530092591</v>
      </c>
      <c r="M504" s="12">
        <f t="shared" si="58"/>
        <v>40986.261863425927</v>
      </c>
      <c r="N504" s="14">
        <f t="shared" si="59"/>
        <v>29.708333333333332</v>
      </c>
      <c r="O504" t="b">
        <v>0</v>
      </c>
      <c r="P504">
        <v>4</v>
      </c>
      <c r="Q504" t="b">
        <v>0</v>
      </c>
      <c r="R504" s="8">
        <f t="shared" si="60"/>
        <v>1.15E-2</v>
      </c>
      <c r="S504" s="10">
        <f t="shared" si="61"/>
        <v>57.5</v>
      </c>
      <c r="T504" t="s">
        <v>8270</v>
      </c>
      <c r="U504" t="str">
        <f t="shared" si="62"/>
        <v>film &amp; video</v>
      </c>
      <c r="V504" t="str">
        <f t="shared" si="63"/>
        <v>animation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>
        <f t="shared" si="56"/>
        <v>2592000</v>
      </c>
      <c r="L505" s="12">
        <f t="shared" si="57"/>
        <v>41991.276655092588</v>
      </c>
      <c r="M505" s="12">
        <f t="shared" si="58"/>
        <v>42021.276655092588</v>
      </c>
      <c r="N505" s="14">
        <f t="shared" si="59"/>
        <v>29.75</v>
      </c>
      <c r="O505" t="b">
        <v>0</v>
      </c>
      <c r="P505">
        <v>9</v>
      </c>
      <c r="Q505" t="b">
        <v>0</v>
      </c>
      <c r="R505" s="8">
        <f t="shared" si="60"/>
        <v>1.7538461538461537E-2</v>
      </c>
      <c r="S505" s="10">
        <f t="shared" si="61"/>
        <v>12.666666666666666</v>
      </c>
      <c r="T505" t="s">
        <v>8270</v>
      </c>
      <c r="U505" t="str">
        <f t="shared" si="62"/>
        <v>film &amp; video</v>
      </c>
      <c r="V505" t="str">
        <f t="shared" si="63"/>
        <v>animation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>
        <f t="shared" si="56"/>
        <v>5180400</v>
      </c>
      <c r="L506" s="12">
        <f t="shared" si="57"/>
        <v>40949.73364583333</v>
      </c>
      <c r="M506" s="12">
        <f t="shared" si="58"/>
        <v>41009.691979166666</v>
      </c>
      <c r="N506" s="14">
        <f t="shared" si="59"/>
        <v>59.708333333333336</v>
      </c>
      <c r="O506" t="b">
        <v>0</v>
      </c>
      <c r="P506">
        <v>5</v>
      </c>
      <c r="Q506" t="b">
        <v>0</v>
      </c>
      <c r="R506" s="8">
        <f t="shared" si="60"/>
        <v>1.3673469387755101E-2</v>
      </c>
      <c r="S506" s="10">
        <f t="shared" si="61"/>
        <v>67</v>
      </c>
      <c r="T506" t="s">
        <v>8270</v>
      </c>
      <c r="U506" t="str">
        <f t="shared" si="62"/>
        <v>film &amp; video</v>
      </c>
      <c r="V506" t="str">
        <f t="shared" si="63"/>
        <v>animation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>
        <f t="shared" si="56"/>
        <v>3888000</v>
      </c>
      <c r="L507" s="12">
        <f t="shared" si="57"/>
        <v>42317.848217592589</v>
      </c>
      <c r="M507" s="12">
        <f t="shared" si="58"/>
        <v>42362.848217592589</v>
      </c>
      <c r="N507" s="14">
        <f t="shared" si="59"/>
        <v>44.75</v>
      </c>
      <c r="O507" t="b">
        <v>0</v>
      </c>
      <c r="P507">
        <v>14</v>
      </c>
      <c r="Q507" t="b">
        <v>0</v>
      </c>
      <c r="R507" s="8">
        <f t="shared" si="60"/>
        <v>4.3333333333333331E-3</v>
      </c>
      <c r="S507" s="10">
        <f t="shared" si="61"/>
        <v>3.7142857142857144</v>
      </c>
      <c r="T507" t="s">
        <v>8270</v>
      </c>
      <c r="U507" t="str">
        <f t="shared" si="62"/>
        <v>film &amp; video</v>
      </c>
      <c r="V507" t="str">
        <f t="shared" si="63"/>
        <v>animation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>
        <f t="shared" si="56"/>
        <v>2592000</v>
      </c>
      <c r="L508" s="12">
        <f t="shared" si="57"/>
        <v>41466.302314814813</v>
      </c>
      <c r="M508" s="12">
        <f t="shared" si="58"/>
        <v>41496.302314814813</v>
      </c>
      <c r="N508" s="14">
        <f t="shared" si="59"/>
        <v>29.75</v>
      </c>
      <c r="O508" t="b">
        <v>0</v>
      </c>
      <c r="P508">
        <v>1</v>
      </c>
      <c r="Q508" t="b">
        <v>0</v>
      </c>
      <c r="R508" s="8">
        <f t="shared" si="60"/>
        <v>1.25E-3</v>
      </c>
      <c r="S508" s="10">
        <f t="shared" si="61"/>
        <v>250</v>
      </c>
      <c r="T508" t="s">
        <v>8270</v>
      </c>
      <c r="U508" t="str">
        <f t="shared" si="62"/>
        <v>film &amp; video</v>
      </c>
      <c r="V508" t="str">
        <f t="shared" si="63"/>
        <v>animation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>
        <f t="shared" si="56"/>
        <v>3888000</v>
      </c>
      <c r="L509" s="12">
        <f t="shared" si="57"/>
        <v>41156.708993055552</v>
      </c>
      <c r="M509" s="12">
        <f t="shared" si="58"/>
        <v>41201.708993055552</v>
      </c>
      <c r="N509" s="14">
        <f t="shared" si="59"/>
        <v>44.75</v>
      </c>
      <c r="O509" t="b">
        <v>0</v>
      </c>
      <c r="P509">
        <v>10</v>
      </c>
      <c r="Q509" t="b">
        <v>0</v>
      </c>
      <c r="R509" s="8">
        <f t="shared" si="60"/>
        <v>3.2000000000000001E-2</v>
      </c>
      <c r="S509" s="10">
        <f t="shared" si="61"/>
        <v>64</v>
      </c>
      <c r="T509" t="s">
        <v>8270</v>
      </c>
      <c r="U509" t="str">
        <f t="shared" si="62"/>
        <v>film &amp; video</v>
      </c>
      <c r="V509" t="str">
        <f t="shared" si="63"/>
        <v>animation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>
        <f t="shared" si="56"/>
        <v>5146739</v>
      </c>
      <c r="L510" s="12">
        <f t="shared" si="57"/>
        <v>40994.774317129632</v>
      </c>
      <c r="M510" s="12">
        <f t="shared" si="58"/>
        <v>41054.343055555553</v>
      </c>
      <c r="N510" s="14">
        <f t="shared" si="59"/>
        <v>59.318738425925922</v>
      </c>
      <c r="O510" t="b">
        <v>0</v>
      </c>
      <c r="P510">
        <v>3</v>
      </c>
      <c r="Q510" t="b">
        <v>0</v>
      </c>
      <c r="R510" s="8">
        <f t="shared" si="60"/>
        <v>8.0000000000000002E-3</v>
      </c>
      <c r="S510" s="10">
        <f t="shared" si="61"/>
        <v>133.33333333333334</v>
      </c>
      <c r="T510" t="s">
        <v>8270</v>
      </c>
      <c r="U510" t="str">
        <f t="shared" si="62"/>
        <v>film &amp; video</v>
      </c>
      <c r="V510" t="str">
        <f t="shared" si="63"/>
        <v>animation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>
        <f t="shared" si="56"/>
        <v>2592000</v>
      </c>
      <c r="L511" s="12">
        <f t="shared" si="57"/>
        <v>42153.381597222222</v>
      </c>
      <c r="M511" s="12">
        <f t="shared" si="58"/>
        <v>42183.381597222222</v>
      </c>
      <c r="N511" s="14">
        <f t="shared" si="59"/>
        <v>29.75</v>
      </c>
      <c r="O511" t="b">
        <v>0</v>
      </c>
      <c r="P511">
        <v>1</v>
      </c>
      <c r="Q511" t="b">
        <v>0</v>
      </c>
      <c r="R511" s="8">
        <f t="shared" si="60"/>
        <v>2E-3</v>
      </c>
      <c r="S511" s="10">
        <f t="shared" si="61"/>
        <v>10</v>
      </c>
      <c r="T511" t="s">
        <v>8270</v>
      </c>
      <c r="U511" t="str">
        <f t="shared" si="62"/>
        <v>film &amp; video</v>
      </c>
      <c r="V511" t="str">
        <f t="shared" si="63"/>
        <v>animation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>
        <f t="shared" si="56"/>
        <v>2592000</v>
      </c>
      <c r="L512" s="12">
        <f t="shared" si="57"/>
        <v>42399.926377314812</v>
      </c>
      <c r="M512" s="12">
        <f t="shared" si="58"/>
        <v>42429.926377314812</v>
      </c>
      <c r="N512" s="14">
        <f t="shared" si="59"/>
        <v>29.75</v>
      </c>
      <c r="O512" t="b">
        <v>0</v>
      </c>
      <c r="P512">
        <v>0</v>
      </c>
      <c r="Q512" t="b">
        <v>0</v>
      </c>
      <c r="R512" s="8">
        <f t="shared" si="60"/>
        <v>0</v>
      </c>
      <c r="S512" s="10" t="e">
        <f t="shared" si="61"/>
        <v>#DIV/0!</v>
      </c>
      <c r="T512" t="s">
        <v>8270</v>
      </c>
      <c r="U512" t="str">
        <f t="shared" si="62"/>
        <v>film &amp; video</v>
      </c>
      <c r="V512" t="str">
        <f t="shared" si="63"/>
        <v>animation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>
        <f t="shared" si="56"/>
        <v>2588400</v>
      </c>
      <c r="L513" s="12">
        <f t="shared" si="57"/>
        <v>41340.053032407406</v>
      </c>
      <c r="M513" s="12">
        <f t="shared" si="58"/>
        <v>41370.011365740742</v>
      </c>
      <c r="N513" s="14">
        <f t="shared" si="59"/>
        <v>29.708333333333332</v>
      </c>
      <c r="O513" t="b">
        <v>0</v>
      </c>
      <c r="P513">
        <v>5</v>
      </c>
      <c r="Q513" t="b">
        <v>0</v>
      </c>
      <c r="R513" s="8">
        <f t="shared" si="60"/>
        <v>0.03</v>
      </c>
      <c r="S513" s="10">
        <f t="shared" si="61"/>
        <v>30</v>
      </c>
      <c r="T513" t="s">
        <v>8270</v>
      </c>
      <c r="U513" t="str">
        <f t="shared" si="62"/>
        <v>film &amp; video</v>
      </c>
      <c r="V513" t="str">
        <f t="shared" si="63"/>
        <v>animation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>
        <f t="shared" si="56"/>
        <v>3891600</v>
      </c>
      <c r="L514" s="12">
        <f t="shared" si="57"/>
        <v>42649.492210648154</v>
      </c>
      <c r="M514" s="12">
        <f t="shared" si="58"/>
        <v>42694.533877314811</v>
      </c>
      <c r="N514" s="14">
        <f t="shared" si="59"/>
        <v>44.791666666666664</v>
      </c>
      <c r="O514" t="b">
        <v>0</v>
      </c>
      <c r="P514">
        <v>2</v>
      </c>
      <c r="Q514" t="b">
        <v>0</v>
      </c>
      <c r="R514" s="8">
        <f t="shared" si="60"/>
        <v>1.3749999999999999E-3</v>
      </c>
      <c r="S514" s="10">
        <f t="shared" si="61"/>
        <v>5.5</v>
      </c>
      <c r="T514" t="s">
        <v>8270</v>
      </c>
      <c r="U514" t="str">
        <f t="shared" si="62"/>
        <v>film &amp; video</v>
      </c>
      <c r="V514" t="str">
        <f t="shared" si="63"/>
        <v>animation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>
        <f t="shared" ref="K515:K578" si="64">SUM(I515,-J515)</f>
        <v>3856695</v>
      </c>
      <c r="L515" s="12">
        <f t="shared" ref="L515:L578" si="65">(((J515/60)/60)/24)+DATE(1970,1,1)+(-6/24)</f>
        <v>42552.403993055559</v>
      </c>
      <c r="M515" s="12">
        <f t="shared" ref="M515:M578" si="66">(((I515/60)/60)/24)+DATE(1970,1,1)+(-6/24)</f>
        <v>42597.041666666672</v>
      </c>
      <c r="N515" s="14">
        <f t="shared" ref="N515:N578" si="67">(((K515/60)/60)/24)+(-6/24)</f>
        <v>44.387673611111104</v>
      </c>
      <c r="O515" t="b">
        <v>0</v>
      </c>
      <c r="P515">
        <v>68</v>
      </c>
      <c r="Q515" t="b">
        <v>0</v>
      </c>
      <c r="R515" s="8">
        <f t="shared" ref="R515:R578" si="68">E515/D515</f>
        <v>0.13924</v>
      </c>
      <c r="S515" s="10">
        <f t="shared" ref="S515:S578" si="69">E515/P515</f>
        <v>102.38235294117646</v>
      </c>
      <c r="T515" t="s">
        <v>8270</v>
      </c>
      <c r="U515" t="str">
        <f t="shared" ref="U515:U521" si="70">IF(T515="film &amp; video/television","film &amp; video",IF(T515="film &amp; video/drama","film &amp; video",IF(T515="film &amp; video/animation","film &amp; video",IF(T515="film &amp; video/science fiction","film &amp; video",IF(T515="film &amp; video/animation","film &amp; video",IF(T515="film &amp; video/documentary", "film &amp; video", IF(T515="film &amp; video/shorts", "film &amp; video", "N/A")))))))</f>
        <v>film &amp; video</v>
      </c>
      <c r="V515" t="str">
        <f t="shared" ref="V515:V521" si="71">IF(T515="film &amp; video/television","television",IF(T515="film &amp; video/documentary","documentary",IF(T515="film &amp; video/science fiction","science fiction",IF(T515="film &amp; video/drama","drama",IF(T515="film &amp; video/animation","animation", IF(T515="film &amp; video/shorts", "shorts", "N/A"))))))</f>
        <v>animation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>
        <f t="shared" si="64"/>
        <v>2592000</v>
      </c>
      <c r="L516" s="12">
        <f t="shared" si="65"/>
        <v>41830.363969907405</v>
      </c>
      <c r="M516" s="12">
        <f t="shared" si="66"/>
        <v>41860.363969907405</v>
      </c>
      <c r="N516" s="14">
        <f t="shared" si="67"/>
        <v>29.75</v>
      </c>
      <c r="O516" t="b">
        <v>0</v>
      </c>
      <c r="P516">
        <v>3</v>
      </c>
      <c r="Q516" t="b">
        <v>0</v>
      </c>
      <c r="R516" s="8">
        <f t="shared" si="68"/>
        <v>3.3333333333333333E-2</v>
      </c>
      <c r="S516" s="10">
        <f t="shared" si="69"/>
        <v>16.666666666666668</v>
      </c>
      <c r="T516" t="s">
        <v>8270</v>
      </c>
      <c r="U516" t="str">
        <f t="shared" si="70"/>
        <v>film &amp; video</v>
      </c>
      <c r="V516" t="str">
        <f t="shared" si="71"/>
        <v>animation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>
        <f t="shared" si="64"/>
        <v>3456000</v>
      </c>
      <c r="L517" s="12">
        <f t="shared" si="65"/>
        <v>42327.240752314814</v>
      </c>
      <c r="M517" s="12">
        <f t="shared" si="66"/>
        <v>42367.240752314814</v>
      </c>
      <c r="N517" s="14">
        <f t="shared" si="67"/>
        <v>39.75</v>
      </c>
      <c r="O517" t="b">
        <v>0</v>
      </c>
      <c r="P517">
        <v>34</v>
      </c>
      <c r="Q517" t="b">
        <v>0</v>
      </c>
      <c r="R517" s="8">
        <f t="shared" si="68"/>
        <v>0.25413402061855672</v>
      </c>
      <c r="S517" s="10">
        <f t="shared" si="69"/>
        <v>725.02941176470586</v>
      </c>
      <c r="T517" t="s">
        <v>8270</v>
      </c>
      <c r="U517" t="str">
        <f t="shared" si="70"/>
        <v>film &amp; video</v>
      </c>
      <c r="V517" t="str">
        <f t="shared" si="71"/>
        <v>animation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>
        <f t="shared" si="64"/>
        <v>5184000</v>
      </c>
      <c r="L518" s="12">
        <f t="shared" si="65"/>
        <v>42091.528703703705</v>
      </c>
      <c r="M518" s="12">
        <f t="shared" si="66"/>
        <v>42151.528703703705</v>
      </c>
      <c r="N518" s="14">
        <f t="shared" si="67"/>
        <v>59.75</v>
      </c>
      <c r="O518" t="b">
        <v>0</v>
      </c>
      <c r="P518">
        <v>0</v>
      </c>
      <c r="Q518" t="b">
        <v>0</v>
      </c>
      <c r="R518" s="8">
        <f t="shared" si="68"/>
        <v>0</v>
      </c>
      <c r="S518" s="10" t="e">
        <f t="shared" si="69"/>
        <v>#DIV/0!</v>
      </c>
      <c r="T518" t="s">
        <v>8270</v>
      </c>
      <c r="U518" t="str">
        <f t="shared" si="70"/>
        <v>film &amp; video</v>
      </c>
      <c r="V518" t="str">
        <f t="shared" si="71"/>
        <v>animation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>
        <f t="shared" si="64"/>
        <v>2592000</v>
      </c>
      <c r="L519" s="12">
        <f t="shared" si="65"/>
        <v>42738.365289351852</v>
      </c>
      <c r="M519" s="12">
        <f t="shared" si="66"/>
        <v>42768.365289351852</v>
      </c>
      <c r="N519" s="14">
        <f t="shared" si="67"/>
        <v>29.75</v>
      </c>
      <c r="O519" t="b">
        <v>0</v>
      </c>
      <c r="P519">
        <v>3</v>
      </c>
      <c r="Q519" t="b">
        <v>0</v>
      </c>
      <c r="R519" s="8">
        <f t="shared" si="68"/>
        <v>1.3666666666666667E-2</v>
      </c>
      <c r="S519" s="10">
        <f t="shared" si="69"/>
        <v>68.333333333333329</v>
      </c>
      <c r="T519" t="s">
        <v>8270</v>
      </c>
      <c r="U519" t="str">
        <f t="shared" si="70"/>
        <v>film &amp; video</v>
      </c>
      <c r="V519" t="str">
        <f t="shared" si="71"/>
        <v>animation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>
        <f t="shared" si="64"/>
        <v>2591936</v>
      </c>
      <c r="L520" s="12">
        <f t="shared" si="65"/>
        <v>42223.366018518514</v>
      </c>
      <c r="M520" s="12">
        <f t="shared" si="66"/>
        <v>42253.365277777775</v>
      </c>
      <c r="N520" s="14">
        <f t="shared" si="67"/>
        <v>29.749259259259262</v>
      </c>
      <c r="O520" t="b">
        <v>0</v>
      </c>
      <c r="P520">
        <v>0</v>
      </c>
      <c r="Q520" t="b">
        <v>0</v>
      </c>
      <c r="R520" s="8">
        <f t="shared" si="68"/>
        <v>0</v>
      </c>
      <c r="S520" s="10" t="e">
        <f t="shared" si="69"/>
        <v>#DIV/0!</v>
      </c>
      <c r="T520" t="s">
        <v>8270</v>
      </c>
      <c r="U520" t="str">
        <f t="shared" si="70"/>
        <v>film &amp; video</v>
      </c>
      <c r="V520" t="str">
        <f t="shared" si="71"/>
        <v>animation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>
        <f t="shared" si="64"/>
        <v>2592000</v>
      </c>
      <c r="L521" s="12">
        <f t="shared" si="65"/>
        <v>41218.141446759262</v>
      </c>
      <c r="M521" s="12">
        <f t="shared" si="66"/>
        <v>41248.141446759262</v>
      </c>
      <c r="N521" s="14">
        <f t="shared" si="67"/>
        <v>29.75</v>
      </c>
      <c r="O521" t="b">
        <v>0</v>
      </c>
      <c r="P521">
        <v>70</v>
      </c>
      <c r="Q521" t="b">
        <v>0</v>
      </c>
      <c r="R521" s="8">
        <f t="shared" si="68"/>
        <v>0.22881426547787684</v>
      </c>
      <c r="S521" s="10">
        <f t="shared" si="69"/>
        <v>39.228571428571428</v>
      </c>
      <c r="T521" t="s">
        <v>8270</v>
      </c>
      <c r="U521" t="str">
        <f t="shared" si="70"/>
        <v>film &amp; video</v>
      </c>
      <c r="V521" t="str">
        <f t="shared" si="71"/>
        <v>animation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>
        <f t="shared" si="64"/>
        <v>2592000</v>
      </c>
      <c r="L522" s="12">
        <f t="shared" si="65"/>
        <v>42318.452094907407</v>
      </c>
      <c r="M522" s="12">
        <f t="shared" si="66"/>
        <v>42348.452094907407</v>
      </c>
      <c r="N522" s="14">
        <f t="shared" si="67"/>
        <v>29.75</v>
      </c>
      <c r="O522" t="b">
        <v>0</v>
      </c>
      <c r="P522">
        <v>34</v>
      </c>
      <c r="Q522" t="b">
        <v>1</v>
      </c>
      <c r="R522" s="8">
        <f t="shared" si="68"/>
        <v>1.0209999999999999</v>
      </c>
      <c r="S522" s="10">
        <f t="shared" si="69"/>
        <v>150.14705882352942</v>
      </c>
      <c r="T522" t="s">
        <v>8271</v>
      </c>
      <c r="U522" t="str">
        <f>IF(T522="theater/plays", "theater", IF(T522="theater/musical", "theater", IF(T522="theater/spaces", "theater", "N/A")))</f>
        <v>theater</v>
      </c>
      <c r="V522" t="str">
        <f>IF(T522="theater/plays", "plays", IF(T522="theater/musical", "musical", IF(T522="theater/spaces", "spaces", "N/A")))</f>
        <v>plays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>
        <f t="shared" si="64"/>
        <v>2515521</v>
      </c>
      <c r="L523" s="12">
        <f t="shared" si="65"/>
        <v>42645.842812499999</v>
      </c>
      <c r="M523" s="12">
        <f t="shared" si="66"/>
        <v>42674.957638888889</v>
      </c>
      <c r="N523" s="14">
        <f t="shared" si="67"/>
        <v>28.864826388888886</v>
      </c>
      <c r="O523" t="b">
        <v>0</v>
      </c>
      <c r="P523">
        <v>56</v>
      </c>
      <c r="Q523" t="b">
        <v>1</v>
      </c>
      <c r="R523" s="8">
        <f t="shared" si="68"/>
        <v>1.0464</v>
      </c>
      <c r="S523" s="10">
        <f t="shared" si="69"/>
        <v>93.428571428571431</v>
      </c>
      <c r="T523" t="s">
        <v>8271</v>
      </c>
      <c r="U523" t="str">
        <f t="shared" ref="U523:U541" si="72">IF(T523="theater/plays", "theater", IF(T523="theater/musical", "theater", IF(T523="theater/spaces", "theater", "N/A")))</f>
        <v>theater</v>
      </c>
      <c r="V523" t="str">
        <f t="shared" ref="V523:V541" si="73">IF(T523="theater/plays", "plays", IF(T523="theater/musical", "musical", IF(T523="theater/spaces", "spaces", "N/A")))</f>
        <v>plays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>
        <f t="shared" si="64"/>
        <v>1724400</v>
      </c>
      <c r="L524" s="12">
        <f t="shared" si="65"/>
        <v>42429.790798611109</v>
      </c>
      <c r="M524" s="12">
        <f t="shared" si="66"/>
        <v>42449.749131944445</v>
      </c>
      <c r="N524" s="14">
        <f t="shared" si="67"/>
        <v>19.708333333333332</v>
      </c>
      <c r="O524" t="b">
        <v>0</v>
      </c>
      <c r="P524">
        <v>31</v>
      </c>
      <c r="Q524" t="b">
        <v>1</v>
      </c>
      <c r="R524" s="8">
        <f t="shared" si="68"/>
        <v>1.1466666666666667</v>
      </c>
      <c r="S524" s="10">
        <f t="shared" si="69"/>
        <v>110.96774193548387</v>
      </c>
      <c r="T524" t="s">
        <v>8271</v>
      </c>
      <c r="U524" t="str">
        <f t="shared" si="72"/>
        <v>theater</v>
      </c>
      <c r="V524" t="str">
        <f t="shared" si="73"/>
        <v>plays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>
        <f t="shared" si="64"/>
        <v>2592000</v>
      </c>
      <c r="L525" s="12">
        <f t="shared" si="65"/>
        <v>42237.88282407407</v>
      </c>
      <c r="M525" s="12">
        <f t="shared" si="66"/>
        <v>42267.88282407407</v>
      </c>
      <c r="N525" s="14">
        <f t="shared" si="67"/>
        <v>29.75</v>
      </c>
      <c r="O525" t="b">
        <v>0</v>
      </c>
      <c r="P525">
        <v>84</v>
      </c>
      <c r="Q525" t="b">
        <v>1</v>
      </c>
      <c r="R525" s="8">
        <f t="shared" si="68"/>
        <v>1.206</v>
      </c>
      <c r="S525" s="10">
        <f t="shared" si="69"/>
        <v>71.785714285714292</v>
      </c>
      <c r="T525" t="s">
        <v>8271</v>
      </c>
      <c r="U525" t="str">
        <f t="shared" si="72"/>
        <v>theater</v>
      </c>
      <c r="V525" t="str">
        <f t="shared" si="73"/>
        <v>plays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>
        <f t="shared" si="64"/>
        <v>2592000</v>
      </c>
      <c r="L526" s="12">
        <f t="shared" si="65"/>
        <v>42492.467233796298</v>
      </c>
      <c r="M526" s="12">
        <f t="shared" si="66"/>
        <v>42522.467233796298</v>
      </c>
      <c r="N526" s="14">
        <f t="shared" si="67"/>
        <v>29.75</v>
      </c>
      <c r="O526" t="b">
        <v>0</v>
      </c>
      <c r="P526">
        <v>130</v>
      </c>
      <c r="Q526" t="b">
        <v>1</v>
      </c>
      <c r="R526" s="8">
        <f t="shared" si="68"/>
        <v>1.0867285714285715</v>
      </c>
      <c r="S526" s="10">
        <f t="shared" si="69"/>
        <v>29.258076923076924</v>
      </c>
      <c r="T526" t="s">
        <v>8271</v>
      </c>
      <c r="U526" t="str">
        <f t="shared" si="72"/>
        <v>theater</v>
      </c>
      <c r="V526" t="str">
        <f t="shared" si="73"/>
        <v>plays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>
        <f t="shared" si="64"/>
        <v>3888000</v>
      </c>
      <c r="L527" s="12">
        <f t="shared" si="65"/>
        <v>41850.150937500002</v>
      </c>
      <c r="M527" s="12">
        <f t="shared" si="66"/>
        <v>41895.150937500002</v>
      </c>
      <c r="N527" s="14">
        <f t="shared" si="67"/>
        <v>44.75</v>
      </c>
      <c r="O527" t="b">
        <v>0</v>
      </c>
      <c r="P527">
        <v>12</v>
      </c>
      <c r="Q527" t="b">
        <v>1</v>
      </c>
      <c r="R527" s="8">
        <f t="shared" si="68"/>
        <v>1</v>
      </c>
      <c r="S527" s="10">
        <f t="shared" si="69"/>
        <v>1000</v>
      </c>
      <c r="T527" t="s">
        <v>8271</v>
      </c>
      <c r="U527" t="str">
        <f t="shared" si="72"/>
        <v>theater</v>
      </c>
      <c r="V527" t="str">
        <f t="shared" si="73"/>
        <v>plays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>
        <f t="shared" si="64"/>
        <v>2688456</v>
      </c>
      <c r="L528" s="12">
        <f t="shared" si="65"/>
        <v>42192.341944444444</v>
      </c>
      <c r="M528" s="12">
        <f t="shared" si="66"/>
        <v>42223.458333333328</v>
      </c>
      <c r="N528" s="14">
        <f t="shared" si="67"/>
        <v>30.866388888888888</v>
      </c>
      <c r="O528" t="b">
        <v>0</v>
      </c>
      <c r="P528">
        <v>23</v>
      </c>
      <c r="Q528" t="b">
        <v>1</v>
      </c>
      <c r="R528" s="8">
        <f t="shared" si="68"/>
        <v>1.1399999999999999</v>
      </c>
      <c r="S528" s="10">
        <f t="shared" si="69"/>
        <v>74.347826086956516</v>
      </c>
      <c r="T528" t="s">
        <v>8271</v>
      </c>
      <c r="U528" t="str">
        <f t="shared" si="72"/>
        <v>theater</v>
      </c>
      <c r="V528" t="str">
        <f t="shared" si="73"/>
        <v>plays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>
        <f t="shared" si="64"/>
        <v>2632134</v>
      </c>
      <c r="L529" s="12">
        <f t="shared" si="65"/>
        <v>42752.955625000002</v>
      </c>
      <c r="M529" s="12">
        <f t="shared" si="66"/>
        <v>42783.420138888891</v>
      </c>
      <c r="N529" s="14">
        <f t="shared" si="67"/>
        <v>30.214513888888888</v>
      </c>
      <c r="O529" t="b">
        <v>0</v>
      </c>
      <c r="P529">
        <v>158</v>
      </c>
      <c r="Q529" t="b">
        <v>1</v>
      </c>
      <c r="R529" s="8">
        <f t="shared" si="68"/>
        <v>1.0085</v>
      </c>
      <c r="S529" s="10">
        <f t="shared" si="69"/>
        <v>63.829113924050631</v>
      </c>
      <c r="T529" t="s">
        <v>8271</v>
      </c>
      <c r="U529" t="str">
        <f t="shared" si="72"/>
        <v>theater</v>
      </c>
      <c r="V529" t="str">
        <f t="shared" si="73"/>
        <v>plays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>
        <f t="shared" si="64"/>
        <v>1811693</v>
      </c>
      <c r="L530" s="12">
        <f t="shared" si="65"/>
        <v>42155.670219907406</v>
      </c>
      <c r="M530" s="12">
        <f t="shared" si="66"/>
        <v>42176.638888888891</v>
      </c>
      <c r="N530" s="14">
        <f t="shared" si="67"/>
        <v>20.718668981481482</v>
      </c>
      <c r="O530" t="b">
        <v>0</v>
      </c>
      <c r="P530">
        <v>30</v>
      </c>
      <c r="Q530" t="b">
        <v>1</v>
      </c>
      <c r="R530" s="8">
        <f t="shared" si="68"/>
        <v>1.1565217391304348</v>
      </c>
      <c r="S530" s="10">
        <f t="shared" si="69"/>
        <v>44.333333333333336</v>
      </c>
      <c r="T530" t="s">
        <v>8271</v>
      </c>
      <c r="U530" t="str">
        <f t="shared" si="72"/>
        <v>theater</v>
      </c>
      <c r="V530" t="str">
        <f t="shared" si="73"/>
        <v>plays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>
        <f t="shared" si="64"/>
        <v>1829706</v>
      </c>
      <c r="L531" s="12">
        <f t="shared" si="65"/>
        <v>42724.781180555554</v>
      </c>
      <c r="M531" s="12">
        <f t="shared" si="66"/>
        <v>42745.958333333328</v>
      </c>
      <c r="N531" s="14">
        <f t="shared" si="67"/>
        <v>20.927152777777778</v>
      </c>
      <c r="O531" t="b">
        <v>0</v>
      </c>
      <c r="P531">
        <v>18</v>
      </c>
      <c r="Q531" t="b">
        <v>1</v>
      </c>
      <c r="R531" s="8">
        <f t="shared" si="68"/>
        <v>1.3041666666666667</v>
      </c>
      <c r="S531" s="10">
        <f t="shared" si="69"/>
        <v>86.944444444444443</v>
      </c>
      <c r="T531" t="s">
        <v>8271</v>
      </c>
      <c r="U531" t="str">
        <f t="shared" si="72"/>
        <v>theater</v>
      </c>
      <c r="V531" t="str">
        <f t="shared" si="73"/>
        <v>plays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>
        <f t="shared" si="64"/>
        <v>1856932</v>
      </c>
      <c r="L532" s="12">
        <f t="shared" si="65"/>
        <v>42157.341064814813</v>
      </c>
      <c r="M532" s="12">
        <f t="shared" si="66"/>
        <v>42178.833333333328</v>
      </c>
      <c r="N532" s="14">
        <f t="shared" si="67"/>
        <v>21.242268518518518</v>
      </c>
      <c r="O532" t="b">
        <v>0</v>
      </c>
      <c r="P532">
        <v>29</v>
      </c>
      <c r="Q532" t="b">
        <v>1</v>
      </c>
      <c r="R532" s="8">
        <f t="shared" si="68"/>
        <v>1.0778267254038179</v>
      </c>
      <c r="S532" s="10">
        <f t="shared" si="69"/>
        <v>126.55172413793103</v>
      </c>
      <c r="T532" t="s">
        <v>8271</v>
      </c>
      <c r="U532" t="str">
        <f t="shared" si="72"/>
        <v>theater</v>
      </c>
      <c r="V532" t="str">
        <f t="shared" si="73"/>
        <v>plays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>
        <f t="shared" si="64"/>
        <v>3907511</v>
      </c>
      <c r="L533" s="12">
        <f t="shared" si="65"/>
        <v>42675.815150462964</v>
      </c>
      <c r="M533" s="12">
        <f t="shared" si="66"/>
        <v>42721.040972222225</v>
      </c>
      <c r="N533" s="14">
        <f t="shared" si="67"/>
        <v>44.975821759259254</v>
      </c>
      <c r="O533" t="b">
        <v>0</v>
      </c>
      <c r="P533">
        <v>31</v>
      </c>
      <c r="Q533" t="b">
        <v>1</v>
      </c>
      <c r="R533" s="8">
        <f t="shared" si="68"/>
        <v>1</v>
      </c>
      <c r="S533" s="10">
        <f t="shared" si="69"/>
        <v>129.03225806451613</v>
      </c>
      <c r="T533" t="s">
        <v>8271</v>
      </c>
      <c r="U533" t="str">
        <f t="shared" si="72"/>
        <v>theater</v>
      </c>
      <c r="V533" t="str">
        <f t="shared" si="73"/>
        <v>plays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>
        <f t="shared" si="64"/>
        <v>2592000</v>
      </c>
      <c r="L534" s="12">
        <f t="shared" si="65"/>
        <v>42472.757037037038</v>
      </c>
      <c r="M534" s="12">
        <f t="shared" si="66"/>
        <v>42502.757037037038</v>
      </c>
      <c r="N534" s="14">
        <f t="shared" si="67"/>
        <v>29.75</v>
      </c>
      <c r="O534" t="b">
        <v>0</v>
      </c>
      <c r="P534">
        <v>173</v>
      </c>
      <c r="Q534" t="b">
        <v>1</v>
      </c>
      <c r="R534" s="8">
        <f t="shared" si="68"/>
        <v>1.2324999999999999</v>
      </c>
      <c r="S534" s="10">
        <f t="shared" si="69"/>
        <v>71.242774566473983</v>
      </c>
      <c r="T534" t="s">
        <v>8271</v>
      </c>
      <c r="U534" t="str">
        <f t="shared" si="72"/>
        <v>theater</v>
      </c>
      <c r="V534" t="str">
        <f t="shared" si="73"/>
        <v>plays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>
        <f t="shared" si="64"/>
        <v>2073600</v>
      </c>
      <c r="L535" s="12">
        <f t="shared" si="65"/>
        <v>42482.18478009259</v>
      </c>
      <c r="M535" s="12">
        <f t="shared" si="66"/>
        <v>42506.18478009259</v>
      </c>
      <c r="N535" s="14">
        <f t="shared" si="67"/>
        <v>23.75</v>
      </c>
      <c r="O535" t="b">
        <v>0</v>
      </c>
      <c r="P535">
        <v>17</v>
      </c>
      <c r="Q535" t="b">
        <v>1</v>
      </c>
      <c r="R535" s="8">
        <f t="shared" si="68"/>
        <v>1.002</v>
      </c>
      <c r="S535" s="10">
        <f t="shared" si="69"/>
        <v>117.88235294117646</v>
      </c>
      <c r="T535" t="s">
        <v>8271</v>
      </c>
      <c r="U535" t="str">
        <f t="shared" si="72"/>
        <v>theater</v>
      </c>
      <c r="V535" t="str">
        <f t="shared" si="73"/>
        <v>plays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>
        <f t="shared" si="64"/>
        <v>3382330</v>
      </c>
      <c r="L536" s="12">
        <f t="shared" si="65"/>
        <v>42270.560995370368</v>
      </c>
      <c r="M536" s="12">
        <f t="shared" si="66"/>
        <v>42309.708333333328</v>
      </c>
      <c r="N536" s="14">
        <f t="shared" si="67"/>
        <v>38.897337962962958</v>
      </c>
      <c r="O536" t="b">
        <v>0</v>
      </c>
      <c r="P536">
        <v>48</v>
      </c>
      <c r="Q536" t="b">
        <v>1</v>
      </c>
      <c r="R536" s="8">
        <f t="shared" si="68"/>
        <v>1.0466666666666666</v>
      </c>
      <c r="S536" s="10">
        <f t="shared" si="69"/>
        <v>327.08333333333331</v>
      </c>
      <c r="T536" t="s">
        <v>8271</v>
      </c>
      <c r="U536" t="str">
        <f t="shared" si="72"/>
        <v>theater</v>
      </c>
      <c r="V536" t="str">
        <f t="shared" si="73"/>
        <v>plays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>
        <f t="shared" si="64"/>
        <v>2592000</v>
      </c>
      <c r="L537" s="12">
        <f t="shared" si="65"/>
        <v>42711.295196759253</v>
      </c>
      <c r="M537" s="12">
        <f t="shared" si="66"/>
        <v>42741.295196759253</v>
      </c>
      <c r="N537" s="14">
        <f t="shared" si="67"/>
        <v>29.75</v>
      </c>
      <c r="O537" t="b">
        <v>0</v>
      </c>
      <c r="P537">
        <v>59</v>
      </c>
      <c r="Q537" t="b">
        <v>1</v>
      </c>
      <c r="R537" s="8">
        <f t="shared" si="68"/>
        <v>1.0249999999999999</v>
      </c>
      <c r="S537" s="10">
        <f t="shared" si="69"/>
        <v>34.745762711864408</v>
      </c>
      <c r="T537" t="s">
        <v>8271</v>
      </c>
      <c r="U537" t="str">
        <f t="shared" si="72"/>
        <v>theater</v>
      </c>
      <c r="V537" t="str">
        <f t="shared" si="73"/>
        <v>plays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>
        <f t="shared" si="64"/>
        <v>3490993</v>
      </c>
      <c r="L538" s="12">
        <f t="shared" si="65"/>
        <v>42179.094988425932</v>
      </c>
      <c r="M538" s="12">
        <f t="shared" si="66"/>
        <v>42219.5</v>
      </c>
      <c r="N538" s="14">
        <f t="shared" si="67"/>
        <v>40.155011574074074</v>
      </c>
      <c r="O538" t="b">
        <v>0</v>
      </c>
      <c r="P538">
        <v>39</v>
      </c>
      <c r="Q538" t="b">
        <v>1</v>
      </c>
      <c r="R538" s="8">
        <f t="shared" si="68"/>
        <v>1.1825757575757576</v>
      </c>
      <c r="S538" s="10">
        <f t="shared" si="69"/>
        <v>100.06410256410257</v>
      </c>
      <c r="T538" t="s">
        <v>8271</v>
      </c>
      <c r="U538" t="str">
        <f t="shared" si="72"/>
        <v>theater</v>
      </c>
      <c r="V538" t="str">
        <f t="shared" si="73"/>
        <v>plays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>
        <f t="shared" si="64"/>
        <v>2595600</v>
      </c>
      <c r="L539" s="12">
        <f t="shared" si="65"/>
        <v>42282.518414351856</v>
      </c>
      <c r="M539" s="12">
        <f t="shared" si="66"/>
        <v>42312.560081018513</v>
      </c>
      <c r="N539" s="14">
        <f t="shared" si="67"/>
        <v>29.791666666666668</v>
      </c>
      <c r="O539" t="b">
        <v>0</v>
      </c>
      <c r="P539">
        <v>59</v>
      </c>
      <c r="Q539" t="b">
        <v>1</v>
      </c>
      <c r="R539" s="8">
        <f t="shared" si="68"/>
        <v>1.2050000000000001</v>
      </c>
      <c r="S539" s="10">
        <f t="shared" si="69"/>
        <v>40.847457627118644</v>
      </c>
      <c r="T539" t="s">
        <v>8271</v>
      </c>
      <c r="U539" t="str">
        <f t="shared" si="72"/>
        <v>theater</v>
      </c>
      <c r="V539" t="str">
        <f t="shared" si="73"/>
        <v>plays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>
        <f t="shared" si="64"/>
        <v>2592000</v>
      </c>
      <c r="L540" s="12">
        <f t="shared" si="65"/>
        <v>42473.544710648144</v>
      </c>
      <c r="M540" s="12">
        <f t="shared" si="66"/>
        <v>42503.544710648144</v>
      </c>
      <c r="N540" s="14">
        <f t="shared" si="67"/>
        <v>29.75</v>
      </c>
      <c r="O540" t="b">
        <v>0</v>
      </c>
      <c r="P540">
        <v>60</v>
      </c>
      <c r="Q540" t="b">
        <v>1</v>
      </c>
      <c r="R540" s="8">
        <f t="shared" si="68"/>
        <v>3.0242</v>
      </c>
      <c r="S540" s="10">
        <f t="shared" si="69"/>
        <v>252.01666666666668</v>
      </c>
      <c r="T540" t="s">
        <v>8271</v>
      </c>
      <c r="U540" t="str">
        <f t="shared" si="72"/>
        <v>theater</v>
      </c>
      <c r="V540" t="str">
        <f t="shared" si="73"/>
        <v>plays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>
        <f t="shared" si="64"/>
        <v>1814400</v>
      </c>
      <c r="L541" s="12">
        <f t="shared" si="65"/>
        <v>42534.799849537041</v>
      </c>
      <c r="M541" s="12">
        <f t="shared" si="66"/>
        <v>42555.799849537041</v>
      </c>
      <c r="N541" s="14">
        <f t="shared" si="67"/>
        <v>20.75</v>
      </c>
      <c r="O541" t="b">
        <v>0</v>
      </c>
      <c r="P541">
        <v>20</v>
      </c>
      <c r="Q541" t="b">
        <v>1</v>
      </c>
      <c r="R541" s="8">
        <f t="shared" si="68"/>
        <v>1.00644</v>
      </c>
      <c r="S541" s="10">
        <f t="shared" si="69"/>
        <v>25.161000000000001</v>
      </c>
      <c r="T541" t="s">
        <v>8271</v>
      </c>
      <c r="U541" t="str">
        <f t="shared" si="72"/>
        <v>theater</v>
      </c>
      <c r="V541" t="str">
        <f t="shared" si="73"/>
        <v>plays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>
        <f t="shared" si="64"/>
        <v>2592000</v>
      </c>
      <c r="L542" s="12">
        <f t="shared" si="65"/>
        <v>42009.567199074074</v>
      </c>
      <c r="M542" s="12">
        <f t="shared" si="66"/>
        <v>42039.567199074074</v>
      </c>
      <c r="N542" s="14">
        <f t="shared" si="67"/>
        <v>29.75</v>
      </c>
      <c r="O542" t="b">
        <v>0</v>
      </c>
      <c r="P542">
        <v>1</v>
      </c>
      <c r="Q542" t="b">
        <v>0</v>
      </c>
      <c r="R542" s="8">
        <f t="shared" si="68"/>
        <v>6.666666666666667E-5</v>
      </c>
      <c r="S542" s="10">
        <f t="shared" si="69"/>
        <v>1</v>
      </c>
      <c r="T542" t="s">
        <v>8272</v>
      </c>
      <c r="U542" t="str">
        <f>IF(T542="technology/web","technology",IF(T542="technology/gadgets","technology",IF(T542="technology/hardware","technology",IF(T542="technology/makerspaces","technology",IF(T542="technology/wearables","technology",IF(T542="technology/space exploration","technology","N/A"))))))</f>
        <v>technology</v>
      </c>
      <c r="V542" t="str">
        <f>IF(T542="technology/web","web",IF(T542="technology/gadgets","gadgets",IF(T542="technology/hardware","hardware",IF(T542="technology/makerspaces","makerspaces",IF(T542="technology/wearables","wearables",IF(T542="technology/space exploration","space exploration","N/A"))))))</f>
        <v>web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>
        <f t="shared" si="64"/>
        <v>2592000</v>
      </c>
      <c r="L543" s="12">
        <f t="shared" si="65"/>
        <v>42275.796689814815</v>
      </c>
      <c r="M543" s="12">
        <f t="shared" si="66"/>
        <v>42305.796689814815</v>
      </c>
      <c r="N543" s="14">
        <f t="shared" si="67"/>
        <v>29.75</v>
      </c>
      <c r="O543" t="b">
        <v>0</v>
      </c>
      <c r="P543">
        <v>1</v>
      </c>
      <c r="Q543" t="b">
        <v>0</v>
      </c>
      <c r="R543" s="8">
        <f t="shared" si="68"/>
        <v>5.5555555555555558E-3</v>
      </c>
      <c r="S543" s="10">
        <f t="shared" si="69"/>
        <v>25</v>
      </c>
      <c r="T543" t="s">
        <v>8272</v>
      </c>
      <c r="U543" t="str">
        <f t="shared" ref="U543:U606" si="74">+IF(T543="technology/web","technology",IF(T543="technology/gadgets","technology",IF(T543="technology/hardware","technology",IF(T543="technology/makerspaces","technology",IF(T543="technology/wearables","technology",IF(T543="technology/space exploration","technology","N/A"))))))</f>
        <v>technology</v>
      </c>
      <c r="V543" t="str">
        <f t="shared" ref="V543:V606" si="75">IF(T543="technology/web","web",IF(T543="technology/gadgets","gadgets",IF(T543="technology/hardware","hardware",IF(T543="technology/makerspaces","makerspaces",IF(T543="technology/wearables","wearables",IF(T543="technology/space exploration","space exploration","N/A"))))))</f>
        <v>web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>
        <f t="shared" si="64"/>
        <v>5180400</v>
      </c>
      <c r="L544" s="12">
        <f t="shared" si="65"/>
        <v>42433.487453703703</v>
      </c>
      <c r="M544" s="12">
        <f t="shared" si="66"/>
        <v>42493.445787037039</v>
      </c>
      <c r="N544" s="14">
        <f t="shared" si="67"/>
        <v>59.708333333333336</v>
      </c>
      <c r="O544" t="b">
        <v>0</v>
      </c>
      <c r="P544">
        <v>1</v>
      </c>
      <c r="Q544" t="b">
        <v>0</v>
      </c>
      <c r="R544" s="8">
        <f t="shared" si="68"/>
        <v>3.9999999999999998E-6</v>
      </c>
      <c r="S544" s="10">
        <f t="shared" si="69"/>
        <v>1</v>
      </c>
      <c r="T544" t="s">
        <v>8272</v>
      </c>
      <c r="U544" t="str">
        <f t="shared" si="74"/>
        <v>technology</v>
      </c>
      <c r="V544" t="str">
        <f t="shared" si="75"/>
        <v>web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>
        <f t="shared" si="64"/>
        <v>2592000</v>
      </c>
      <c r="L545" s="12">
        <f t="shared" si="65"/>
        <v>41913.842152777775</v>
      </c>
      <c r="M545" s="12">
        <f t="shared" si="66"/>
        <v>41943.842152777775</v>
      </c>
      <c r="N545" s="14">
        <f t="shared" si="67"/>
        <v>29.75</v>
      </c>
      <c r="O545" t="b">
        <v>0</v>
      </c>
      <c r="P545">
        <v>2</v>
      </c>
      <c r="Q545" t="b">
        <v>0</v>
      </c>
      <c r="R545" s="8">
        <f t="shared" si="68"/>
        <v>3.1818181818181819E-3</v>
      </c>
      <c r="S545" s="10">
        <f t="shared" si="69"/>
        <v>35</v>
      </c>
      <c r="T545" t="s">
        <v>8272</v>
      </c>
      <c r="U545" t="str">
        <f t="shared" si="74"/>
        <v>technology</v>
      </c>
      <c r="V545" t="str">
        <f t="shared" si="75"/>
        <v>web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>
        <f t="shared" si="64"/>
        <v>2592000</v>
      </c>
      <c r="L546" s="12">
        <f t="shared" si="65"/>
        <v>42525.406944444447</v>
      </c>
      <c r="M546" s="12">
        <f t="shared" si="66"/>
        <v>42555.406944444447</v>
      </c>
      <c r="N546" s="14">
        <f t="shared" si="67"/>
        <v>29.75</v>
      </c>
      <c r="O546" t="b">
        <v>0</v>
      </c>
      <c r="P546">
        <v>2</v>
      </c>
      <c r="Q546" t="b">
        <v>0</v>
      </c>
      <c r="R546" s="8">
        <f t="shared" si="68"/>
        <v>1.2E-2</v>
      </c>
      <c r="S546" s="10">
        <f t="shared" si="69"/>
        <v>3</v>
      </c>
      <c r="T546" t="s">
        <v>8272</v>
      </c>
      <c r="U546" t="str">
        <f t="shared" si="74"/>
        <v>technology</v>
      </c>
      <c r="V546" t="str">
        <f t="shared" si="75"/>
        <v>web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>
        <f t="shared" si="64"/>
        <v>3459600</v>
      </c>
      <c r="L547" s="12">
        <f t="shared" si="65"/>
        <v>42283.342465277776</v>
      </c>
      <c r="M547" s="12">
        <f t="shared" si="66"/>
        <v>42323.384131944447</v>
      </c>
      <c r="N547" s="14">
        <f t="shared" si="67"/>
        <v>39.791666666666664</v>
      </c>
      <c r="O547" t="b">
        <v>0</v>
      </c>
      <c r="P547">
        <v>34</v>
      </c>
      <c r="Q547" t="b">
        <v>0</v>
      </c>
      <c r="R547" s="8">
        <f t="shared" si="68"/>
        <v>0.27383999999999997</v>
      </c>
      <c r="S547" s="10">
        <f t="shared" si="69"/>
        <v>402.70588235294116</v>
      </c>
      <c r="T547" t="s">
        <v>8272</v>
      </c>
      <c r="U547" t="str">
        <f t="shared" si="74"/>
        <v>technology</v>
      </c>
      <c r="V547" t="str">
        <f t="shared" si="75"/>
        <v>web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>
        <f t="shared" si="64"/>
        <v>3888000</v>
      </c>
      <c r="L548" s="12">
        <f t="shared" si="65"/>
        <v>42249.417997685188</v>
      </c>
      <c r="M548" s="12">
        <f t="shared" si="66"/>
        <v>42294.417997685188</v>
      </c>
      <c r="N548" s="14">
        <f t="shared" si="67"/>
        <v>44.75</v>
      </c>
      <c r="O548" t="b">
        <v>0</v>
      </c>
      <c r="P548">
        <v>2</v>
      </c>
      <c r="Q548" t="b">
        <v>0</v>
      </c>
      <c r="R548" s="8">
        <f t="shared" si="68"/>
        <v>8.6666666666666663E-4</v>
      </c>
      <c r="S548" s="10">
        <f t="shared" si="69"/>
        <v>26</v>
      </c>
      <c r="T548" t="s">
        <v>8272</v>
      </c>
      <c r="U548" t="str">
        <f t="shared" si="74"/>
        <v>technology</v>
      </c>
      <c r="V548" t="str">
        <f t="shared" si="75"/>
        <v>web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>
        <f t="shared" si="64"/>
        <v>2592000</v>
      </c>
      <c r="L549" s="12">
        <f t="shared" si="65"/>
        <v>42380.446342592593</v>
      </c>
      <c r="M549" s="12">
        <f t="shared" si="66"/>
        <v>42410.446342592593</v>
      </c>
      <c r="N549" s="14">
        <f t="shared" si="67"/>
        <v>29.75</v>
      </c>
      <c r="O549" t="b">
        <v>0</v>
      </c>
      <c r="P549">
        <v>0</v>
      </c>
      <c r="Q549" t="b">
        <v>0</v>
      </c>
      <c r="R549" s="8">
        <f t="shared" si="68"/>
        <v>0</v>
      </c>
      <c r="S549" s="10" t="e">
        <f t="shared" si="69"/>
        <v>#DIV/0!</v>
      </c>
      <c r="T549" t="s">
        <v>8272</v>
      </c>
      <c r="U549" t="str">
        <f t="shared" si="74"/>
        <v>technology</v>
      </c>
      <c r="V549" t="str">
        <f t="shared" si="75"/>
        <v>web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>
        <f t="shared" si="64"/>
        <v>2592000</v>
      </c>
      <c r="L550" s="12">
        <f t="shared" si="65"/>
        <v>42276.653333333335</v>
      </c>
      <c r="M550" s="12">
        <f t="shared" si="66"/>
        <v>42306.653333333335</v>
      </c>
      <c r="N550" s="14">
        <f t="shared" si="67"/>
        <v>29.75</v>
      </c>
      <c r="O550" t="b">
        <v>0</v>
      </c>
      <c r="P550">
        <v>1</v>
      </c>
      <c r="Q550" t="b">
        <v>0</v>
      </c>
      <c r="R550" s="8">
        <f t="shared" si="68"/>
        <v>8.9999999999999998E-4</v>
      </c>
      <c r="S550" s="10">
        <f t="shared" si="69"/>
        <v>9</v>
      </c>
      <c r="T550" t="s">
        <v>8272</v>
      </c>
      <c r="U550" t="str">
        <f t="shared" si="74"/>
        <v>technology</v>
      </c>
      <c r="V550" t="str">
        <f t="shared" si="75"/>
        <v>web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>
        <f t="shared" si="64"/>
        <v>2592000</v>
      </c>
      <c r="L551" s="12">
        <f t="shared" si="65"/>
        <v>42163.386828703704</v>
      </c>
      <c r="M551" s="12">
        <f t="shared" si="66"/>
        <v>42193.386828703704</v>
      </c>
      <c r="N551" s="14">
        <f t="shared" si="67"/>
        <v>29.75</v>
      </c>
      <c r="O551" t="b">
        <v>0</v>
      </c>
      <c r="P551">
        <v>8</v>
      </c>
      <c r="Q551" t="b">
        <v>0</v>
      </c>
      <c r="R551" s="8">
        <f t="shared" si="68"/>
        <v>2.7199999999999998E-2</v>
      </c>
      <c r="S551" s="10">
        <f t="shared" si="69"/>
        <v>8.5</v>
      </c>
      <c r="T551" t="s">
        <v>8272</v>
      </c>
      <c r="U551" t="str">
        <f t="shared" si="74"/>
        <v>technology</v>
      </c>
      <c r="V551" t="str">
        <f t="shared" si="75"/>
        <v>web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>
        <f t="shared" si="64"/>
        <v>1082555</v>
      </c>
      <c r="L552" s="12">
        <f t="shared" si="65"/>
        <v>42753.428761574076</v>
      </c>
      <c r="M552" s="12">
        <f t="shared" si="66"/>
        <v>42765.958333333328</v>
      </c>
      <c r="N552" s="14">
        <f t="shared" si="67"/>
        <v>12.279571759259257</v>
      </c>
      <c r="O552" t="b">
        <v>0</v>
      </c>
      <c r="P552">
        <v>4</v>
      </c>
      <c r="Q552" t="b">
        <v>0</v>
      </c>
      <c r="R552" s="8">
        <f t="shared" si="68"/>
        <v>7.0000000000000001E-3</v>
      </c>
      <c r="S552" s="10">
        <f t="shared" si="69"/>
        <v>8.75</v>
      </c>
      <c r="T552" t="s">
        <v>8272</v>
      </c>
      <c r="U552" t="str">
        <f t="shared" si="74"/>
        <v>technology</v>
      </c>
      <c r="V552" t="str">
        <f t="shared" si="75"/>
        <v>web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>
        <f t="shared" si="64"/>
        <v>3842156</v>
      </c>
      <c r="L553" s="12">
        <f t="shared" si="65"/>
        <v>42173.025740740741</v>
      </c>
      <c r="M553" s="12">
        <f t="shared" si="66"/>
        <v>42217.495138888888</v>
      </c>
      <c r="N553" s="14">
        <f t="shared" si="67"/>
        <v>44.219398148148144</v>
      </c>
      <c r="O553" t="b">
        <v>0</v>
      </c>
      <c r="P553">
        <v>28</v>
      </c>
      <c r="Q553" t="b">
        <v>0</v>
      </c>
      <c r="R553" s="8">
        <f t="shared" si="68"/>
        <v>5.0413333333333331E-2</v>
      </c>
      <c r="S553" s="10">
        <f t="shared" si="69"/>
        <v>135.03571428571428</v>
      </c>
      <c r="T553" t="s">
        <v>8272</v>
      </c>
      <c r="U553" t="str">
        <f t="shared" si="74"/>
        <v>technology</v>
      </c>
      <c r="V553" t="str">
        <f t="shared" si="75"/>
        <v>web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>
        <f t="shared" si="64"/>
        <v>5184000</v>
      </c>
      <c r="L554" s="12">
        <f t="shared" si="65"/>
        <v>42318.366851851853</v>
      </c>
      <c r="M554" s="12">
        <f t="shared" si="66"/>
        <v>42378.366851851853</v>
      </c>
      <c r="N554" s="14">
        <f t="shared" si="67"/>
        <v>59.75</v>
      </c>
      <c r="O554" t="b">
        <v>0</v>
      </c>
      <c r="P554">
        <v>0</v>
      </c>
      <c r="Q554" t="b">
        <v>0</v>
      </c>
      <c r="R554" s="8">
        <f t="shared" si="68"/>
        <v>0</v>
      </c>
      <c r="S554" s="10" t="e">
        <f t="shared" si="69"/>
        <v>#DIV/0!</v>
      </c>
      <c r="T554" t="s">
        <v>8272</v>
      </c>
      <c r="U554" t="str">
        <f t="shared" si="74"/>
        <v>technology</v>
      </c>
      <c r="V554" t="str">
        <f t="shared" si="75"/>
        <v>web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>
        <f t="shared" si="64"/>
        <v>2595600</v>
      </c>
      <c r="L555" s="12">
        <f t="shared" si="65"/>
        <v>41927.46980324074</v>
      </c>
      <c r="M555" s="12">
        <f t="shared" si="66"/>
        <v>41957.511469907404</v>
      </c>
      <c r="N555" s="14">
        <f t="shared" si="67"/>
        <v>29.791666666666668</v>
      </c>
      <c r="O555" t="b">
        <v>0</v>
      </c>
      <c r="P555">
        <v>6</v>
      </c>
      <c r="Q555" t="b">
        <v>0</v>
      </c>
      <c r="R555" s="8">
        <f t="shared" si="68"/>
        <v>4.9199999999999999E-3</v>
      </c>
      <c r="S555" s="10">
        <f t="shared" si="69"/>
        <v>20.5</v>
      </c>
      <c r="T555" t="s">
        <v>8272</v>
      </c>
      <c r="U555" t="str">
        <f t="shared" si="74"/>
        <v>technology</v>
      </c>
      <c r="V555" t="str">
        <f t="shared" si="75"/>
        <v>web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>
        <f t="shared" si="64"/>
        <v>2592000</v>
      </c>
      <c r="L556" s="12">
        <f t="shared" si="65"/>
        <v>41901.434861111113</v>
      </c>
      <c r="M556" s="12">
        <f t="shared" si="66"/>
        <v>41931.434861111113</v>
      </c>
      <c r="N556" s="14">
        <f t="shared" si="67"/>
        <v>29.75</v>
      </c>
      <c r="O556" t="b">
        <v>0</v>
      </c>
      <c r="P556">
        <v>22</v>
      </c>
      <c r="Q556" t="b">
        <v>0</v>
      </c>
      <c r="R556" s="8">
        <f t="shared" si="68"/>
        <v>0.36589147286821705</v>
      </c>
      <c r="S556" s="10">
        <f t="shared" si="69"/>
        <v>64.36363636363636</v>
      </c>
      <c r="T556" t="s">
        <v>8272</v>
      </c>
      <c r="U556" t="str">
        <f t="shared" si="74"/>
        <v>technology</v>
      </c>
      <c r="V556" t="str">
        <f t="shared" si="75"/>
        <v>web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>
        <f t="shared" si="64"/>
        <v>2592000</v>
      </c>
      <c r="L557" s="12">
        <f t="shared" si="65"/>
        <v>42503.103506944448</v>
      </c>
      <c r="M557" s="12">
        <f t="shared" si="66"/>
        <v>42533.103506944448</v>
      </c>
      <c r="N557" s="14">
        <f t="shared" si="67"/>
        <v>29.75</v>
      </c>
      <c r="O557" t="b">
        <v>0</v>
      </c>
      <c r="P557">
        <v>0</v>
      </c>
      <c r="Q557" t="b">
        <v>0</v>
      </c>
      <c r="R557" s="8">
        <f t="shared" si="68"/>
        <v>0</v>
      </c>
      <c r="S557" s="10" t="e">
        <f t="shared" si="69"/>
        <v>#DIV/0!</v>
      </c>
      <c r="T557" t="s">
        <v>8272</v>
      </c>
      <c r="U557" t="str">
        <f t="shared" si="74"/>
        <v>technology</v>
      </c>
      <c r="V557" t="str">
        <f t="shared" si="75"/>
        <v>web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>
        <f t="shared" si="64"/>
        <v>2592000</v>
      </c>
      <c r="L558" s="12">
        <f t="shared" si="65"/>
        <v>42345.610150462962</v>
      </c>
      <c r="M558" s="12">
        <f t="shared" si="66"/>
        <v>42375.610150462962</v>
      </c>
      <c r="N558" s="14">
        <f t="shared" si="67"/>
        <v>29.75</v>
      </c>
      <c r="O558" t="b">
        <v>0</v>
      </c>
      <c r="P558">
        <v>1</v>
      </c>
      <c r="Q558" t="b">
        <v>0</v>
      </c>
      <c r="R558" s="8">
        <f t="shared" si="68"/>
        <v>2.5000000000000001E-2</v>
      </c>
      <c r="S558" s="10">
        <f t="shared" si="69"/>
        <v>200</v>
      </c>
      <c r="T558" t="s">
        <v>8272</v>
      </c>
      <c r="U558" t="str">
        <f t="shared" si="74"/>
        <v>technology</v>
      </c>
      <c r="V558" t="str">
        <f t="shared" si="75"/>
        <v>web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>
        <f t="shared" si="64"/>
        <v>2595600</v>
      </c>
      <c r="L559" s="12">
        <f t="shared" si="65"/>
        <v>42676.692164351851</v>
      </c>
      <c r="M559" s="12">
        <f t="shared" si="66"/>
        <v>42706.733831018515</v>
      </c>
      <c r="N559" s="14">
        <f t="shared" si="67"/>
        <v>29.791666666666668</v>
      </c>
      <c r="O559" t="b">
        <v>0</v>
      </c>
      <c r="P559">
        <v>20</v>
      </c>
      <c r="Q559" t="b">
        <v>0</v>
      </c>
      <c r="R559" s="8">
        <f t="shared" si="68"/>
        <v>9.1066666666666674E-3</v>
      </c>
      <c r="S559" s="10">
        <f t="shared" si="69"/>
        <v>68.3</v>
      </c>
      <c r="T559" t="s">
        <v>8272</v>
      </c>
      <c r="U559" t="str">
        <f t="shared" si="74"/>
        <v>technology</v>
      </c>
      <c r="V559" t="str">
        <f t="shared" si="75"/>
        <v>web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>
        <f t="shared" si="64"/>
        <v>2588400</v>
      </c>
      <c r="L560" s="12">
        <f t="shared" si="65"/>
        <v>42057.633159722223</v>
      </c>
      <c r="M560" s="12">
        <f t="shared" si="66"/>
        <v>42087.591493055559</v>
      </c>
      <c r="N560" s="14">
        <f t="shared" si="67"/>
        <v>29.708333333333332</v>
      </c>
      <c r="O560" t="b">
        <v>0</v>
      </c>
      <c r="P560">
        <v>0</v>
      </c>
      <c r="Q560" t="b">
        <v>0</v>
      </c>
      <c r="R560" s="8">
        <f t="shared" si="68"/>
        <v>0</v>
      </c>
      <c r="S560" s="10" t="e">
        <f t="shared" si="69"/>
        <v>#DIV/0!</v>
      </c>
      <c r="T560" t="s">
        <v>8272</v>
      </c>
      <c r="U560" t="str">
        <f t="shared" si="74"/>
        <v>technology</v>
      </c>
      <c r="V560" t="str">
        <f t="shared" si="75"/>
        <v>web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>
        <f t="shared" si="64"/>
        <v>2592000</v>
      </c>
      <c r="L561" s="12">
        <f t="shared" si="65"/>
        <v>42321.033101851848</v>
      </c>
      <c r="M561" s="12">
        <f t="shared" si="66"/>
        <v>42351.033101851848</v>
      </c>
      <c r="N561" s="14">
        <f t="shared" si="67"/>
        <v>29.75</v>
      </c>
      <c r="O561" t="b">
        <v>0</v>
      </c>
      <c r="P561">
        <v>1</v>
      </c>
      <c r="Q561" t="b">
        <v>0</v>
      </c>
      <c r="R561" s="8">
        <f t="shared" si="68"/>
        <v>2.0833333333333335E-4</v>
      </c>
      <c r="S561" s="10">
        <f t="shared" si="69"/>
        <v>50</v>
      </c>
      <c r="T561" t="s">
        <v>8272</v>
      </c>
      <c r="U561" t="str">
        <f t="shared" si="74"/>
        <v>technology</v>
      </c>
      <c r="V561" t="str">
        <f t="shared" si="75"/>
        <v>web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>
        <f t="shared" si="64"/>
        <v>2592000</v>
      </c>
      <c r="L562" s="12">
        <f t="shared" si="65"/>
        <v>41960.521354166667</v>
      </c>
      <c r="M562" s="12">
        <f t="shared" si="66"/>
        <v>41990.521354166667</v>
      </c>
      <c r="N562" s="14">
        <f t="shared" si="67"/>
        <v>29.75</v>
      </c>
      <c r="O562" t="b">
        <v>0</v>
      </c>
      <c r="P562">
        <v>3</v>
      </c>
      <c r="Q562" t="b">
        <v>0</v>
      </c>
      <c r="R562" s="8">
        <f t="shared" si="68"/>
        <v>1.2E-4</v>
      </c>
      <c r="S562" s="10">
        <f t="shared" si="69"/>
        <v>4</v>
      </c>
      <c r="T562" t="s">
        <v>8272</v>
      </c>
      <c r="U562" t="str">
        <f t="shared" si="74"/>
        <v>technology</v>
      </c>
      <c r="V562" t="str">
        <f t="shared" si="75"/>
        <v>web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>
        <f t="shared" si="64"/>
        <v>3024000</v>
      </c>
      <c r="L563" s="12">
        <f t="shared" si="65"/>
        <v>42268.408715277779</v>
      </c>
      <c r="M563" s="12">
        <f t="shared" si="66"/>
        <v>42303.408715277779</v>
      </c>
      <c r="N563" s="14">
        <f t="shared" si="67"/>
        <v>34.75</v>
      </c>
      <c r="O563" t="b">
        <v>0</v>
      </c>
      <c r="P563">
        <v>2</v>
      </c>
      <c r="Q563" t="b">
        <v>0</v>
      </c>
      <c r="R563" s="8">
        <f t="shared" si="68"/>
        <v>3.6666666666666666E-3</v>
      </c>
      <c r="S563" s="10">
        <f t="shared" si="69"/>
        <v>27.5</v>
      </c>
      <c r="T563" t="s">
        <v>8272</v>
      </c>
      <c r="U563" t="str">
        <f t="shared" si="74"/>
        <v>technology</v>
      </c>
      <c r="V563" t="str">
        <f t="shared" si="75"/>
        <v>web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>
        <f t="shared" si="64"/>
        <v>2592000</v>
      </c>
      <c r="L564" s="12">
        <f t="shared" si="65"/>
        <v>42692.139062500006</v>
      </c>
      <c r="M564" s="12">
        <f t="shared" si="66"/>
        <v>42722.139062500006</v>
      </c>
      <c r="N564" s="14">
        <f t="shared" si="67"/>
        <v>29.75</v>
      </c>
      <c r="O564" t="b">
        <v>0</v>
      </c>
      <c r="P564">
        <v>0</v>
      </c>
      <c r="Q564" t="b">
        <v>0</v>
      </c>
      <c r="R564" s="8">
        <f t="shared" si="68"/>
        <v>0</v>
      </c>
      <c r="S564" s="10" t="e">
        <f t="shared" si="69"/>
        <v>#DIV/0!</v>
      </c>
      <c r="T564" t="s">
        <v>8272</v>
      </c>
      <c r="U564" t="str">
        <f t="shared" si="74"/>
        <v>technology</v>
      </c>
      <c r="V564" t="str">
        <f t="shared" si="75"/>
        <v>web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>
        <f t="shared" si="64"/>
        <v>2592000</v>
      </c>
      <c r="L565" s="12">
        <f t="shared" si="65"/>
        <v>42021.819988425923</v>
      </c>
      <c r="M565" s="12">
        <f t="shared" si="66"/>
        <v>42051.819988425923</v>
      </c>
      <c r="N565" s="14">
        <f t="shared" si="67"/>
        <v>29.75</v>
      </c>
      <c r="O565" t="b">
        <v>0</v>
      </c>
      <c r="P565">
        <v>2</v>
      </c>
      <c r="Q565" t="b">
        <v>0</v>
      </c>
      <c r="R565" s="8">
        <f t="shared" si="68"/>
        <v>9.0666666666666662E-4</v>
      </c>
      <c r="S565" s="10">
        <f t="shared" si="69"/>
        <v>34</v>
      </c>
      <c r="T565" t="s">
        <v>8272</v>
      </c>
      <c r="U565" t="str">
        <f t="shared" si="74"/>
        <v>technology</v>
      </c>
      <c r="V565" t="str">
        <f t="shared" si="75"/>
        <v>web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>
        <f t="shared" si="64"/>
        <v>2592000</v>
      </c>
      <c r="L566" s="12">
        <f t="shared" si="65"/>
        <v>42411.692997685182</v>
      </c>
      <c r="M566" s="12">
        <f t="shared" si="66"/>
        <v>42441.692997685182</v>
      </c>
      <c r="N566" s="14">
        <f t="shared" si="67"/>
        <v>29.75</v>
      </c>
      <c r="O566" t="b">
        <v>0</v>
      </c>
      <c r="P566">
        <v>1</v>
      </c>
      <c r="Q566" t="b">
        <v>0</v>
      </c>
      <c r="R566" s="8">
        <f t="shared" si="68"/>
        <v>5.5555555555555558E-5</v>
      </c>
      <c r="S566" s="10">
        <f t="shared" si="69"/>
        <v>1</v>
      </c>
      <c r="T566" t="s">
        <v>8272</v>
      </c>
      <c r="U566" t="str">
        <f t="shared" si="74"/>
        <v>technology</v>
      </c>
      <c r="V566" t="str">
        <f t="shared" si="75"/>
        <v>web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>
        <f t="shared" si="64"/>
        <v>2592000</v>
      </c>
      <c r="L567" s="12">
        <f t="shared" si="65"/>
        <v>42165.535289351858</v>
      </c>
      <c r="M567" s="12">
        <f t="shared" si="66"/>
        <v>42195.535289351858</v>
      </c>
      <c r="N567" s="14">
        <f t="shared" si="67"/>
        <v>29.75</v>
      </c>
      <c r="O567" t="b">
        <v>0</v>
      </c>
      <c r="P567">
        <v>0</v>
      </c>
      <c r="Q567" t="b">
        <v>0</v>
      </c>
      <c r="R567" s="8">
        <f t="shared" si="68"/>
        <v>0</v>
      </c>
      <c r="S567" s="10" t="e">
        <f t="shared" si="69"/>
        <v>#DIV/0!</v>
      </c>
      <c r="T567" t="s">
        <v>8272</v>
      </c>
      <c r="U567" t="str">
        <f t="shared" si="74"/>
        <v>technology</v>
      </c>
      <c r="V567" t="str">
        <f t="shared" si="75"/>
        <v>web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>
        <f t="shared" si="64"/>
        <v>2592000</v>
      </c>
      <c r="L568" s="12">
        <f t="shared" si="65"/>
        <v>42535.43440972222</v>
      </c>
      <c r="M568" s="12">
        <f t="shared" si="66"/>
        <v>42565.43440972222</v>
      </c>
      <c r="N568" s="14">
        <f t="shared" si="67"/>
        <v>29.75</v>
      </c>
      <c r="O568" t="b">
        <v>0</v>
      </c>
      <c r="P568">
        <v>1</v>
      </c>
      <c r="Q568" t="b">
        <v>0</v>
      </c>
      <c r="R568" s="8">
        <f t="shared" si="68"/>
        <v>2.0000000000000001E-4</v>
      </c>
      <c r="S568" s="10">
        <f t="shared" si="69"/>
        <v>1</v>
      </c>
      <c r="T568" t="s">
        <v>8272</v>
      </c>
      <c r="U568" t="str">
        <f t="shared" si="74"/>
        <v>technology</v>
      </c>
      <c r="V568" t="str">
        <f t="shared" si="75"/>
        <v>web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>
        <f t="shared" si="64"/>
        <v>2592000</v>
      </c>
      <c r="L569" s="12">
        <f t="shared" si="65"/>
        <v>41975.592523148152</v>
      </c>
      <c r="M569" s="12">
        <f t="shared" si="66"/>
        <v>42005.592523148152</v>
      </c>
      <c r="N569" s="14">
        <f t="shared" si="67"/>
        <v>29.75</v>
      </c>
      <c r="O569" t="b">
        <v>0</v>
      </c>
      <c r="P569">
        <v>0</v>
      </c>
      <c r="Q569" t="b">
        <v>0</v>
      </c>
      <c r="R569" s="8">
        <f t="shared" si="68"/>
        <v>0</v>
      </c>
      <c r="S569" s="10" t="e">
        <f t="shared" si="69"/>
        <v>#DIV/0!</v>
      </c>
      <c r="T569" t="s">
        <v>8272</v>
      </c>
      <c r="U569" t="str">
        <f t="shared" si="74"/>
        <v>technology</v>
      </c>
      <c r="V569" t="str">
        <f t="shared" si="75"/>
        <v>web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>
        <f t="shared" si="64"/>
        <v>3156777</v>
      </c>
      <c r="L570" s="12">
        <f t="shared" si="65"/>
        <v>42348.6715625</v>
      </c>
      <c r="M570" s="12">
        <f t="shared" si="66"/>
        <v>42385.208333333328</v>
      </c>
      <c r="N570" s="14">
        <f t="shared" si="67"/>
        <v>36.286770833333328</v>
      </c>
      <c r="O570" t="b">
        <v>0</v>
      </c>
      <c r="P570">
        <v>5</v>
      </c>
      <c r="Q570" t="b">
        <v>0</v>
      </c>
      <c r="R570" s="8">
        <f t="shared" si="68"/>
        <v>0.01</v>
      </c>
      <c r="S570" s="10">
        <f t="shared" si="69"/>
        <v>49</v>
      </c>
      <c r="T570" t="s">
        <v>8272</v>
      </c>
      <c r="U570" t="str">
        <f t="shared" si="74"/>
        <v>technology</v>
      </c>
      <c r="V570" t="str">
        <f t="shared" si="75"/>
        <v>web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>
        <f t="shared" si="64"/>
        <v>2592000</v>
      </c>
      <c r="L571" s="12">
        <f t="shared" si="65"/>
        <v>42340.597361111111</v>
      </c>
      <c r="M571" s="12">
        <f t="shared" si="66"/>
        <v>42370.597361111111</v>
      </c>
      <c r="N571" s="14">
        <f t="shared" si="67"/>
        <v>29.75</v>
      </c>
      <c r="O571" t="b">
        <v>0</v>
      </c>
      <c r="P571">
        <v>1</v>
      </c>
      <c r="Q571" t="b">
        <v>0</v>
      </c>
      <c r="R571" s="8">
        <f t="shared" si="68"/>
        <v>8.0000000000000002E-3</v>
      </c>
      <c r="S571" s="10">
        <f t="shared" si="69"/>
        <v>20</v>
      </c>
      <c r="T571" t="s">
        <v>8272</v>
      </c>
      <c r="U571" t="str">
        <f t="shared" si="74"/>
        <v>technology</v>
      </c>
      <c r="V571" t="str">
        <f t="shared" si="75"/>
        <v>web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>
        <f t="shared" si="64"/>
        <v>2592000</v>
      </c>
      <c r="L572" s="12">
        <f t="shared" si="65"/>
        <v>42388.548252314817</v>
      </c>
      <c r="M572" s="12">
        <f t="shared" si="66"/>
        <v>42418.548252314817</v>
      </c>
      <c r="N572" s="14">
        <f t="shared" si="67"/>
        <v>29.75</v>
      </c>
      <c r="O572" t="b">
        <v>0</v>
      </c>
      <c r="P572">
        <v>1</v>
      </c>
      <c r="Q572" t="b">
        <v>0</v>
      </c>
      <c r="R572" s="8">
        <f t="shared" si="68"/>
        <v>1.6705882352941177E-3</v>
      </c>
      <c r="S572" s="10">
        <f t="shared" si="69"/>
        <v>142</v>
      </c>
      <c r="T572" t="s">
        <v>8272</v>
      </c>
      <c r="U572" t="str">
        <f t="shared" si="74"/>
        <v>technology</v>
      </c>
      <c r="V572" t="str">
        <f t="shared" si="75"/>
        <v>web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>
        <f t="shared" si="64"/>
        <v>1671817</v>
      </c>
      <c r="L573" s="12">
        <f t="shared" si="65"/>
        <v>42192.566238425927</v>
      </c>
      <c r="M573" s="12">
        <f t="shared" si="66"/>
        <v>42211.915972222225</v>
      </c>
      <c r="N573" s="14">
        <f t="shared" si="67"/>
        <v>19.099733796296295</v>
      </c>
      <c r="O573" t="b">
        <v>0</v>
      </c>
      <c r="P573">
        <v>2</v>
      </c>
      <c r="Q573" t="b">
        <v>0</v>
      </c>
      <c r="R573" s="8">
        <f t="shared" si="68"/>
        <v>4.2399999999999998E-3</v>
      </c>
      <c r="S573" s="10">
        <f t="shared" si="69"/>
        <v>53</v>
      </c>
      <c r="T573" t="s">
        <v>8272</v>
      </c>
      <c r="U573" t="str">
        <f t="shared" si="74"/>
        <v>technology</v>
      </c>
      <c r="V573" t="str">
        <f t="shared" si="75"/>
        <v>web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>
        <f t="shared" si="64"/>
        <v>2595600</v>
      </c>
      <c r="L574" s="12">
        <f t="shared" si="65"/>
        <v>42282.46629629629</v>
      </c>
      <c r="M574" s="12">
        <f t="shared" si="66"/>
        <v>42312.507962962962</v>
      </c>
      <c r="N574" s="14">
        <f t="shared" si="67"/>
        <v>29.791666666666668</v>
      </c>
      <c r="O574" t="b">
        <v>0</v>
      </c>
      <c r="P574">
        <v>0</v>
      </c>
      <c r="Q574" t="b">
        <v>0</v>
      </c>
      <c r="R574" s="8">
        <f t="shared" si="68"/>
        <v>0</v>
      </c>
      <c r="S574" s="10" t="e">
        <f t="shared" si="69"/>
        <v>#DIV/0!</v>
      </c>
      <c r="T574" t="s">
        <v>8272</v>
      </c>
      <c r="U574" t="str">
        <f t="shared" si="74"/>
        <v>technology</v>
      </c>
      <c r="V574" t="str">
        <f t="shared" si="75"/>
        <v>web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>
        <f t="shared" si="64"/>
        <v>5097589</v>
      </c>
      <c r="L575" s="12">
        <f t="shared" si="65"/>
        <v>41962.800127314811</v>
      </c>
      <c r="M575" s="12">
        <f t="shared" si="66"/>
        <v>42021.8</v>
      </c>
      <c r="N575" s="14">
        <f t="shared" si="67"/>
        <v>58.749872685185181</v>
      </c>
      <c r="O575" t="b">
        <v>0</v>
      </c>
      <c r="P575">
        <v>9</v>
      </c>
      <c r="Q575" t="b">
        <v>0</v>
      </c>
      <c r="R575" s="8">
        <f t="shared" si="68"/>
        <v>3.892538925389254E-3</v>
      </c>
      <c r="S575" s="10">
        <f t="shared" si="69"/>
        <v>38.444444444444443</v>
      </c>
      <c r="T575" t="s">
        <v>8272</v>
      </c>
      <c r="U575" t="str">
        <f t="shared" si="74"/>
        <v>technology</v>
      </c>
      <c r="V575" t="str">
        <f t="shared" si="75"/>
        <v>web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>
        <f t="shared" si="64"/>
        <v>2592000</v>
      </c>
      <c r="L576" s="12">
        <f t="shared" si="65"/>
        <v>42632.193368055552</v>
      </c>
      <c r="M576" s="12">
        <f t="shared" si="66"/>
        <v>42662.193368055552</v>
      </c>
      <c r="N576" s="14">
        <f t="shared" si="67"/>
        <v>29.75</v>
      </c>
      <c r="O576" t="b">
        <v>0</v>
      </c>
      <c r="P576">
        <v>4</v>
      </c>
      <c r="Q576" t="b">
        <v>0</v>
      </c>
      <c r="R576" s="8">
        <f t="shared" si="68"/>
        <v>7.1556350626118068E-3</v>
      </c>
      <c r="S576" s="10">
        <f t="shared" si="69"/>
        <v>20</v>
      </c>
      <c r="T576" t="s">
        <v>8272</v>
      </c>
      <c r="U576" t="str">
        <f t="shared" si="74"/>
        <v>technology</v>
      </c>
      <c r="V576" t="str">
        <f t="shared" si="75"/>
        <v>web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>
        <f t="shared" si="64"/>
        <v>2592000</v>
      </c>
      <c r="L577" s="12">
        <f t="shared" si="65"/>
        <v>42138.442627314813</v>
      </c>
      <c r="M577" s="12">
        <f t="shared" si="66"/>
        <v>42168.442627314813</v>
      </c>
      <c r="N577" s="14">
        <f t="shared" si="67"/>
        <v>29.75</v>
      </c>
      <c r="O577" t="b">
        <v>0</v>
      </c>
      <c r="P577">
        <v>4</v>
      </c>
      <c r="Q577" t="b">
        <v>0</v>
      </c>
      <c r="R577" s="8">
        <f t="shared" si="68"/>
        <v>4.3166666666666666E-3</v>
      </c>
      <c r="S577" s="10">
        <f t="shared" si="69"/>
        <v>64.75</v>
      </c>
      <c r="T577" t="s">
        <v>8272</v>
      </c>
      <c r="U577" t="str">
        <f t="shared" si="74"/>
        <v>technology</v>
      </c>
      <c r="V577" t="str">
        <f t="shared" si="75"/>
        <v>web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>
        <f t="shared" si="64"/>
        <v>5180400</v>
      </c>
      <c r="L578" s="12">
        <f t="shared" si="65"/>
        <v>42031.221666666665</v>
      </c>
      <c r="M578" s="12">
        <f t="shared" si="66"/>
        <v>42091.18</v>
      </c>
      <c r="N578" s="14">
        <f t="shared" si="67"/>
        <v>59.708333333333336</v>
      </c>
      <c r="O578" t="b">
        <v>0</v>
      </c>
      <c r="P578">
        <v>1</v>
      </c>
      <c r="Q578" t="b">
        <v>0</v>
      </c>
      <c r="R578" s="8">
        <f t="shared" si="68"/>
        <v>1.2500000000000001E-5</v>
      </c>
      <c r="S578" s="10">
        <f t="shared" si="69"/>
        <v>1</v>
      </c>
      <c r="T578" t="s">
        <v>8272</v>
      </c>
      <c r="U578" t="str">
        <f t="shared" si="74"/>
        <v>technology</v>
      </c>
      <c r="V578" t="str">
        <f t="shared" si="75"/>
        <v>web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>
        <f t="shared" ref="K579:K642" si="76">SUM(I579,-J579)</f>
        <v>5184000</v>
      </c>
      <c r="L579" s="12">
        <f t="shared" ref="L579:L642" si="77">(((J579/60)/60)/24)+DATE(1970,1,1)+(-6/24)</f>
        <v>42450.339143518519</v>
      </c>
      <c r="M579" s="12">
        <f t="shared" ref="M579:M642" si="78">(((I579/60)/60)/24)+DATE(1970,1,1)+(-6/24)</f>
        <v>42510.339143518519</v>
      </c>
      <c r="N579" s="14">
        <f t="shared" ref="N579:N642" si="79">(((K579/60)/60)/24)+(-6/24)</f>
        <v>59.75</v>
      </c>
      <c r="O579" t="b">
        <v>0</v>
      </c>
      <c r="P579">
        <v>1</v>
      </c>
      <c r="Q579" t="b">
        <v>0</v>
      </c>
      <c r="R579" s="8">
        <f t="shared" ref="R579:R642" si="80">E579/D579</f>
        <v>2E-3</v>
      </c>
      <c r="S579" s="10">
        <f t="shared" ref="S579:S642" si="81">E579/P579</f>
        <v>10</v>
      </c>
      <c r="T579" t="s">
        <v>8272</v>
      </c>
      <c r="U579" t="str">
        <f t="shared" si="74"/>
        <v>technology</v>
      </c>
      <c r="V579" t="str">
        <f t="shared" si="75"/>
        <v>web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>
        <f t="shared" si="76"/>
        <v>2073600</v>
      </c>
      <c r="L580" s="12">
        <f t="shared" si="77"/>
        <v>42230.328622685185</v>
      </c>
      <c r="M580" s="12">
        <f t="shared" si="78"/>
        <v>42254.328622685185</v>
      </c>
      <c r="N580" s="14">
        <f t="shared" si="79"/>
        <v>23.75</v>
      </c>
      <c r="O580" t="b">
        <v>0</v>
      </c>
      <c r="P580">
        <v>7</v>
      </c>
      <c r="Q580" t="b">
        <v>0</v>
      </c>
      <c r="R580" s="8">
        <f t="shared" si="80"/>
        <v>1.12E-4</v>
      </c>
      <c r="S580" s="10">
        <f t="shared" si="81"/>
        <v>2</v>
      </c>
      <c r="T580" t="s">
        <v>8272</v>
      </c>
      <c r="U580" t="str">
        <f t="shared" si="74"/>
        <v>technology</v>
      </c>
      <c r="V580" t="str">
        <f t="shared" si="75"/>
        <v>web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>
        <f t="shared" si="76"/>
        <v>2592000</v>
      </c>
      <c r="L581" s="12">
        <f t="shared" si="77"/>
        <v>41968.602118055554</v>
      </c>
      <c r="M581" s="12">
        <f t="shared" si="78"/>
        <v>41998.602118055554</v>
      </c>
      <c r="N581" s="14">
        <f t="shared" si="79"/>
        <v>29.75</v>
      </c>
      <c r="O581" t="b">
        <v>0</v>
      </c>
      <c r="P581">
        <v>5</v>
      </c>
      <c r="Q581" t="b">
        <v>0</v>
      </c>
      <c r="R581" s="8">
        <f t="shared" si="80"/>
        <v>1.4583333333333334E-2</v>
      </c>
      <c r="S581" s="10">
        <f t="shared" si="81"/>
        <v>35</v>
      </c>
      <c r="T581" t="s">
        <v>8272</v>
      </c>
      <c r="U581" t="str">
        <f t="shared" si="74"/>
        <v>technology</v>
      </c>
      <c r="V581" t="str">
        <f t="shared" si="75"/>
        <v>web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>
        <f t="shared" si="76"/>
        <v>2592000</v>
      </c>
      <c r="L582" s="12">
        <f t="shared" si="77"/>
        <v>42605.658182870371</v>
      </c>
      <c r="M582" s="12">
        <f t="shared" si="78"/>
        <v>42635.658182870371</v>
      </c>
      <c r="N582" s="14">
        <f t="shared" si="79"/>
        <v>29.75</v>
      </c>
      <c r="O582" t="b">
        <v>0</v>
      </c>
      <c r="P582">
        <v>1</v>
      </c>
      <c r="Q582" t="b">
        <v>0</v>
      </c>
      <c r="R582" s="8">
        <f t="shared" si="80"/>
        <v>3.3333333333333332E-4</v>
      </c>
      <c r="S582" s="10">
        <f t="shared" si="81"/>
        <v>1</v>
      </c>
      <c r="T582" t="s">
        <v>8272</v>
      </c>
      <c r="U582" t="str">
        <f t="shared" si="74"/>
        <v>technology</v>
      </c>
      <c r="V582" t="str">
        <f t="shared" si="75"/>
        <v>web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>
        <f t="shared" si="76"/>
        <v>2592000</v>
      </c>
      <c r="L583" s="12">
        <f t="shared" si="77"/>
        <v>42187.762777777782</v>
      </c>
      <c r="M583" s="12">
        <f t="shared" si="78"/>
        <v>42217.762777777782</v>
      </c>
      <c r="N583" s="14">
        <f t="shared" si="79"/>
        <v>29.75</v>
      </c>
      <c r="O583" t="b">
        <v>0</v>
      </c>
      <c r="P583">
        <v>0</v>
      </c>
      <c r="Q583" t="b">
        <v>0</v>
      </c>
      <c r="R583" s="8">
        <f t="shared" si="80"/>
        <v>0</v>
      </c>
      <c r="S583" s="10" t="e">
        <f t="shared" si="81"/>
        <v>#DIV/0!</v>
      </c>
      <c r="T583" t="s">
        <v>8272</v>
      </c>
      <c r="U583" t="str">
        <f t="shared" si="74"/>
        <v>technology</v>
      </c>
      <c r="V583" t="str">
        <f t="shared" si="75"/>
        <v>web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>
        <f t="shared" si="76"/>
        <v>1988081</v>
      </c>
      <c r="L584" s="12">
        <f t="shared" si="77"/>
        <v>42055.489803240736</v>
      </c>
      <c r="M584" s="12">
        <f t="shared" si="78"/>
        <v>42078.5</v>
      </c>
      <c r="N584" s="14">
        <f t="shared" si="79"/>
        <v>22.760196759259259</v>
      </c>
      <c r="O584" t="b">
        <v>0</v>
      </c>
      <c r="P584">
        <v>0</v>
      </c>
      <c r="Q584" t="b">
        <v>0</v>
      </c>
      <c r="R584" s="8">
        <f t="shared" si="80"/>
        <v>0</v>
      </c>
      <c r="S584" s="10" t="e">
        <f t="shared" si="81"/>
        <v>#DIV/0!</v>
      </c>
      <c r="T584" t="s">
        <v>8272</v>
      </c>
      <c r="U584" t="str">
        <f t="shared" si="74"/>
        <v>technology</v>
      </c>
      <c r="V584" t="str">
        <f t="shared" si="75"/>
        <v>web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>
        <f t="shared" si="76"/>
        <v>2588400</v>
      </c>
      <c r="L585" s="12">
        <f t="shared" si="77"/>
        <v>42052.68850694444</v>
      </c>
      <c r="M585" s="12">
        <f t="shared" si="78"/>
        <v>42082.646840277783</v>
      </c>
      <c r="N585" s="14">
        <f t="shared" si="79"/>
        <v>29.708333333333332</v>
      </c>
      <c r="O585" t="b">
        <v>0</v>
      </c>
      <c r="P585">
        <v>1</v>
      </c>
      <c r="Q585" t="b">
        <v>0</v>
      </c>
      <c r="R585" s="8">
        <f t="shared" si="80"/>
        <v>1.1111111111111112E-4</v>
      </c>
      <c r="S585" s="10">
        <f t="shared" si="81"/>
        <v>1</v>
      </c>
      <c r="T585" t="s">
        <v>8272</v>
      </c>
      <c r="U585" t="str">
        <f t="shared" si="74"/>
        <v>technology</v>
      </c>
      <c r="V585" t="str">
        <f t="shared" si="75"/>
        <v>web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>
        <f t="shared" si="76"/>
        <v>2588400</v>
      </c>
      <c r="L586" s="12">
        <f t="shared" si="77"/>
        <v>42049.466620370367</v>
      </c>
      <c r="M586" s="12">
        <f t="shared" si="78"/>
        <v>42079.424953703703</v>
      </c>
      <c r="N586" s="14">
        <f t="shared" si="79"/>
        <v>29.708333333333332</v>
      </c>
      <c r="O586" t="b">
        <v>0</v>
      </c>
      <c r="P586">
        <v>2</v>
      </c>
      <c r="Q586" t="b">
        <v>0</v>
      </c>
      <c r="R586" s="8">
        <f t="shared" si="80"/>
        <v>0.01</v>
      </c>
      <c r="S586" s="10">
        <f t="shared" si="81"/>
        <v>5</v>
      </c>
      <c r="T586" t="s">
        <v>8272</v>
      </c>
      <c r="U586" t="str">
        <f t="shared" si="74"/>
        <v>technology</v>
      </c>
      <c r="V586" t="str">
        <f t="shared" si="75"/>
        <v>web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>
        <f t="shared" si="76"/>
        <v>4804623</v>
      </c>
      <c r="L587" s="12">
        <f t="shared" si="77"/>
        <v>42283.1409375</v>
      </c>
      <c r="M587" s="12">
        <f t="shared" si="78"/>
        <v>42338.75</v>
      </c>
      <c r="N587" s="14">
        <f t="shared" si="79"/>
        <v>55.3590625</v>
      </c>
      <c r="O587" t="b">
        <v>0</v>
      </c>
      <c r="P587">
        <v>0</v>
      </c>
      <c r="Q587" t="b">
        <v>0</v>
      </c>
      <c r="R587" s="8">
        <f t="shared" si="80"/>
        <v>0</v>
      </c>
      <c r="S587" s="10" t="e">
        <f t="shared" si="81"/>
        <v>#DIV/0!</v>
      </c>
      <c r="T587" t="s">
        <v>8272</v>
      </c>
      <c r="U587" t="str">
        <f t="shared" si="74"/>
        <v>technology</v>
      </c>
      <c r="V587" t="str">
        <f t="shared" si="75"/>
        <v>web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>
        <f t="shared" si="76"/>
        <v>2592000</v>
      </c>
      <c r="L588" s="12">
        <f t="shared" si="77"/>
        <v>42020.604247685187</v>
      </c>
      <c r="M588" s="12">
        <f t="shared" si="78"/>
        <v>42050.604247685187</v>
      </c>
      <c r="N588" s="14">
        <f t="shared" si="79"/>
        <v>29.75</v>
      </c>
      <c r="O588" t="b">
        <v>0</v>
      </c>
      <c r="P588">
        <v>4</v>
      </c>
      <c r="Q588" t="b">
        <v>0</v>
      </c>
      <c r="R588" s="8">
        <f t="shared" si="80"/>
        <v>5.5999999999999999E-3</v>
      </c>
      <c r="S588" s="10">
        <f t="shared" si="81"/>
        <v>14</v>
      </c>
      <c r="T588" t="s">
        <v>8272</v>
      </c>
      <c r="U588" t="str">
        <f t="shared" si="74"/>
        <v>technology</v>
      </c>
      <c r="V588" t="str">
        <f t="shared" si="75"/>
        <v>web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>
        <f t="shared" si="76"/>
        <v>2592000</v>
      </c>
      <c r="L589" s="12">
        <f t="shared" si="77"/>
        <v>42080.507326388892</v>
      </c>
      <c r="M589" s="12">
        <f t="shared" si="78"/>
        <v>42110.507326388892</v>
      </c>
      <c r="N589" s="14">
        <f t="shared" si="79"/>
        <v>29.75</v>
      </c>
      <c r="O589" t="b">
        <v>0</v>
      </c>
      <c r="P589">
        <v>7</v>
      </c>
      <c r="Q589" t="b">
        <v>0</v>
      </c>
      <c r="R589" s="8">
        <f t="shared" si="80"/>
        <v>9.0833333333333335E-2</v>
      </c>
      <c r="S589" s="10">
        <f t="shared" si="81"/>
        <v>389.28571428571428</v>
      </c>
      <c r="T589" t="s">
        <v>8272</v>
      </c>
      <c r="U589" t="str">
        <f t="shared" si="74"/>
        <v>technology</v>
      </c>
      <c r="V589" t="str">
        <f t="shared" si="75"/>
        <v>web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>
        <f t="shared" si="76"/>
        <v>5187600</v>
      </c>
      <c r="L590" s="12">
        <f t="shared" si="77"/>
        <v>42631.519513888896</v>
      </c>
      <c r="M590" s="12">
        <f t="shared" si="78"/>
        <v>42691.561180555553</v>
      </c>
      <c r="N590" s="14">
        <f t="shared" si="79"/>
        <v>59.791666666666664</v>
      </c>
      <c r="O590" t="b">
        <v>0</v>
      </c>
      <c r="P590">
        <v>2</v>
      </c>
      <c r="Q590" t="b">
        <v>0</v>
      </c>
      <c r="R590" s="8">
        <f t="shared" si="80"/>
        <v>3.3444444444444443E-2</v>
      </c>
      <c r="S590" s="10">
        <f t="shared" si="81"/>
        <v>150.5</v>
      </c>
      <c r="T590" t="s">
        <v>8272</v>
      </c>
      <c r="U590" t="str">
        <f t="shared" si="74"/>
        <v>technology</v>
      </c>
      <c r="V590" t="str">
        <f t="shared" si="75"/>
        <v>web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>
        <f t="shared" si="76"/>
        <v>1296000</v>
      </c>
      <c r="L591" s="12">
        <f t="shared" si="77"/>
        <v>42178.364571759259</v>
      </c>
      <c r="M591" s="12">
        <f t="shared" si="78"/>
        <v>42193.364571759259</v>
      </c>
      <c r="N591" s="14">
        <f t="shared" si="79"/>
        <v>14.75</v>
      </c>
      <c r="O591" t="b">
        <v>0</v>
      </c>
      <c r="P591">
        <v>1</v>
      </c>
      <c r="Q591" t="b">
        <v>0</v>
      </c>
      <c r="R591" s="8">
        <f t="shared" si="80"/>
        <v>1.3333333333333334E-4</v>
      </c>
      <c r="S591" s="10">
        <f t="shared" si="81"/>
        <v>1</v>
      </c>
      <c r="T591" t="s">
        <v>8272</v>
      </c>
      <c r="U591" t="str">
        <f t="shared" si="74"/>
        <v>technology</v>
      </c>
      <c r="V591" t="str">
        <f t="shared" si="75"/>
        <v>web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>
        <f t="shared" si="76"/>
        <v>2677329</v>
      </c>
      <c r="L592" s="12">
        <f t="shared" si="77"/>
        <v>42377.304756944446</v>
      </c>
      <c r="M592" s="12">
        <f t="shared" si="78"/>
        <v>42408.292361111111</v>
      </c>
      <c r="N592" s="14">
        <f t="shared" si="79"/>
        <v>30.737604166666667</v>
      </c>
      <c r="O592" t="b">
        <v>0</v>
      </c>
      <c r="P592">
        <v>9</v>
      </c>
      <c r="Q592" t="b">
        <v>0</v>
      </c>
      <c r="R592" s="8">
        <f t="shared" si="80"/>
        <v>4.4600000000000001E-2</v>
      </c>
      <c r="S592" s="10">
        <f t="shared" si="81"/>
        <v>24.777777777777779</v>
      </c>
      <c r="T592" t="s">
        <v>8272</v>
      </c>
      <c r="U592" t="str">
        <f t="shared" si="74"/>
        <v>technology</v>
      </c>
      <c r="V592" t="str">
        <f t="shared" si="75"/>
        <v>web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>
        <f t="shared" si="76"/>
        <v>2592000</v>
      </c>
      <c r="L593" s="12">
        <f t="shared" si="77"/>
        <v>42177.293171296296</v>
      </c>
      <c r="M593" s="12">
        <f t="shared" si="78"/>
        <v>42207.293171296296</v>
      </c>
      <c r="N593" s="14">
        <f t="shared" si="79"/>
        <v>29.75</v>
      </c>
      <c r="O593" t="b">
        <v>0</v>
      </c>
      <c r="P593">
        <v>2</v>
      </c>
      <c r="Q593" t="b">
        <v>0</v>
      </c>
      <c r="R593" s="8">
        <f t="shared" si="80"/>
        <v>6.0999999999999997E-4</v>
      </c>
      <c r="S593" s="10">
        <f t="shared" si="81"/>
        <v>30.5</v>
      </c>
      <c r="T593" t="s">
        <v>8272</v>
      </c>
      <c r="U593" t="str">
        <f t="shared" si="74"/>
        <v>technology</v>
      </c>
      <c r="V593" t="str">
        <f t="shared" si="75"/>
        <v>web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>
        <f t="shared" si="76"/>
        <v>2592000</v>
      </c>
      <c r="L594" s="12">
        <f t="shared" si="77"/>
        <v>41945.982175925928</v>
      </c>
      <c r="M594" s="12">
        <f t="shared" si="78"/>
        <v>41975.982175925921</v>
      </c>
      <c r="N594" s="14">
        <f t="shared" si="79"/>
        <v>29.75</v>
      </c>
      <c r="O594" t="b">
        <v>0</v>
      </c>
      <c r="P594">
        <v>1</v>
      </c>
      <c r="Q594" t="b">
        <v>0</v>
      </c>
      <c r="R594" s="8">
        <f t="shared" si="80"/>
        <v>3.3333333333333333E-2</v>
      </c>
      <c r="S594" s="10">
        <f t="shared" si="81"/>
        <v>250</v>
      </c>
      <c r="T594" t="s">
        <v>8272</v>
      </c>
      <c r="U594" t="str">
        <f t="shared" si="74"/>
        <v>technology</v>
      </c>
      <c r="V594" t="str">
        <f t="shared" si="75"/>
        <v>web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>
        <f t="shared" si="76"/>
        <v>2588400</v>
      </c>
      <c r="L595" s="12">
        <f t="shared" si="77"/>
        <v>42070.427604166667</v>
      </c>
      <c r="M595" s="12">
        <f t="shared" si="78"/>
        <v>42100.385937500003</v>
      </c>
      <c r="N595" s="14">
        <f t="shared" si="79"/>
        <v>29.708333333333332</v>
      </c>
      <c r="O595" t="b">
        <v>0</v>
      </c>
      <c r="P595">
        <v>7</v>
      </c>
      <c r="Q595" t="b">
        <v>0</v>
      </c>
      <c r="R595" s="8">
        <f t="shared" si="80"/>
        <v>0.23</v>
      </c>
      <c r="S595" s="10">
        <f t="shared" si="81"/>
        <v>16.428571428571427</v>
      </c>
      <c r="T595" t="s">
        <v>8272</v>
      </c>
      <c r="U595" t="str">
        <f t="shared" si="74"/>
        <v>technology</v>
      </c>
      <c r="V595" t="str">
        <f t="shared" si="75"/>
        <v>web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>
        <f t="shared" si="76"/>
        <v>2592000</v>
      </c>
      <c r="L596" s="12">
        <f t="shared" si="77"/>
        <v>42446.530162037037</v>
      </c>
      <c r="M596" s="12">
        <f t="shared" si="78"/>
        <v>42476.530162037037</v>
      </c>
      <c r="N596" s="14">
        <f t="shared" si="79"/>
        <v>29.75</v>
      </c>
      <c r="O596" t="b">
        <v>0</v>
      </c>
      <c r="P596">
        <v>2</v>
      </c>
      <c r="Q596" t="b">
        <v>0</v>
      </c>
      <c r="R596" s="8">
        <f t="shared" si="80"/>
        <v>1.0399999999999999E-3</v>
      </c>
      <c r="S596" s="10">
        <f t="shared" si="81"/>
        <v>13</v>
      </c>
      <c r="T596" t="s">
        <v>8272</v>
      </c>
      <c r="U596" t="str">
        <f t="shared" si="74"/>
        <v>technology</v>
      </c>
      <c r="V596" t="str">
        <f t="shared" si="75"/>
        <v>web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>
        <f t="shared" si="76"/>
        <v>3888000</v>
      </c>
      <c r="L597" s="12">
        <f t="shared" si="77"/>
        <v>42082.819884259254</v>
      </c>
      <c r="M597" s="12">
        <f t="shared" si="78"/>
        <v>42127.819884259254</v>
      </c>
      <c r="N597" s="14">
        <f t="shared" si="79"/>
        <v>44.75</v>
      </c>
      <c r="O597" t="b">
        <v>0</v>
      </c>
      <c r="P597">
        <v>8</v>
      </c>
      <c r="Q597" t="b">
        <v>0</v>
      </c>
      <c r="R597" s="8">
        <f t="shared" si="80"/>
        <v>4.2599999999999999E-3</v>
      </c>
      <c r="S597" s="10">
        <f t="shared" si="81"/>
        <v>53.25</v>
      </c>
      <c r="T597" t="s">
        <v>8272</v>
      </c>
      <c r="U597" t="str">
        <f t="shared" si="74"/>
        <v>technology</v>
      </c>
      <c r="V597" t="str">
        <f t="shared" si="75"/>
        <v>web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>
        <f t="shared" si="76"/>
        <v>2592000</v>
      </c>
      <c r="L598" s="12">
        <f t="shared" si="77"/>
        <v>42646.646898148145</v>
      </c>
      <c r="M598" s="12">
        <f t="shared" si="78"/>
        <v>42676.646898148145</v>
      </c>
      <c r="N598" s="14">
        <f t="shared" si="79"/>
        <v>29.75</v>
      </c>
      <c r="O598" t="b">
        <v>0</v>
      </c>
      <c r="P598">
        <v>2</v>
      </c>
      <c r="Q598" t="b">
        <v>0</v>
      </c>
      <c r="R598" s="8">
        <f t="shared" si="80"/>
        <v>2.9999999999999997E-4</v>
      </c>
      <c r="S598" s="10">
        <f t="shared" si="81"/>
        <v>3</v>
      </c>
      <c r="T598" t="s">
        <v>8272</v>
      </c>
      <c r="U598" t="str">
        <f t="shared" si="74"/>
        <v>technology</v>
      </c>
      <c r="V598" t="str">
        <f t="shared" si="75"/>
        <v>web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>
        <f t="shared" si="76"/>
        <v>3193465</v>
      </c>
      <c r="L599" s="12">
        <f t="shared" si="77"/>
        <v>42545.455266203702</v>
      </c>
      <c r="M599" s="12">
        <f t="shared" si="78"/>
        <v>42582.416666666672</v>
      </c>
      <c r="N599" s="14">
        <f t="shared" si="79"/>
        <v>36.711400462962963</v>
      </c>
      <c r="O599" t="b">
        <v>0</v>
      </c>
      <c r="P599">
        <v>2</v>
      </c>
      <c r="Q599" t="b">
        <v>0</v>
      </c>
      <c r="R599" s="8">
        <f t="shared" si="80"/>
        <v>2.6666666666666666E-3</v>
      </c>
      <c r="S599" s="10">
        <f t="shared" si="81"/>
        <v>10</v>
      </c>
      <c r="T599" t="s">
        <v>8272</v>
      </c>
      <c r="U599" t="str">
        <f t="shared" si="74"/>
        <v>technology</v>
      </c>
      <c r="V599" t="str">
        <f t="shared" si="75"/>
        <v>web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>
        <f t="shared" si="76"/>
        <v>2592000</v>
      </c>
      <c r="L600" s="12">
        <f t="shared" si="77"/>
        <v>41947.75209490741</v>
      </c>
      <c r="M600" s="12">
        <f t="shared" si="78"/>
        <v>41977.75209490741</v>
      </c>
      <c r="N600" s="14">
        <f t="shared" si="79"/>
        <v>29.75</v>
      </c>
      <c r="O600" t="b">
        <v>0</v>
      </c>
      <c r="P600">
        <v>7</v>
      </c>
      <c r="Q600" t="b">
        <v>0</v>
      </c>
      <c r="R600" s="8">
        <f t="shared" si="80"/>
        <v>0.34</v>
      </c>
      <c r="S600" s="10">
        <f t="shared" si="81"/>
        <v>121.42857142857143</v>
      </c>
      <c r="T600" t="s">
        <v>8272</v>
      </c>
      <c r="U600" t="str">
        <f t="shared" si="74"/>
        <v>technology</v>
      </c>
      <c r="V600" t="str">
        <f t="shared" si="75"/>
        <v>web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>
        <f t="shared" si="76"/>
        <v>2058358</v>
      </c>
      <c r="L601" s="12">
        <f t="shared" si="77"/>
        <v>42047.562523148154</v>
      </c>
      <c r="M601" s="12">
        <f t="shared" si="78"/>
        <v>42071.386111111111</v>
      </c>
      <c r="N601" s="14">
        <f t="shared" si="79"/>
        <v>23.573587962962964</v>
      </c>
      <c r="O601" t="b">
        <v>0</v>
      </c>
      <c r="P601">
        <v>2</v>
      </c>
      <c r="Q601" t="b">
        <v>0</v>
      </c>
      <c r="R601" s="8">
        <f t="shared" si="80"/>
        <v>6.2E-4</v>
      </c>
      <c r="S601" s="10">
        <f t="shared" si="81"/>
        <v>15.5</v>
      </c>
      <c r="T601" t="s">
        <v>8272</v>
      </c>
      <c r="U601" t="str">
        <f t="shared" si="74"/>
        <v>technology</v>
      </c>
      <c r="V601" t="str">
        <f t="shared" si="75"/>
        <v>web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>
        <f t="shared" si="76"/>
        <v>5184000</v>
      </c>
      <c r="L602" s="12">
        <f t="shared" si="77"/>
        <v>42073.548171296294</v>
      </c>
      <c r="M602" s="12">
        <f t="shared" si="78"/>
        <v>42133.548171296294</v>
      </c>
      <c r="N602" s="14">
        <f t="shared" si="79"/>
        <v>59.75</v>
      </c>
      <c r="O602" t="b">
        <v>0</v>
      </c>
      <c r="P602">
        <v>1</v>
      </c>
      <c r="Q602" t="b">
        <v>0</v>
      </c>
      <c r="R602" s="8">
        <f t="shared" si="80"/>
        <v>0.02</v>
      </c>
      <c r="S602" s="10">
        <f t="shared" si="81"/>
        <v>100</v>
      </c>
      <c r="T602" t="s">
        <v>8272</v>
      </c>
      <c r="U602" t="str">
        <f t="shared" si="74"/>
        <v>technology</v>
      </c>
      <c r="V602" t="str">
        <f t="shared" si="75"/>
        <v>web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>
        <f t="shared" si="76"/>
        <v>2592000</v>
      </c>
      <c r="L603" s="12">
        <f t="shared" si="77"/>
        <v>41969.608090277776</v>
      </c>
      <c r="M603" s="12">
        <f t="shared" si="78"/>
        <v>41999.608090277776</v>
      </c>
      <c r="N603" s="14">
        <f t="shared" si="79"/>
        <v>29.75</v>
      </c>
      <c r="O603" t="b">
        <v>0</v>
      </c>
      <c r="P603">
        <v>6</v>
      </c>
      <c r="Q603" t="b">
        <v>0</v>
      </c>
      <c r="R603" s="8">
        <f t="shared" si="80"/>
        <v>1.4E-2</v>
      </c>
      <c r="S603" s="10">
        <f t="shared" si="81"/>
        <v>23.333333333333332</v>
      </c>
      <c r="T603" t="s">
        <v>8272</v>
      </c>
      <c r="U603" t="str">
        <f t="shared" si="74"/>
        <v>technology</v>
      </c>
      <c r="V603" t="str">
        <f t="shared" si="75"/>
        <v>web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>
        <f t="shared" si="76"/>
        <v>2592000</v>
      </c>
      <c r="L604" s="12">
        <f t="shared" si="77"/>
        <v>42143.54415509259</v>
      </c>
      <c r="M604" s="12">
        <f t="shared" si="78"/>
        <v>42173.54415509259</v>
      </c>
      <c r="N604" s="14">
        <f t="shared" si="79"/>
        <v>29.75</v>
      </c>
      <c r="O604" t="b">
        <v>0</v>
      </c>
      <c r="P604">
        <v>0</v>
      </c>
      <c r="Q604" t="b">
        <v>0</v>
      </c>
      <c r="R604" s="8">
        <f t="shared" si="80"/>
        <v>0</v>
      </c>
      <c r="S604" s="10" t="e">
        <f t="shared" si="81"/>
        <v>#DIV/0!</v>
      </c>
      <c r="T604" t="s">
        <v>8272</v>
      </c>
      <c r="U604" t="str">
        <f t="shared" si="74"/>
        <v>technology</v>
      </c>
      <c r="V604" t="str">
        <f t="shared" si="75"/>
        <v>web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>
        <f t="shared" si="76"/>
        <v>2592000</v>
      </c>
      <c r="L605" s="12">
        <f t="shared" si="77"/>
        <v>41835.389155092591</v>
      </c>
      <c r="M605" s="12">
        <f t="shared" si="78"/>
        <v>41865.389155092591</v>
      </c>
      <c r="N605" s="14">
        <f t="shared" si="79"/>
        <v>29.75</v>
      </c>
      <c r="O605" t="b">
        <v>0</v>
      </c>
      <c r="P605">
        <v>13</v>
      </c>
      <c r="Q605" t="b">
        <v>0</v>
      </c>
      <c r="R605" s="8">
        <f t="shared" si="80"/>
        <v>3.9334666666666664E-2</v>
      </c>
      <c r="S605" s="10">
        <f t="shared" si="81"/>
        <v>45.386153846153846</v>
      </c>
      <c r="T605" t="s">
        <v>8272</v>
      </c>
      <c r="U605" t="str">
        <f t="shared" si="74"/>
        <v>technology</v>
      </c>
      <c r="V605" t="str">
        <f t="shared" si="75"/>
        <v>web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>
        <f t="shared" si="76"/>
        <v>2592000</v>
      </c>
      <c r="L606" s="12">
        <f t="shared" si="77"/>
        <v>41848.785370370373</v>
      </c>
      <c r="M606" s="12">
        <f t="shared" si="78"/>
        <v>41878.785370370373</v>
      </c>
      <c r="N606" s="14">
        <f t="shared" si="79"/>
        <v>29.75</v>
      </c>
      <c r="O606" t="b">
        <v>0</v>
      </c>
      <c r="P606">
        <v>0</v>
      </c>
      <c r="Q606" t="b">
        <v>0</v>
      </c>
      <c r="R606" s="8">
        <f t="shared" si="80"/>
        <v>0</v>
      </c>
      <c r="S606" s="10" t="e">
        <f t="shared" si="81"/>
        <v>#DIV/0!</v>
      </c>
      <c r="T606" t="s">
        <v>8272</v>
      </c>
      <c r="U606" t="str">
        <f t="shared" si="74"/>
        <v>technology</v>
      </c>
      <c r="V606" t="str">
        <f t="shared" si="75"/>
        <v>web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>
        <f t="shared" si="76"/>
        <v>3888000</v>
      </c>
      <c r="L607" s="12">
        <f t="shared" si="77"/>
        <v>42194.107731481476</v>
      </c>
      <c r="M607" s="12">
        <f t="shared" si="78"/>
        <v>42239.107731481476</v>
      </c>
      <c r="N607" s="14">
        <f t="shared" si="79"/>
        <v>44.75</v>
      </c>
      <c r="O607" t="b">
        <v>0</v>
      </c>
      <c r="P607">
        <v>8</v>
      </c>
      <c r="Q607" t="b">
        <v>0</v>
      </c>
      <c r="R607" s="8">
        <f t="shared" si="80"/>
        <v>2.6200000000000001E-2</v>
      </c>
      <c r="S607" s="10">
        <f t="shared" si="81"/>
        <v>16.375</v>
      </c>
      <c r="T607" t="s">
        <v>8272</v>
      </c>
      <c r="U607" t="str">
        <f t="shared" ref="U607:U670" si="82">+IF(T607="technology/web","technology",IF(T607="technology/gadgets","technology",IF(T607="technology/hardware","technology",IF(T607="technology/makerspaces","technology",IF(T607="technology/wearables","technology",IF(T607="technology/space exploration","technology","N/A"))))))</f>
        <v>technology</v>
      </c>
      <c r="V607" t="str">
        <f t="shared" ref="V607:V670" si="83">IF(T607="technology/web","web",IF(T607="technology/gadgets","gadgets",IF(T607="technology/hardware","hardware",IF(T607="technology/makerspaces","makerspaces",IF(T607="technology/wearables","wearables",IF(T607="technology/space exploration","space exploration","N/A"))))))</f>
        <v>web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>
        <f t="shared" si="76"/>
        <v>3972191</v>
      </c>
      <c r="L608" s="12">
        <f t="shared" si="77"/>
        <v>42102.400567129633</v>
      </c>
      <c r="M608" s="12">
        <f t="shared" si="78"/>
        <v>42148.375</v>
      </c>
      <c r="N608" s="14">
        <f t="shared" si="79"/>
        <v>45.724432870370372</v>
      </c>
      <c r="O608" t="b">
        <v>0</v>
      </c>
      <c r="P608">
        <v>1</v>
      </c>
      <c r="Q608" t="b">
        <v>0</v>
      </c>
      <c r="R608" s="8">
        <f t="shared" si="80"/>
        <v>2E-3</v>
      </c>
      <c r="S608" s="10">
        <f t="shared" si="81"/>
        <v>10</v>
      </c>
      <c r="T608" t="s">
        <v>8272</v>
      </c>
      <c r="U608" t="str">
        <f t="shared" si="82"/>
        <v>technology</v>
      </c>
      <c r="V608" t="str">
        <f t="shared" si="83"/>
        <v>web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>
        <f t="shared" si="76"/>
        <v>2595600</v>
      </c>
      <c r="L609" s="12">
        <f t="shared" si="77"/>
        <v>42300.575648148151</v>
      </c>
      <c r="M609" s="12">
        <f t="shared" si="78"/>
        <v>42330.617314814815</v>
      </c>
      <c r="N609" s="14">
        <f t="shared" si="79"/>
        <v>29.791666666666668</v>
      </c>
      <c r="O609" t="b">
        <v>0</v>
      </c>
      <c r="P609">
        <v>0</v>
      </c>
      <c r="Q609" t="b">
        <v>0</v>
      </c>
      <c r="R609" s="8">
        <f t="shared" si="80"/>
        <v>0</v>
      </c>
      <c r="S609" s="10" t="e">
        <f t="shared" si="81"/>
        <v>#DIV/0!</v>
      </c>
      <c r="T609" t="s">
        <v>8272</v>
      </c>
      <c r="U609" t="str">
        <f t="shared" si="82"/>
        <v>technology</v>
      </c>
      <c r="V609" t="str">
        <f t="shared" si="83"/>
        <v>web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>
        <f t="shared" si="76"/>
        <v>2592000</v>
      </c>
      <c r="L610" s="12">
        <f t="shared" si="77"/>
        <v>42140.671064814815</v>
      </c>
      <c r="M610" s="12">
        <f t="shared" si="78"/>
        <v>42170.671064814815</v>
      </c>
      <c r="N610" s="14">
        <f t="shared" si="79"/>
        <v>29.75</v>
      </c>
      <c r="O610" t="b">
        <v>0</v>
      </c>
      <c r="P610">
        <v>5</v>
      </c>
      <c r="Q610" t="b">
        <v>0</v>
      </c>
      <c r="R610" s="8">
        <f t="shared" si="80"/>
        <v>9.7400000000000004E-3</v>
      </c>
      <c r="S610" s="10">
        <f t="shared" si="81"/>
        <v>292.2</v>
      </c>
      <c r="T610" t="s">
        <v>8272</v>
      </c>
      <c r="U610" t="str">
        <f t="shared" si="82"/>
        <v>technology</v>
      </c>
      <c r="V610" t="str">
        <f t="shared" si="83"/>
        <v>web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>
        <f t="shared" si="76"/>
        <v>2595600</v>
      </c>
      <c r="L611" s="12">
        <f t="shared" si="77"/>
        <v>42306.784074074079</v>
      </c>
      <c r="M611" s="12">
        <f t="shared" si="78"/>
        <v>42336.825740740736</v>
      </c>
      <c r="N611" s="14">
        <f t="shared" si="79"/>
        <v>29.791666666666668</v>
      </c>
      <c r="O611" t="b">
        <v>0</v>
      </c>
      <c r="P611">
        <v>1</v>
      </c>
      <c r="Q611" t="b">
        <v>0</v>
      </c>
      <c r="R611" s="8">
        <f t="shared" si="80"/>
        <v>6.41025641025641E-3</v>
      </c>
      <c r="S611" s="10">
        <f t="shared" si="81"/>
        <v>5</v>
      </c>
      <c r="T611" t="s">
        <v>8272</v>
      </c>
      <c r="U611" t="str">
        <f t="shared" si="82"/>
        <v>technology</v>
      </c>
      <c r="V611" t="str">
        <f t="shared" si="83"/>
        <v>web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>
        <f t="shared" si="76"/>
        <v>2592000</v>
      </c>
      <c r="L612" s="12">
        <f t="shared" si="77"/>
        <v>42086.58085648148</v>
      </c>
      <c r="M612" s="12">
        <f t="shared" si="78"/>
        <v>42116.58085648148</v>
      </c>
      <c r="N612" s="14">
        <f t="shared" si="79"/>
        <v>29.75</v>
      </c>
      <c r="O612" t="b">
        <v>0</v>
      </c>
      <c r="P612">
        <v>0</v>
      </c>
      <c r="Q612" t="b">
        <v>0</v>
      </c>
      <c r="R612" s="8">
        <f t="shared" si="80"/>
        <v>0</v>
      </c>
      <c r="S612" s="10" t="e">
        <f t="shared" si="81"/>
        <v>#DIV/0!</v>
      </c>
      <c r="T612" t="s">
        <v>8272</v>
      </c>
      <c r="U612" t="str">
        <f t="shared" si="82"/>
        <v>technology</v>
      </c>
      <c r="V612" t="str">
        <f t="shared" si="83"/>
        <v>web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>
        <f t="shared" si="76"/>
        <v>5184000</v>
      </c>
      <c r="L613" s="12">
        <f t="shared" si="77"/>
        <v>42328.310613425929</v>
      </c>
      <c r="M613" s="12">
        <f t="shared" si="78"/>
        <v>42388.310613425929</v>
      </c>
      <c r="N613" s="14">
        <f t="shared" si="79"/>
        <v>59.75</v>
      </c>
      <c r="O613" t="b">
        <v>0</v>
      </c>
      <c r="P613">
        <v>0</v>
      </c>
      <c r="Q613" t="b">
        <v>0</v>
      </c>
      <c r="R613" s="8">
        <f t="shared" si="80"/>
        <v>0</v>
      </c>
      <c r="S613" s="10" t="e">
        <f t="shared" si="81"/>
        <v>#DIV/0!</v>
      </c>
      <c r="T613" t="s">
        <v>8272</v>
      </c>
      <c r="U613" t="str">
        <f t="shared" si="82"/>
        <v>technology</v>
      </c>
      <c r="V613" t="str">
        <f t="shared" si="83"/>
        <v>web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>
        <f t="shared" si="76"/>
        <v>2592000</v>
      </c>
      <c r="L614" s="12">
        <f t="shared" si="77"/>
        <v>42584.781782407401</v>
      </c>
      <c r="M614" s="12">
        <f t="shared" si="78"/>
        <v>42614.781782407401</v>
      </c>
      <c r="N614" s="14">
        <f t="shared" si="79"/>
        <v>29.75</v>
      </c>
      <c r="O614" t="b">
        <v>0</v>
      </c>
      <c r="P614">
        <v>0</v>
      </c>
      <c r="Q614" t="b">
        <v>0</v>
      </c>
      <c r="R614" s="8">
        <f t="shared" si="80"/>
        <v>0</v>
      </c>
      <c r="S614" s="10" t="e">
        <f t="shared" si="81"/>
        <v>#DIV/0!</v>
      </c>
      <c r="T614" t="s">
        <v>8272</v>
      </c>
      <c r="U614" t="str">
        <f t="shared" si="82"/>
        <v>technology</v>
      </c>
      <c r="V614" t="str">
        <f t="shared" si="83"/>
        <v>web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>
        <f t="shared" si="76"/>
        <v>2653420</v>
      </c>
      <c r="L615" s="12">
        <f t="shared" si="77"/>
        <v>42247.246759259258</v>
      </c>
      <c r="M615" s="12">
        <f t="shared" si="78"/>
        <v>42277.957638888889</v>
      </c>
      <c r="N615" s="14">
        <f t="shared" si="79"/>
        <v>30.460879629629627</v>
      </c>
      <c r="O615" t="b">
        <v>0</v>
      </c>
      <c r="P615">
        <v>121</v>
      </c>
      <c r="Q615" t="b">
        <v>0</v>
      </c>
      <c r="R615" s="8">
        <f t="shared" si="80"/>
        <v>0.21363333333333334</v>
      </c>
      <c r="S615" s="10">
        <f t="shared" si="81"/>
        <v>105.93388429752066</v>
      </c>
      <c r="T615" t="s">
        <v>8272</v>
      </c>
      <c r="U615" t="str">
        <f t="shared" si="82"/>
        <v>technology</v>
      </c>
      <c r="V615" t="str">
        <f t="shared" si="83"/>
        <v>web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>
        <f t="shared" si="76"/>
        <v>2592000</v>
      </c>
      <c r="L616" s="12">
        <f t="shared" si="77"/>
        <v>42514.811805555553</v>
      </c>
      <c r="M616" s="12">
        <f t="shared" si="78"/>
        <v>42544.811805555553</v>
      </c>
      <c r="N616" s="14">
        <f t="shared" si="79"/>
        <v>29.75</v>
      </c>
      <c r="O616" t="b">
        <v>0</v>
      </c>
      <c r="P616">
        <v>0</v>
      </c>
      <c r="Q616" t="b">
        <v>0</v>
      </c>
      <c r="R616" s="8">
        <f t="shared" si="80"/>
        <v>0</v>
      </c>
      <c r="S616" s="10" t="e">
        <f t="shared" si="81"/>
        <v>#DIV/0!</v>
      </c>
      <c r="T616" t="s">
        <v>8272</v>
      </c>
      <c r="U616" t="str">
        <f t="shared" si="82"/>
        <v>technology</v>
      </c>
      <c r="V616" t="str">
        <f t="shared" si="83"/>
        <v>web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>
        <f t="shared" si="76"/>
        <v>2592000</v>
      </c>
      <c r="L617" s="12">
        <f t="shared" si="77"/>
        <v>42241.872210648144</v>
      </c>
      <c r="M617" s="12">
        <f t="shared" si="78"/>
        <v>42271.872210648144</v>
      </c>
      <c r="N617" s="14">
        <f t="shared" si="79"/>
        <v>29.75</v>
      </c>
      <c r="O617" t="b">
        <v>0</v>
      </c>
      <c r="P617">
        <v>0</v>
      </c>
      <c r="Q617" t="b">
        <v>0</v>
      </c>
      <c r="R617" s="8">
        <f t="shared" si="80"/>
        <v>0</v>
      </c>
      <c r="S617" s="10" t="e">
        <f t="shared" si="81"/>
        <v>#DIV/0!</v>
      </c>
      <c r="T617" t="s">
        <v>8272</v>
      </c>
      <c r="U617" t="str">
        <f t="shared" si="82"/>
        <v>technology</v>
      </c>
      <c r="V617" t="str">
        <f t="shared" si="83"/>
        <v>web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>
        <f t="shared" si="76"/>
        <v>2592000</v>
      </c>
      <c r="L618" s="12">
        <f t="shared" si="77"/>
        <v>42761.126238425932</v>
      </c>
      <c r="M618" s="12">
        <f t="shared" si="78"/>
        <v>42791.126238425932</v>
      </c>
      <c r="N618" s="14">
        <f t="shared" si="79"/>
        <v>29.75</v>
      </c>
      <c r="O618" t="b">
        <v>0</v>
      </c>
      <c r="P618">
        <v>0</v>
      </c>
      <c r="Q618" t="b">
        <v>0</v>
      </c>
      <c r="R618" s="8">
        <f t="shared" si="80"/>
        <v>0</v>
      </c>
      <c r="S618" s="10" t="e">
        <f t="shared" si="81"/>
        <v>#DIV/0!</v>
      </c>
      <c r="T618" t="s">
        <v>8272</v>
      </c>
      <c r="U618" t="str">
        <f t="shared" si="82"/>
        <v>technology</v>
      </c>
      <c r="V618" t="str">
        <f t="shared" si="83"/>
        <v>web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>
        <f t="shared" si="76"/>
        <v>3888000</v>
      </c>
      <c r="L619" s="12">
        <f t="shared" si="77"/>
        <v>42087.093090277776</v>
      </c>
      <c r="M619" s="12">
        <f t="shared" si="78"/>
        <v>42132.093090277776</v>
      </c>
      <c r="N619" s="14">
        <f t="shared" si="79"/>
        <v>44.75</v>
      </c>
      <c r="O619" t="b">
        <v>0</v>
      </c>
      <c r="P619">
        <v>3</v>
      </c>
      <c r="Q619" t="b">
        <v>0</v>
      </c>
      <c r="R619" s="8">
        <f t="shared" si="80"/>
        <v>0.03</v>
      </c>
      <c r="S619" s="10">
        <f t="shared" si="81"/>
        <v>20</v>
      </c>
      <c r="T619" t="s">
        <v>8272</v>
      </c>
      <c r="U619" t="str">
        <f t="shared" si="82"/>
        <v>technology</v>
      </c>
      <c r="V619" t="str">
        <f t="shared" si="83"/>
        <v>web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>
        <f t="shared" si="76"/>
        <v>2592000</v>
      </c>
      <c r="L620" s="12">
        <f t="shared" si="77"/>
        <v>42317.560219907406</v>
      </c>
      <c r="M620" s="12">
        <f t="shared" si="78"/>
        <v>42347.560219907406</v>
      </c>
      <c r="N620" s="14">
        <f t="shared" si="79"/>
        <v>29.75</v>
      </c>
      <c r="O620" t="b">
        <v>0</v>
      </c>
      <c r="P620">
        <v>0</v>
      </c>
      <c r="Q620" t="b">
        <v>0</v>
      </c>
      <c r="R620" s="8">
        <f t="shared" si="80"/>
        <v>0</v>
      </c>
      <c r="S620" s="10" t="e">
        <f t="shared" si="81"/>
        <v>#DIV/0!</v>
      </c>
      <c r="T620" t="s">
        <v>8272</v>
      </c>
      <c r="U620" t="str">
        <f t="shared" si="82"/>
        <v>technology</v>
      </c>
      <c r="V620" t="str">
        <f t="shared" si="83"/>
        <v>web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>
        <f t="shared" si="76"/>
        <v>5187600</v>
      </c>
      <c r="L621" s="12">
        <f t="shared" si="77"/>
        <v>41908.400347222225</v>
      </c>
      <c r="M621" s="12">
        <f t="shared" si="78"/>
        <v>41968.442013888889</v>
      </c>
      <c r="N621" s="14">
        <f t="shared" si="79"/>
        <v>59.791666666666664</v>
      </c>
      <c r="O621" t="b">
        <v>0</v>
      </c>
      <c r="P621">
        <v>1</v>
      </c>
      <c r="Q621" t="b">
        <v>0</v>
      </c>
      <c r="R621" s="8">
        <f t="shared" si="80"/>
        <v>3.9999999999999998E-7</v>
      </c>
      <c r="S621" s="10">
        <f t="shared" si="81"/>
        <v>1</v>
      </c>
      <c r="T621" t="s">
        <v>8272</v>
      </c>
      <c r="U621" t="str">
        <f t="shared" si="82"/>
        <v>technology</v>
      </c>
      <c r="V621" t="str">
        <f t="shared" si="83"/>
        <v>web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>
        <f t="shared" si="76"/>
        <v>3888000</v>
      </c>
      <c r="L622" s="12">
        <f t="shared" si="77"/>
        <v>41831.466874999998</v>
      </c>
      <c r="M622" s="12">
        <f t="shared" si="78"/>
        <v>41876.466874999998</v>
      </c>
      <c r="N622" s="14">
        <f t="shared" si="79"/>
        <v>44.75</v>
      </c>
      <c r="O622" t="b">
        <v>0</v>
      </c>
      <c r="P622">
        <v>1</v>
      </c>
      <c r="Q622" t="b">
        <v>0</v>
      </c>
      <c r="R622" s="8">
        <f t="shared" si="80"/>
        <v>0.01</v>
      </c>
      <c r="S622" s="10">
        <f t="shared" si="81"/>
        <v>300</v>
      </c>
      <c r="T622" t="s">
        <v>8272</v>
      </c>
      <c r="U622" t="str">
        <f t="shared" si="82"/>
        <v>technology</v>
      </c>
      <c r="V622" t="str">
        <f t="shared" si="83"/>
        <v>web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>
        <f t="shared" si="76"/>
        <v>2592000</v>
      </c>
      <c r="L623" s="12">
        <f t="shared" si="77"/>
        <v>42528.737696759257</v>
      </c>
      <c r="M623" s="12">
        <f t="shared" si="78"/>
        <v>42558.737696759257</v>
      </c>
      <c r="N623" s="14">
        <f t="shared" si="79"/>
        <v>29.75</v>
      </c>
      <c r="O623" t="b">
        <v>0</v>
      </c>
      <c r="P623">
        <v>3</v>
      </c>
      <c r="Q623" t="b">
        <v>0</v>
      </c>
      <c r="R623" s="8">
        <f t="shared" si="80"/>
        <v>1.044E-2</v>
      </c>
      <c r="S623" s="10">
        <f t="shared" si="81"/>
        <v>87</v>
      </c>
      <c r="T623" t="s">
        <v>8272</v>
      </c>
      <c r="U623" t="str">
        <f t="shared" si="82"/>
        <v>technology</v>
      </c>
      <c r="V623" t="str">
        <f t="shared" si="83"/>
        <v>web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>
        <f t="shared" si="76"/>
        <v>1728000</v>
      </c>
      <c r="L624" s="12">
        <f t="shared" si="77"/>
        <v>42532.524745370371</v>
      </c>
      <c r="M624" s="12">
        <f t="shared" si="78"/>
        <v>42552.524745370371</v>
      </c>
      <c r="N624" s="14">
        <f t="shared" si="79"/>
        <v>19.75</v>
      </c>
      <c r="O624" t="b">
        <v>0</v>
      </c>
      <c r="P624">
        <v>9</v>
      </c>
      <c r="Q624" t="b">
        <v>0</v>
      </c>
      <c r="R624" s="8">
        <f t="shared" si="80"/>
        <v>5.6833333333333333E-2</v>
      </c>
      <c r="S624" s="10">
        <f t="shared" si="81"/>
        <v>37.888888888888886</v>
      </c>
      <c r="T624" t="s">
        <v>8272</v>
      </c>
      <c r="U624" t="str">
        <f t="shared" si="82"/>
        <v>technology</v>
      </c>
      <c r="V624" t="str">
        <f t="shared" si="83"/>
        <v>web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>
        <f t="shared" si="76"/>
        <v>2592000</v>
      </c>
      <c r="L625" s="12">
        <f t="shared" si="77"/>
        <v>42121.759224537032</v>
      </c>
      <c r="M625" s="12">
        <f t="shared" si="78"/>
        <v>42151.759224537032</v>
      </c>
      <c r="N625" s="14">
        <f t="shared" si="79"/>
        <v>29.75</v>
      </c>
      <c r="O625" t="b">
        <v>0</v>
      </c>
      <c r="P625">
        <v>0</v>
      </c>
      <c r="Q625" t="b">
        <v>0</v>
      </c>
      <c r="R625" s="8">
        <f t="shared" si="80"/>
        <v>0</v>
      </c>
      <c r="S625" s="10" t="e">
        <f t="shared" si="81"/>
        <v>#DIV/0!</v>
      </c>
      <c r="T625" t="s">
        <v>8272</v>
      </c>
      <c r="U625" t="str">
        <f t="shared" si="82"/>
        <v>technology</v>
      </c>
      <c r="V625" t="str">
        <f t="shared" si="83"/>
        <v>web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>
        <f t="shared" si="76"/>
        <v>2592000</v>
      </c>
      <c r="L626" s="12">
        <f t="shared" si="77"/>
        <v>42108.738900462966</v>
      </c>
      <c r="M626" s="12">
        <f t="shared" si="78"/>
        <v>42138.738900462966</v>
      </c>
      <c r="N626" s="14">
        <f t="shared" si="79"/>
        <v>29.75</v>
      </c>
      <c r="O626" t="b">
        <v>0</v>
      </c>
      <c r="P626">
        <v>0</v>
      </c>
      <c r="Q626" t="b">
        <v>0</v>
      </c>
      <c r="R626" s="8">
        <f t="shared" si="80"/>
        <v>0</v>
      </c>
      <c r="S626" s="10" t="e">
        <f t="shared" si="81"/>
        <v>#DIV/0!</v>
      </c>
      <c r="T626" t="s">
        <v>8272</v>
      </c>
      <c r="U626" t="str">
        <f t="shared" si="82"/>
        <v>technology</v>
      </c>
      <c r="V626" t="str">
        <f t="shared" si="83"/>
        <v>web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>
        <f t="shared" si="76"/>
        <v>2588400</v>
      </c>
      <c r="L627" s="12">
        <f t="shared" si="77"/>
        <v>42790.645567129628</v>
      </c>
      <c r="M627" s="12">
        <f t="shared" si="78"/>
        <v>42820.603900462964</v>
      </c>
      <c r="N627" s="14">
        <f t="shared" si="79"/>
        <v>29.708333333333332</v>
      </c>
      <c r="O627" t="b">
        <v>0</v>
      </c>
      <c r="P627">
        <v>0</v>
      </c>
      <c r="Q627" t="b">
        <v>0</v>
      </c>
      <c r="R627" s="8">
        <f t="shared" si="80"/>
        <v>0</v>
      </c>
      <c r="S627" s="10" t="e">
        <f t="shared" si="81"/>
        <v>#DIV/0!</v>
      </c>
      <c r="T627" t="s">
        <v>8272</v>
      </c>
      <c r="U627" t="str">
        <f t="shared" si="82"/>
        <v>technology</v>
      </c>
      <c r="V627" t="str">
        <f t="shared" si="83"/>
        <v>web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>
        <f t="shared" si="76"/>
        <v>2850981</v>
      </c>
      <c r="L628" s="12">
        <f t="shared" si="77"/>
        <v>42198.309479166666</v>
      </c>
      <c r="M628" s="12">
        <f t="shared" si="78"/>
        <v>42231.306944444441</v>
      </c>
      <c r="N628" s="14">
        <f t="shared" si="79"/>
        <v>32.747465277777778</v>
      </c>
      <c r="O628" t="b">
        <v>0</v>
      </c>
      <c r="P628">
        <v>39</v>
      </c>
      <c r="Q628" t="b">
        <v>0</v>
      </c>
      <c r="R628" s="8">
        <f t="shared" si="80"/>
        <v>0.17380000000000001</v>
      </c>
      <c r="S628" s="10">
        <f t="shared" si="81"/>
        <v>111.41025641025641</v>
      </c>
      <c r="T628" t="s">
        <v>8272</v>
      </c>
      <c r="U628" t="str">
        <f t="shared" si="82"/>
        <v>technology</v>
      </c>
      <c r="V628" t="str">
        <f t="shared" si="83"/>
        <v>web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>
        <f t="shared" si="76"/>
        <v>5153889</v>
      </c>
      <c r="L629" s="12">
        <f t="shared" si="77"/>
        <v>42384.056840277779</v>
      </c>
      <c r="M629" s="12">
        <f t="shared" si="78"/>
        <v>42443.708333333328</v>
      </c>
      <c r="N629" s="14">
        <f t="shared" si="79"/>
        <v>59.401493055555555</v>
      </c>
      <c r="O629" t="b">
        <v>0</v>
      </c>
      <c r="P629">
        <v>1</v>
      </c>
      <c r="Q629" t="b">
        <v>0</v>
      </c>
      <c r="R629" s="8">
        <f t="shared" si="80"/>
        <v>2.0000000000000001E-4</v>
      </c>
      <c r="S629" s="10">
        <f t="shared" si="81"/>
        <v>90</v>
      </c>
      <c r="T629" t="s">
        <v>8272</v>
      </c>
      <c r="U629" t="str">
        <f t="shared" si="82"/>
        <v>technology</v>
      </c>
      <c r="V629" t="str">
        <f t="shared" si="83"/>
        <v>web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>
        <f t="shared" si="76"/>
        <v>2592000</v>
      </c>
      <c r="L630" s="12">
        <f t="shared" si="77"/>
        <v>41803.442789351851</v>
      </c>
      <c r="M630" s="12">
        <f t="shared" si="78"/>
        <v>41833.442789351851</v>
      </c>
      <c r="N630" s="14">
        <f t="shared" si="79"/>
        <v>29.75</v>
      </c>
      <c r="O630" t="b">
        <v>0</v>
      </c>
      <c r="P630">
        <v>0</v>
      </c>
      <c r="Q630" t="b">
        <v>0</v>
      </c>
      <c r="R630" s="8">
        <f t="shared" si="80"/>
        <v>0</v>
      </c>
      <c r="S630" s="10" t="e">
        <f t="shared" si="81"/>
        <v>#DIV/0!</v>
      </c>
      <c r="T630" t="s">
        <v>8272</v>
      </c>
      <c r="U630" t="str">
        <f t="shared" si="82"/>
        <v>technology</v>
      </c>
      <c r="V630" t="str">
        <f t="shared" si="83"/>
        <v>web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>
        <f t="shared" si="76"/>
        <v>2592000</v>
      </c>
      <c r="L631" s="12">
        <f t="shared" si="77"/>
        <v>42474.387824074074</v>
      </c>
      <c r="M631" s="12">
        <f t="shared" si="78"/>
        <v>42504.387824074074</v>
      </c>
      <c r="N631" s="14">
        <f t="shared" si="79"/>
        <v>29.75</v>
      </c>
      <c r="O631" t="b">
        <v>0</v>
      </c>
      <c r="P631">
        <v>3</v>
      </c>
      <c r="Q631" t="b">
        <v>0</v>
      </c>
      <c r="R631" s="8">
        <f t="shared" si="80"/>
        <v>1.75E-3</v>
      </c>
      <c r="S631" s="10">
        <f t="shared" si="81"/>
        <v>116.66666666666667</v>
      </c>
      <c r="T631" t="s">
        <v>8272</v>
      </c>
      <c r="U631" t="str">
        <f t="shared" si="82"/>
        <v>technology</v>
      </c>
      <c r="V631" t="str">
        <f t="shared" si="83"/>
        <v>web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>
        <f t="shared" si="76"/>
        <v>2557079</v>
      </c>
      <c r="L632" s="12">
        <f t="shared" si="77"/>
        <v>42223.369456018518</v>
      </c>
      <c r="M632" s="12">
        <f t="shared" si="78"/>
        <v>42252.965277777781</v>
      </c>
      <c r="N632" s="14">
        <f t="shared" si="79"/>
        <v>29.345821759259255</v>
      </c>
      <c r="O632" t="b">
        <v>0</v>
      </c>
      <c r="P632">
        <v>1</v>
      </c>
      <c r="Q632" t="b">
        <v>0</v>
      </c>
      <c r="R632" s="8">
        <f t="shared" si="80"/>
        <v>8.3340278356529708E-4</v>
      </c>
      <c r="S632" s="10">
        <f t="shared" si="81"/>
        <v>10</v>
      </c>
      <c r="T632" t="s">
        <v>8272</v>
      </c>
      <c r="U632" t="str">
        <f t="shared" si="82"/>
        <v>technology</v>
      </c>
      <c r="V632" t="str">
        <f t="shared" si="83"/>
        <v>web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>
        <f t="shared" si="76"/>
        <v>2505600</v>
      </c>
      <c r="L633" s="12">
        <f t="shared" si="77"/>
        <v>42489.522326388891</v>
      </c>
      <c r="M633" s="12">
        <f t="shared" si="78"/>
        <v>42518.522326388891</v>
      </c>
      <c r="N633" s="14">
        <f t="shared" si="79"/>
        <v>28.75</v>
      </c>
      <c r="O633" t="b">
        <v>0</v>
      </c>
      <c r="P633">
        <v>9</v>
      </c>
      <c r="Q633" t="b">
        <v>0</v>
      </c>
      <c r="R633" s="8">
        <f t="shared" si="80"/>
        <v>1.38E-2</v>
      </c>
      <c r="S633" s="10">
        <f t="shared" si="81"/>
        <v>76.666666666666671</v>
      </c>
      <c r="T633" t="s">
        <v>8272</v>
      </c>
      <c r="U633" t="str">
        <f t="shared" si="82"/>
        <v>technology</v>
      </c>
      <c r="V633" t="str">
        <f t="shared" si="83"/>
        <v>web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>
        <f t="shared" si="76"/>
        <v>2595600</v>
      </c>
      <c r="L634" s="12">
        <f t="shared" si="77"/>
        <v>42303.409317129626</v>
      </c>
      <c r="M634" s="12">
        <f t="shared" si="78"/>
        <v>42333.450983796298</v>
      </c>
      <c r="N634" s="14">
        <f t="shared" si="79"/>
        <v>29.791666666666668</v>
      </c>
      <c r="O634" t="b">
        <v>0</v>
      </c>
      <c r="P634">
        <v>0</v>
      </c>
      <c r="Q634" t="b">
        <v>0</v>
      </c>
      <c r="R634" s="8">
        <f t="shared" si="80"/>
        <v>0</v>
      </c>
      <c r="S634" s="10" t="e">
        <f t="shared" si="81"/>
        <v>#DIV/0!</v>
      </c>
      <c r="T634" t="s">
        <v>8272</v>
      </c>
      <c r="U634" t="str">
        <f t="shared" si="82"/>
        <v>technology</v>
      </c>
      <c r="V634" t="str">
        <f t="shared" si="83"/>
        <v>web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>
        <f t="shared" si="76"/>
        <v>2735338</v>
      </c>
      <c r="L635" s="12">
        <f t="shared" si="77"/>
        <v>42507.04932870371</v>
      </c>
      <c r="M635" s="12">
        <f t="shared" si="78"/>
        <v>42538.708333333328</v>
      </c>
      <c r="N635" s="14">
        <f t="shared" si="79"/>
        <v>31.409004629629631</v>
      </c>
      <c r="O635" t="b">
        <v>0</v>
      </c>
      <c r="P635">
        <v>25</v>
      </c>
      <c r="Q635" t="b">
        <v>0</v>
      </c>
      <c r="R635" s="8">
        <f t="shared" si="80"/>
        <v>0.1245</v>
      </c>
      <c r="S635" s="10">
        <f t="shared" si="81"/>
        <v>49.8</v>
      </c>
      <c r="T635" t="s">
        <v>8272</v>
      </c>
      <c r="U635" t="str">
        <f t="shared" si="82"/>
        <v>technology</v>
      </c>
      <c r="V635" t="str">
        <f t="shared" si="83"/>
        <v>web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>
        <f t="shared" si="76"/>
        <v>2592000</v>
      </c>
      <c r="L636" s="12">
        <f t="shared" si="77"/>
        <v>42031.678576388891</v>
      </c>
      <c r="M636" s="12">
        <f t="shared" si="78"/>
        <v>42061.678576388891</v>
      </c>
      <c r="N636" s="14">
        <f t="shared" si="79"/>
        <v>29.75</v>
      </c>
      <c r="O636" t="b">
        <v>0</v>
      </c>
      <c r="P636">
        <v>1</v>
      </c>
      <c r="Q636" t="b">
        <v>0</v>
      </c>
      <c r="R636" s="8">
        <f t="shared" si="80"/>
        <v>2.0000000000000001E-4</v>
      </c>
      <c r="S636" s="10">
        <f t="shared" si="81"/>
        <v>1</v>
      </c>
      <c r="T636" t="s">
        <v>8272</v>
      </c>
      <c r="U636" t="str">
        <f t="shared" si="82"/>
        <v>technology</v>
      </c>
      <c r="V636" t="str">
        <f t="shared" si="83"/>
        <v>web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>
        <f t="shared" si="76"/>
        <v>2592000</v>
      </c>
      <c r="L637" s="12">
        <f t="shared" si="77"/>
        <v>42075.842152777783</v>
      </c>
      <c r="M637" s="12">
        <f t="shared" si="78"/>
        <v>42105.842152777783</v>
      </c>
      <c r="N637" s="14">
        <f t="shared" si="79"/>
        <v>29.75</v>
      </c>
      <c r="O637" t="b">
        <v>0</v>
      </c>
      <c r="P637">
        <v>1</v>
      </c>
      <c r="Q637" t="b">
        <v>0</v>
      </c>
      <c r="R637" s="8">
        <f t="shared" si="80"/>
        <v>8.0000000000000007E-5</v>
      </c>
      <c r="S637" s="10">
        <f t="shared" si="81"/>
        <v>2</v>
      </c>
      <c r="T637" t="s">
        <v>8272</v>
      </c>
      <c r="U637" t="str">
        <f t="shared" si="82"/>
        <v>technology</v>
      </c>
      <c r="V637" t="str">
        <f t="shared" si="83"/>
        <v>web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>
        <f t="shared" si="76"/>
        <v>2591470</v>
      </c>
      <c r="L638" s="12">
        <f t="shared" si="77"/>
        <v>42131.205439814818</v>
      </c>
      <c r="M638" s="12">
        <f t="shared" si="78"/>
        <v>42161.19930555555</v>
      </c>
      <c r="N638" s="14">
        <f t="shared" si="79"/>
        <v>29.743865740740741</v>
      </c>
      <c r="O638" t="b">
        <v>0</v>
      </c>
      <c r="P638">
        <v>1</v>
      </c>
      <c r="Q638" t="b">
        <v>0</v>
      </c>
      <c r="R638" s="8">
        <f t="shared" si="80"/>
        <v>2E-3</v>
      </c>
      <c r="S638" s="10">
        <f t="shared" si="81"/>
        <v>4</v>
      </c>
      <c r="T638" t="s">
        <v>8272</v>
      </c>
      <c r="U638" t="str">
        <f t="shared" si="82"/>
        <v>technology</v>
      </c>
      <c r="V638" t="str">
        <f t="shared" si="83"/>
        <v>web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>
        <f t="shared" si="76"/>
        <v>2505522</v>
      </c>
      <c r="L639" s="12">
        <f t="shared" si="77"/>
        <v>42762.712013888886</v>
      </c>
      <c r="M639" s="12">
        <f t="shared" si="78"/>
        <v>42791.711111111115</v>
      </c>
      <c r="N639" s="14">
        <f t="shared" si="79"/>
        <v>28.749097222222218</v>
      </c>
      <c r="O639" t="b">
        <v>0</v>
      </c>
      <c r="P639">
        <v>0</v>
      </c>
      <c r="Q639" t="b">
        <v>0</v>
      </c>
      <c r="R639" s="8">
        <f t="shared" si="80"/>
        <v>0</v>
      </c>
      <c r="S639" s="10" t="e">
        <f t="shared" si="81"/>
        <v>#DIV/0!</v>
      </c>
      <c r="T639" t="s">
        <v>8272</v>
      </c>
      <c r="U639" t="str">
        <f t="shared" si="82"/>
        <v>technology</v>
      </c>
      <c r="V639" t="str">
        <f t="shared" si="83"/>
        <v>web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>
        <f t="shared" si="76"/>
        <v>5180400</v>
      </c>
      <c r="L640" s="12">
        <f t="shared" si="77"/>
        <v>42759.343310185184</v>
      </c>
      <c r="M640" s="12">
        <f t="shared" si="78"/>
        <v>42819.30164351852</v>
      </c>
      <c r="N640" s="14">
        <f t="shared" si="79"/>
        <v>59.708333333333336</v>
      </c>
      <c r="O640" t="b">
        <v>0</v>
      </c>
      <c r="P640">
        <v>6</v>
      </c>
      <c r="Q640" t="b">
        <v>0</v>
      </c>
      <c r="R640" s="8">
        <f t="shared" si="80"/>
        <v>9.0000000000000006E-5</v>
      </c>
      <c r="S640" s="10">
        <f t="shared" si="81"/>
        <v>3</v>
      </c>
      <c r="T640" t="s">
        <v>8272</v>
      </c>
      <c r="U640" t="str">
        <f t="shared" si="82"/>
        <v>technology</v>
      </c>
      <c r="V640" t="str">
        <f t="shared" si="83"/>
        <v>web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>
        <f t="shared" si="76"/>
        <v>5184000</v>
      </c>
      <c r="L641" s="12">
        <f t="shared" si="77"/>
        <v>41865.333275462966</v>
      </c>
      <c r="M641" s="12">
        <f t="shared" si="78"/>
        <v>41925.333275462966</v>
      </c>
      <c r="N641" s="14">
        <f t="shared" si="79"/>
        <v>59.75</v>
      </c>
      <c r="O641" t="b">
        <v>0</v>
      </c>
      <c r="P641">
        <v>1</v>
      </c>
      <c r="Q641" t="b">
        <v>0</v>
      </c>
      <c r="R641" s="8">
        <f t="shared" si="80"/>
        <v>9.9999999999999995E-7</v>
      </c>
      <c r="S641" s="10">
        <f t="shared" si="81"/>
        <v>1</v>
      </c>
      <c r="T641" t="s">
        <v>8272</v>
      </c>
      <c r="U641" t="str">
        <f t="shared" si="82"/>
        <v>technology</v>
      </c>
      <c r="V641" t="str">
        <f t="shared" si="83"/>
        <v>web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>
        <f t="shared" si="76"/>
        <v>1342485</v>
      </c>
      <c r="L642" s="12">
        <f t="shared" si="77"/>
        <v>42683.170312500006</v>
      </c>
      <c r="M642" s="12">
        <f t="shared" si="78"/>
        <v>42698.708333333328</v>
      </c>
      <c r="N642" s="14">
        <f t="shared" si="79"/>
        <v>15.288020833333334</v>
      </c>
      <c r="O642" t="b">
        <v>0</v>
      </c>
      <c r="P642">
        <v>2</v>
      </c>
      <c r="Q642" t="b">
        <v>1</v>
      </c>
      <c r="R642" s="8">
        <f t="shared" si="80"/>
        <v>1.4428571428571428</v>
      </c>
      <c r="S642" s="10">
        <f t="shared" si="81"/>
        <v>50.5</v>
      </c>
      <c r="T642" t="s">
        <v>8273</v>
      </c>
      <c r="U642" t="str">
        <f t="shared" si="82"/>
        <v>technology</v>
      </c>
      <c r="V642" t="str">
        <f t="shared" si="83"/>
        <v>wearables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>
        <f t="shared" ref="K643:K706" si="84">SUM(I643,-J643)</f>
        <v>2592000</v>
      </c>
      <c r="L643" s="12">
        <f t="shared" ref="L643:L706" si="85">(((J643/60)/60)/24)+DATE(1970,1,1)+(-6/24)</f>
        <v>42199.32</v>
      </c>
      <c r="M643" s="12">
        <f t="shared" ref="M643:M706" si="86">(((I643/60)/60)/24)+DATE(1970,1,1)+(-6/24)</f>
        <v>42229.32</v>
      </c>
      <c r="N643" s="14">
        <f t="shared" ref="N643:N706" si="87">(((K643/60)/60)/24)+(-6/24)</f>
        <v>29.75</v>
      </c>
      <c r="O643" t="b">
        <v>0</v>
      </c>
      <c r="P643">
        <v>315</v>
      </c>
      <c r="Q643" t="b">
        <v>1</v>
      </c>
      <c r="R643" s="8">
        <f t="shared" ref="R643:R706" si="88">E643/D643</f>
        <v>1.1916249999999999</v>
      </c>
      <c r="S643" s="10">
        <f t="shared" ref="S643:S706" si="89">E643/P643</f>
        <v>151.31746031746033</v>
      </c>
      <c r="T643" t="s">
        <v>8273</v>
      </c>
      <c r="U643" t="str">
        <f t="shared" si="82"/>
        <v>technology</v>
      </c>
      <c r="V643" t="str">
        <f t="shared" si="83"/>
        <v>wearables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>
        <f t="shared" si="84"/>
        <v>3110400</v>
      </c>
      <c r="L644" s="12">
        <f t="shared" si="85"/>
        <v>42199.401319444441</v>
      </c>
      <c r="M644" s="12">
        <f t="shared" si="86"/>
        <v>42235.401319444441</v>
      </c>
      <c r="N644" s="14">
        <f t="shared" si="87"/>
        <v>35.75</v>
      </c>
      <c r="O644" t="b">
        <v>0</v>
      </c>
      <c r="P644">
        <v>2174</v>
      </c>
      <c r="Q644" t="b">
        <v>1</v>
      </c>
      <c r="R644" s="8">
        <f t="shared" si="88"/>
        <v>14.604850000000001</v>
      </c>
      <c r="S644" s="10">
        <f t="shared" si="89"/>
        <v>134.3592456301748</v>
      </c>
      <c r="T644" t="s">
        <v>8273</v>
      </c>
      <c r="U644" t="str">
        <f t="shared" si="82"/>
        <v>technology</v>
      </c>
      <c r="V644" t="str">
        <f t="shared" si="83"/>
        <v>wearables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>
        <f t="shared" si="84"/>
        <v>4752000</v>
      </c>
      <c r="L645" s="12">
        <f t="shared" si="85"/>
        <v>42100.392071759255</v>
      </c>
      <c r="M645" s="12">
        <f t="shared" si="86"/>
        <v>42155.392071759255</v>
      </c>
      <c r="N645" s="14">
        <f t="shared" si="87"/>
        <v>54.75</v>
      </c>
      <c r="O645" t="b">
        <v>0</v>
      </c>
      <c r="P645">
        <v>152</v>
      </c>
      <c r="Q645" t="b">
        <v>1</v>
      </c>
      <c r="R645" s="8">
        <f t="shared" si="88"/>
        <v>1.0580799999999999</v>
      </c>
      <c r="S645" s="10">
        <f t="shared" si="89"/>
        <v>174.02631578947367</v>
      </c>
      <c r="T645" t="s">
        <v>8273</v>
      </c>
      <c r="U645" t="str">
        <f t="shared" si="82"/>
        <v>technology</v>
      </c>
      <c r="V645" t="str">
        <f t="shared" si="83"/>
        <v>wearables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>
        <f t="shared" si="84"/>
        <v>3661261</v>
      </c>
      <c r="L646" s="12">
        <f t="shared" si="85"/>
        <v>41898.415960648148</v>
      </c>
      <c r="M646" s="12">
        <f t="shared" si="86"/>
        <v>41940.791666666664</v>
      </c>
      <c r="N646" s="14">
        <f t="shared" si="87"/>
        <v>42.125706018518521</v>
      </c>
      <c r="O646" t="b">
        <v>0</v>
      </c>
      <c r="P646">
        <v>1021</v>
      </c>
      <c r="Q646" t="b">
        <v>1</v>
      </c>
      <c r="R646" s="8">
        <f t="shared" si="88"/>
        <v>3.0011791999999997</v>
      </c>
      <c r="S646" s="10">
        <f t="shared" si="89"/>
        <v>73.486268364348675</v>
      </c>
      <c r="T646" t="s">
        <v>8273</v>
      </c>
      <c r="U646" t="str">
        <f t="shared" si="82"/>
        <v>technology</v>
      </c>
      <c r="V646" t="str">
        <f t="shared" si="83"/>
        <v>wearables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>
        <f t="shared" si="84"/>
        <v>2592000</v>
      </c>
      <c r="L647" s="12">
        <f t="shared" si="85"/>
        <v>42563.776319444441</v>
      </c>
      <c r="M647" s="12">
        <f t="shared" si="86"/>
        <v>42593.776319444441</v>
      </c>
      <c r="N647" s="14">
        <f t="shared" si="87"/>
        <v>29.75</v>
      </c>
      <c r="O647" t="b">
        <v>0</v>
      </c>
      <c r="P647">
        <v>237</v>
      </c>
      <c r="Q647" t="b">
        <v>1</v>
      </c>
      <c r="R647" s="8">
        <f t="shared" si="88"/>
        <v>2.7869999999999999</v>
      </c>
      <c r="S647" s="10">
        <f t="shared" si="89"/>
        <v>23.518987341772153</v>
      </c>
      <c r="T647" t="s">
        <v>8273</v>
      </c>
      <c r="U647" t="str">
        <f t="shared" si="82"/>
        <v>technology</v>
      </c>
      <c r="V647" t="str">
        <f t="shared" si="83"/>
        <v>wearables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>
        <f t="shared" si="84"/>
        <v>2592000</v>
      </c>
      <c r="L648" s="12">
        <f t="shared" si="85"/>
        <v>41832.602627314816</v>
      </c>
      <c r="M648" s="12">
        <f t="shared" si="86"/>
        <v>41862.602627314816</v>
      </c>
      <c r="N648" s="14">
        <f t="shared" si="87"/>
        <v>29.75</v>
      </c>
      <c r="O648" t="b">
        <v>0</v>
      </c>
      <c r="P648">
        <v>27</v>
      </c>
      <c r="Q648" t="b">
        <v>1</v>
      </c>
      <c r="R648" s="8">
        <f t="shared" si="88"/>
        <v>1.3187625000000001</v>
      </c>
      <c r="S648" s="10">
        <f t="shared" si="89"/>
        <v>39.074444444444445</v>
      </c>
      <c r="T648" t="s">
        <v>8273</v>
      </c>
      <c r="U648" t="str">
        <f t="shared" si="82"/>
        <v>technology</v>
      </c>
      <c r="V648" t="str">
        <f t="shared" si="83"/>
        <v>wearables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>
        <f t="shared" si="84"/>
        <v>2588400</v>
      </c>
      <c r="L649" s="12">
        <f t="shared" si="85"/>
        <v>42416.517928240741</v>
      </c>
      <c r="M649" s="12">
        <f t="shared" si="86"/>
        <v>42446.476261574076</v>
      </c>
      <c r="N649" s="14">
        <f t="shared" si="87"/>
        <v>29.708333333333332</v>
      </c>
      <c r="O649" t="b">
        <v>0</v>
      </c>
      <c r="P649">
        <v>17</v>
      </c>
      <c r="Q649" t="b">
        <v>1</v>
      </c>
      <c r="R649" s="8">
        <f t="shared" si="88"/>
        <v>1.0705</v>
      </c>
      <c r="S649" s="10">
        <f t="shared" si="89"/>
        <v>125.94117647058823</v>
      </c>
      <c r="T649" t="s">
        <v>8273</v>
      </c>
      <c r="U649" t="str">
        <f t="shared" si="82"/>
        <v>technology</v>
      </c>
      <c r="V649" t="str">
        <f t="shared" si="83"/>
        <v>wearables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>
        <f t="shared" si="84"/>
        <v>3024000</v>
      </c>
      <c r="L650" s="12">
        <f t="shared" si="85"/>
        <v>41891.443379629629</v>
      </c>
      <c r="M650" s="12">
        <f t="shared" si="86"/>
        <v>41926.443379629629</v>
      </c>
      <c r="N650" s="14">
        <f t="shared" si="87"/>
        <v>34.75</v>
      </c>
      <c r="O650" t="b">
        <v>0</v>
      </c>
      <c r="P650">
        <v>27</v>
      </c>
      <c r="Q650" t="b">
        <v>1</v>
      </c>
      <c r="R650" s="8">
        <f t="shared" si="88"/>
        <v>1.2682285714285715</v>
      </c>
      <c r="S650" s="10">
        <f t="shared" si="89"/>
        <v>1644</v>
      </c>
      <c r="T650" t="s">
        <v>8273</v>
      </c>
      <c r="U650" t="str">
        <f t="shared" si="82"/>
        <v>technology</v>
      </c>
      <c r="V650" t="str">
        <f t="shared" si="83"/>
        <v>wearables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>
        <f t="shared" si="84"/>
        <v>1814400</v>
      </c>
      <c r="L651" s="12">
        <f t="shared" si="85"/>
        <v>41877.662187499998</v>
      </c>
      <c r="M651" s="12">
        <f t="shared" si="86"/>
        <v>41898.662187499998</v>
      </c>
      <c r="N651" s="14">
        <f t="shared" si="87"/>
        <v>20.75</v>
      </c>
      <c r="O651" t="b">
        <v>0</v>
      </c>
      <c r="P651">
        <v>82</v>
      </c>
      <c r="Q651" t="b">
        <v>1</v>
      </c>
      <c r="R651" s="8">
        <f t="shared" si="88"/>
        <v>1.3996</v>
      </c>
      <c r="S651" s="10">
        <f t="shared" si="89"/>
        <v>42.670731707317074</v>
      </c>
      <c r="T651" t="s">
        <v>8273</v>
      </c>
      <c r="U651" t="str">
        <f t="shared" si="82"/>
        <v>technology</v>
      </c>
      <c r="V651" t="str">
        <f t="shared" si="83"/>
        <v>wearables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>
        <f t="shared" si="84"/>
        <v>5187600</v>
      </c>
      <c r="L652" s="12">
        <f t="shared" si="85"/>
        <v>41931.786851851852</v>
      </c>
      <c r="M652" s="12">
        <f t="shared" si="86"/>
        <v>41991.828518518523</v>
      </c>
      <c r="N652" s="14">
        <f t="shared" si="87"/>
        <v>59.791666666666664</v>
      </c>
      <c r="O652" t="b">
        <v>0</v>
      </c>
      <c r="P652">
        <v>48</v>
      </c>
      <c r="Q652" t="b">
        <v>1</v>
      </c>
      <c r="R652" s="8">
        <f t="shared" si="88"/>
        <v>1.1240000000000001</v>
      </c>
      <c r="S652" s="10">
        <f t="shared" si="89"/>
        <v>35.125</v>
      </c>
      <c r="T652" t="s">
        <v>8273</v>
      </c>
      <c r="U652" t="str">
        <f t="shared" si="82"/>
        <v>technology</v>
      </c>
      <c r="V652" t="str">
        <f t="shared" si="83"/>
        <v>wearables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>
        <f t="shared" si="84"/>
        <v>2592000</v>
      </c>
      <c r="L653" s="12">
        <f t="shared" si="85"/>
        <v>41955.767488425925</v>
      </c>
      <c r="M653" s="12">
        <f t="shared" si="86"/>
        <v>41985.767488425925</v>
      </c>
      <c r="N653" s="14">
        <f t="shared" si="87"/>
        <v>29.75</v>
      </c>
      <c r="O653" t="b">
        <v>0</v>
      </c>
      <c r="P653">
        <v>105</v>
      </c>
      <c r="Q653" t="b">
        <v>1</v>
      </c>
      <c r="R653" s="8">
        <f t="shared" si="88"/>
        <v>1.00528</v>
      </c>
      <c r="S653" s="10">
        <f t="shared" si="89"/>
        <v>239.35238095238094</v>
      </c>
      <c r="T653" t="s">
        <v>8273</v>
      </c>
      <c r="U653" t="str">
        <f t="shared" si="82"/>
        <v>technology</v>
      </c>
      <c r="V653" t="str">
        <f t="shared" si="83"/>
        <v>wearables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>
        <f t="shared" si="84"/>
        <v>2595600</v>
      </c>
      <c r="L654" s="12">
        <f t="shared" si="85"/>
        <v>42675.440393518518</v>
      </c>
      <c r="M654" s="12">
        <f t="shared" si="86"/>
        <v>42705.482060185182</v>
      </c>
      <c r="N654" s="14">
        <f t="shared" si="87"/>
        <v>29.791666666666668</v>
      </c>
      <c r="O654" t="b">
        <v>0</v>
      </c>
      <c r="P654">
        <v>28</v>
      </c>
      <c r="Q654" t="b">
        <v>1</v>
      </c>
      <c r="R654" s="8">
        <f t="shared" si="88"/>
        <v>1.0046666666666666</v>
      </c>
      <c r="S654" s="10">
        <f t="shared" si="89"/>
        <v>107.64285714285714</v>
      </c>
      <c r="T654" t="s">
        <v>8273</v>
      </c>
      <c r="U654" t="str">
        <f t="shared" si="82"/>
        <v>technology</v>
      </c>
      <c r="V654" t="str">
        <f t="shared" si="83"/>
        <v>wearables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>
        <f t="shared" si="84"/>
        <v>3196800</v>
      </c>
      <c r="L655" s="12">
        <f t="shared" si="85"/>
        <v>42199.368518518517</v>
      </c>
      <c r="M655" s="12">
        <f t="shared" si="86"/>
        <v>42236.368518518517</v>
      </c>
      <c r="N655" s="14">
        <f t="shared" si="87"/>
        <v>36.75</v>
      </c>
      <c r="O655" t="b">
        <v>0</v>
      </c>
      <c r="P655">
        <v>1107</v>
      </c>
      <c r="Q655" t="b">
        <v>1</v>
      </c>
      <c r="R655" s="8">
        <f t="shared" si="88"/>
        <v>1.4144600000000001</v>
      </c>
      <c r="S655" s="10">
        <f t="shared" si="89"/>
        <v>95.830623306233065</v>
      </c>
      <c r="T655" t="s">
        <v>8273</v>
      </c>
      <c r="U655" t="str">
        <f t="shared" si="82"/>
        <v>technology</v>
      </c>
      <c r="V655" t="str">
        <f t="shared" si="83"/>
        <v>wearables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>
        <f t="shared" si="84"/>
        <v>2592000</v>
      </c>
      <c r="L656" s="12">
        <f t="shared" si="85"/>
        <v>42163.707326388889</v>
      </c>
      <c r="M656" s="12">
        <f t="shared" si="86"/>
        <v>42193.707326388889</v>
      </c>
      <c r="N656" s="14">
        <f t="shared" si="87"/>
        <v>29.75</v>
      </c>
      <c r="O656" t="b">
        <v>0</v>
      </c>
      <c r="P656">
        <v>1013</v>
      </c>
      <c r="Q656" t="b">
        <v>1</v>
      </c>
      <c r="R656" s="8">
        <f t="shared" si="88"/>
        <v>2.6729166666666666</v>
      </c>
      <c r="S656" s="10">
        <f t="shared" si="89"/>
        <v>31.663376110562684</v>
      </c>
      <c r="T656" t="s">
        <v>8273</v>
      </c>
      <c r="U656" t="str">
        <f t="shared" si="82"/>
        <v>technology</v>
      </c>
      <c r="V656" t="str">
        <f t="shared" si="83"/>
        <v>wearables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>
        <f t="shared" si="84"/>
        <v>2588400</v>
      </c>
      <c r="L657" s="12">
        <f t="shared" si="85"/>
        <v>42045.707314814819</v>
      </c>
      <c r="M657" s="12">
        <f t="shared" si="86"/>
        <v>42075.665648148148</v>
      </c>
      <c r="N657" s="14">
        <f t="shared" si="87"/>
        <v>29.708333333333332</v>
      </c>
      <c r="O657" t="b">
        <v>0</v>
      </c>
      <c r="P657">
        <v>274</v>
      </c>
      <c r="Q657" t="b">
        <v>1</v>
      </c>
      <c r="R657" s="8">
        <f t="shared" si="88"/>
        <v>1.4688749999999999</v>
      </c>
      <c r="S657" s="10">
        <f t="shared" si="89"/>
        <v>42.886861313868614</v>
      </c>
      <c r="T657" t="s">
        <v>8273</v>
      </c>
      <c r="U657" t="str">
        <f t="shared" si="82"/>
        <v>technology</v>
      </c>
      <c r="V657" t="str">
        <f t="shared" si="83"/>
        <v>wearables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>
        <f t="shared" si="84"/>
        <v>5180400</v>
      </c>
      <c r="L658" s="12">
        <f t="shared" si="85"/>
        <v>42417.554618055554</v>
      </c>
      <c r="M658" s="12">
        <f t="shared" si="86"/>
        <v>42477.512951388882</v>
      </c>
      <c r="N658" s="14">
        <f t="shared" si="87"/>
        <v>59.708333333333336</v>
      </c>
      <c r="O658" t="b">
        <v>0</v>
      </c>
      <c r="P658">
        <v>87</v>
      </c>
      <c r="Q658" t="b">
        <v>1</v>
      </c>
      <c r="R658" s="8">
        <f t="shared" si="88"/>
        <v>2.1356000000000002</v>
      </c>
      <c r="S658" s="10">
        <f t="shared" si="89"/>
        <v>122.73563218390805</v>
      </c>
      <c r="T658" t="s">
        <v>8273</v>
      </c>
      <c r="U658" t="str">
        <f t="shared" si="82"/>
        <v>technology</v>
      </c>
      <c r="V658" t="str">
        <f t="shared" si="83"/>
        <v>wearables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>
        <f t="shared" si="84"/>
        <v>2592000</v>
      </c>
      <c r="L659" s="12">
        <f t="shared" si="85"/>
        <v>42331.59574074074</v>
      </c>
      <c r="M659" s="12">
        <f t="shared" si="86"/>
        <v>42361.59574074074</v>
      </c>
      <c r="N659" s="14">
        <f t="shared" si="87"/>
        <v>29.75</v>
      </c>
      <c r="O659" t="b">
        <v>0</v>
      </c>
      <c r="P659">
        <v>99</v>
      </c>
      <c r="Q659" t="b">
        <v>1</v>
      </c>
      <c r="R659" s="8">
        <f t="shared" si="88"/>
        <v>1.2569999999999999</v>
      </c>
      <c r="S659" s="10">
        <f t="shared" si="89"/>
        <v>190.45454545454547</v>
      </c>
      <c r="T659" t="s">
        <v>8273</v>
      </c>
      <c r="U659" t="str">
        <f t="shared" si="82"/>
        <v>technology</v>
      </c>
      <c r="V659" t="str">
        <f t="shared" si="83"/>
        <v>wearables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>
        <f t="shared" si="84"/>
        <v>2815711</v>
      </c>
      <c r="L660" s="12">
        <f t="shared" si="85"/>
        <v>42178.910752314812</v>
      </c>
      <c r="M660" s="12">
        <f t="shared" si="86"/>
        <v>42211.5</v>
      </c>
      <c r="N660" s="14">
        <f t="shared" si="87"/>
        <v>32.339247685185185</v>
      </c>
      <c r="O660" t="b">
        <v>0</v>
      </c>
      <c r="P660">
        <v>276</v>
      </c>
      <c r="Q660" t="b">
        <v>1</v>
      </c>
      <c r="R660" s="8">
        <f t="shared" si="88"/>
        <v>1.0446206037108834</v>
      </c>
      <c r="S660" s="10">
        <f t="shared" si="89"/>
        <v>109.33695652173913</v>
      </c>
      <c r="T660" t="s">
        <v>8273</v>
      </c>
      <c r="U660" t="str">
        <f t="shared" si="82"/>
        <v>technology</v>
      </c>
      <c r="V660" t="str">
        <f t="shared" si="83"/>
        <v>wearables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>
        <f t="shared" si="84"/>
        <v>2592000</v>
      </c>
      <c r="L661" s="12">
        <f t="shared" si="85"/>
        <v>42209.343692129631</v>
      </c>
      <c r="M661" s="12">
        <f t="shared" si="86"/>
        <v>42239.343692129631</v>
      </c>
      <c r="N661" s="14">
        <f t="shared" si="87"/>
        <v>29.75</v>
      </c>
      <c r="O661" t="b">
        <v>0</v>
      </c>
      <c r="P661">
        <v>21</v>
      </c>
      <c r="Q661" t="b">
        <v>1</v>
      </c>
      <c r="R661" s="8">
        <f t="shared" si="88"/>
        <v>1.0056666666666667</v>
      </c>
      <c r="S661" s="10">
        <f t="shared" si="89"/>
        <v>143.66666666666666</v>
      </c>
      <c r="T661" t="s">
        <v>8273</v>
      </c>
      <c r="U661" t="str">
        <f t="shared" si="82"/>
        <v>technology</v>
      </c>
      <c r="V661" t="str">
        <f t="shared" si="83"/>
        <v>wearables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>
        <f t="shared" si="84"/>
        <v>2595600</v>
      </c>
      <c r="L662" s="12">
        <f t="shared" si="85"/>
        <v>41922.491655092592</v>
      </c>
      <c r="M662" s="12">
        <f t="shared" si="86"/>
        <v>41952.533321759263</v>
      </c>
      <c r="N662" s="14">
        <f t="shared" si="87"/>
        <v>29.791666666666668</v>
      </c>
      <c r="O662" t="b">
        <v>0</v>
      </c>
      <c r="P662">
        <v>18</v>
      </c>
      <c r="Q662" t="b">
        <v>0</v>
      </c>
      <c r="R662" s="8">
        <f t="shared" si="88"/>
        <v>3.058E-2</v>
      </c>
      <c r="S662" s="10">
        <f t="shared" si="89"/>
        <v>84.944444444444443</v>
      </c>
      <c r="T662" t="s">
        <v>8273</v>
      </c>
      <c r="U662" t="str">
        <f t="shared" si="82"/>
        <v>technology</v>
      </c>
      <c r="V662" t="str">
        <f t="shared" si="83"/>
        <v>wearables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>
        <f t="shared" si="84"/>
        <v>2592000</v>
      </c>
      <c r="L663" s="12">
        <f t="shared" si="85"/>
        <v>42636.395358796297</v>
      </c>
      <c r="M663" s="12">
        <f t="shared" si="86"/>
        <v>42666.395358796297</v>
      </c>
      <c r="N663" s="14">
        <f t="shared" si="87"/>
        <v>29.75</v>
      </c>
      <c r="O663" t="b">
        <v>0</v>
      </c>
      <c r="P663">
        <v>9</v>
      </c>
      <c r="Q663" t="b">
        <v>0</v>
      </c>
      <c r="R663" s="8">
        <f t="shared" si="88"/>
        <v>9.4999999999999998E-3</v>
      </c>
      <c r="S663" s="10">
        <f t="shared" si="89"/>
        <v>10.555555555555555</v>
      </c>
      <c r="T663" t="s">
        <v>8273</v>
      </c>
      <c r="U663" t="str">
        <f t="shared" si="82"/>
        <v>technology</v>
      </c>
      <c r="V663" t="str">
        <f t="shared" si="83"/>
        <v>wearables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>
        <f t="shared" si="84"/>
        <v>2592000</v>
      </c>
      <c r="L664" s="12">
        <f t="shared" si="85"/>
        <v>41990.188043981485</v>
      </c>
      <c r="M664" s="12">
        <f t="shared" si="86"/>
        <v>42020.188043981485</v>
      </c>
      <c r="N664" s="14">
        <f t="shared" si="87"/>
        <v>29.75</v>
      </c>
      <c r="O664" t="b">
        <v>0</v>
      </c>
      <c r="P664">
        <v>4</v>
      </c>
      <c r="Q664" t="b">
        <v>0</v>
      </c>
      <c r="R664" s="8">
        <f t="shared" si="88"/>
        <v>4.0000000000000001E-3</v>
      </c>
      <c r="S664" s="10">
        <f t="shared" si="89"/>
        <v>39</v>
      </c>
      <c r="T664" t="s">
        <v>8273</v>
      </c>
      <c r="U664" t="str">
        <f t="shared" si="82"/>
        <v>technology</v>
      </c>
      <c r="V664" t="str">
        <f t="shared" si="83"/>
        <v>wearables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>
        <f t="shared" si="84"/>
        <v>2592000</v>
      </c>
      <c r="L665" s="12">
        <f t="shared" si="85"/>
        <v>42173.593240740738</v>
      </c>
      <c r="M665" s="12">
        <f t="shared" si="86"/>
        <v>42203.593240740738</v>
      </c>
      <c r="N665" s="14">
        <f t="shared" si="87"/>
        <v>29.75</v>
      </c>
      <c r="O665" t="b">
        <v>0</v>
      </c>
      <c r="P665">
        <v>7</v>
      </c>
      <c r="Q665" t="b">
        <v>0</v>
      </c>
      <c r="R665" s="8">
        <f t="shared" si="88"/>
        <v>3.5000000000000001E-3</v>
      </c>
      <c r="S665" s="10">
        <f t="shared" si="89"/>
        <v>100</v>
      </c>
      <c r="T665" t="s">
        <v>8273</v>
      </c>
      <c r="U665" t="str">
        <f t="shared" si="82"/>
        <v>technology</v>
      </c>
      <c r="V665" t="str">
        <f t="shared" si="83"/>
        <v>wearables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>
        <f t="shared" si="84"/>
        <v>2592000</v>
      </c>
      <c r="L666" s="12">
        <f t="shared" si="85"/>
        <v>42077.416377314818</v>
      </c>
      <c r="M666" s="12">
        <f t="shared" si="86"/>
        <v>42107.416377314818</v>
      </c>
      <c r="N666" s="14">
        <f t="shared" si="87"/>
        <v>29.75</v>
      </c>
      <c r="O666" t="b">
        <v>0</v>
      </c>
      <c r="P666">
        <v>29</v>
      </c>
      <c r="Q666" t="b">
        <v>0</v>
      </c>
      <c r="R666" s="8">
        <f t="shared" si="88"/>
        <v>7.5333333333333335E-2</v>
      </c>
      <c r="S666" s="10">
        <f t="shared" si="89"/>
        <v>31.172413793103448</v>
      </c>
      <c r="T666" t="s">
        <v>8273</v>
      </c>
      <c r="U666" t="str">
        <f t="shared" si="82"/>
        <v>technology</v>
      </c>
      <c r="V666" t="str">
        <f t="shared" si="83"/>
        <v>wearables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>
        <f t="shared" si="84"/>
        <v>5184000</v>
      </c>
      <c r="L667" s="12">
        <f t="shared" si="85"/>
        <v>42688.461354166662</v>
      </c>
      <c r="M667" s="12">
        <f t="shared" si="86"/>
        <v>42748.461354166662</v>
      </c>
      <c r="N667" s="14">
        <f t="shared" si="87"/>
        <v>59.75</v>
      </c>
      <c r="O667" t="b">
        <v>0</v>
      </c>
      <c r="P667">
        <v>12</v>
      </c>
      <c r="Q667" t="b">
        <v>0</v>
      </c>
      <c r="R667" s="8">
        <f t="shared" si="88"/>
        <v>0.18640000000000001</v>
      </c>
      <c r="S667" s="10">
        <f t="shared" si="89"/>
        <v>155.33333333333334</v>
      </c>
      <c r="T667" t="s">
        <v>8273</v>
      </c>
      <c r="U667" t="str">
        <f t="shared" si="82"/>
        <v>technology</v>
      </c>
      <c r="V667" t="str">
        <f t="shared" si="83"/>
        <v>wearables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>
        <f t="shared" si="84"/>
        <v>2592000</v>
      </c>
      <c r="L668" s="12">
        <f t="shared" si="85"/>
        <v>41838.582152777781</v>
      </c>
      <c r="M668" s="12">
        <f t="shared" si="86"/>
        <v>41868.582152777781</v>
      </c>
      <c r="N668" s="14">
        <f t="shared" si="87"/>
        <v>29.75</v>
      </c>
      <c r="O668" t="b">
        <v>0</v>
      </c>
      <c r="P668">
        <v>4</v>
      </c>
      <c r="Q668" t="b">
        <v>0</v>
      </c>
      <c r="R668" s="8">
        <f t="shared" si="88"/>
        <v>4.0000000000000003E-5</v>
      </c>
      <c r="S668" s="10">
        <f t="shared" si="89"/>
        <v>2</v>
      </c>
      <c r="T668" t="s">
        <v>8273</v>
      </c>
      <c r="U668" t="str">
        <f t="shared" si="82"/>
        <v>technology</v>
      </c>
      <c r="V668" t="str">
        <f t="shared" si="83"/>
        <v>wearables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>
        <f t="shared" si="84"/>
        <v>3456000</v>
      </c>
      <c r="L669" s="12">
        <f t="shared" si="85"/>
        <v>42632.123414351852</v>
      </c>
      <c r="M669" s="12">
        <f t="shared" si="86"/>
        <v>42672.123414351852</v>
      </c>
      <c r="N669" s="14">
        <f t="shared" si="87"/>
        <v>39.75</v>
      </c>
      <c r="O669" t="b">
        <v>0</v>
      </c>
      <c r="P669">
        <v>28</v>
      </c>
      <c r="Q669" t="b">
        <v>0</v>
      </c>
      <c r="R669" s="8">
        <f t="shared" si="88"/>
        <v>0.1002</v>
      </c>
      <c r="S669" s="10">
        <f t="shared" si="89"/>
        <v>178.92857142857142</v>
      </c>
      <c r="T669" t="s">
        <v>8273</v>
      </c>
      <c r="U669" t="str">
        <f t="shared" si="82"/>
        <v>technology</v>
      </c>
      <c r="V669" t="str">
        <f t="shared" si="83"/>
        <v>wearables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>
        <f t="shared" si="84"/>
        <v>3888000</v>
      </c>
      <c r="L670" s="12">
        <f t="shared" si="85"/>
        <v>42090.581273148149</v>
      </c>
      <c r="M670" s="12">
        <f t="shared" si="86"/>
        <v>42135.581273148149</v>
      </c>
      <c r="N670" s="14">
        <f t="shared" si="87"/>
        <v>44.75</v>
      </c>
      <c r="O670" t="b">
        <v>0</v>
      </c>
      <c r="P670">
        <v>25</v>
      </c>
      <c r="Q670" t="b">
        <v>0</v>
      </c>
      <c r="R670" s="8">
        <f t="shared" si="88"/>
        <v>4.5600000000000002E-2</v>
      </c>
      <c r="S670" s="10">
        <f t="shared" si="89"/>
        <v>27.36</v>
      </c>
      <c r="T670" t="s">
        <v>8273</v>
      </c>
      <c r="U670" t="str">
        <f t="shared" si="82"/>
        <v>technology</v>
      </c>
      <c r="V670" t="str">
        <f t="shared" si="83"/>
        <v>wearables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>
        <f t="shared" si="84"/>
        <v>2592000</v>
      </c>
      <c r="L671" s="12">
        <f t="shared" si="85"/>
        <v>42527.375671296293</v>
      </c>
      <c r="M671" s="12">
        <f t="shared" si="86"/>
        <v>42557.375671296293</v>
      </c>
      <c r="N671" s="14">
        <f t="shared" si="87"/>
        <v>29.75</v>
      </c>
      <c r="O671" t="b">
        <v>0</v>
      </c>
      <c r="P671">
        <v>28</v>
      </c>
      <c r="Q671" t="b">
        <v>0</v>
      </c>
      <c r="R671" s="8">
        <f t="shared" si="88"/>
        <v>0.21507499999999999</v>
      </c>
      <c r="S671" s="10">
        <f t="shared" si="89"/>
        <v>1536.25</v>
      </c>
      <c r="T671" t="s">
        <v>8273</v>
      </c>
      <c r="U671" t="str">
        <f t="shared" ref="U671:U721" si="90">+IF(T671="technology/web","technology",IF(T671="technology/gadgets","technology",IF(T671="technology/hardware","technology",IF(T671="technology/makerspaces","technology",IF(T671="technology/wearables","technology",IF(T671="technology/space exploration","technology","N/A"))))))</f>
        <v>technology</v>
      </c>
      <c r="V671" t="str">
        <f t="shared" ref="V671:V721" si="91">IF(T671="technology/web","web",IF(T671="technology/gadgets","gadgets",IF(T671="technology/hardware","hardware",IF(T671="technology/makerspaces","makerspaces",IF(T671="technology/wearables","wearables",IF(T671="technology/space exploration","space exploration","N/A"))))))</f>
        <v>wearables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>
        <f t="shared" si="84"/>
        <v>2905680</v>
      </c>
      <c r="L672" s="12">
        <f t="shared" si="85"/>
        <v>42506.459722222222</v>
      </c>
      <c r="M672" s="12">
        <f t="shared" si="86"/>
        <v>42540.090277777781</v>
      </c>
      <c r="N672" s="14">
        <f t="shared" si="87"/>
        <v>33.380555555555553</v>
      </c>
      <c r="O672" t="b">
        <v>0</v>
      </c>
      <c r="P672">
        <v>310</v>
      </c>
      <c r="Q672" t="b">
        <v>0</v>
      </c>
      <c r="R672" s="8">
        <f t="shared" si="88"/>
        <v>0.29276666666666668</v>
      </c>
      <c r="S672" s="10">
        <f t="shared" si="89"/>
        <v>84.99677419354839</v>
      </c>
      <c r="T672" t="s">
        <v>8273</v>
      </c>
      <c r="U672" t="str">
        <f t="shared" si="90"/>
        <v>technology</v>
      </c>
      <c r="V672" t="str">
        <f t="shared" si="91"/>
        <v>wearables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>
        <f t="shared" si="84"/>
        <v>2892148</v>
      </c>
      <c r="L673" s="12">
        <f t="shared" si="85"/>
        <v>41984.442731481482</v>
      </c>
      <c r="M673" s="12">
        <f t="shared" si="86"/>
        <v>42017.916666666672</v>
      </c>
      <c r="N673" s="14">
        <f t="shared" si="87"/>
        <v>33.223935185185184</v>
      </c>
      <c r="O673" t="b">
        <v>0</v>
      </c>
      <c r="P673">
        <v>15</v>
      </c>
      <c r="Q673" t="b">
        <v>0</v>
      </c>
      <c r="R673" s="8">
        <f t="shared" si="88"/>
        <v>0.39426666666666665</v>
      </c>
      <c r="S673" s="10">
        <f t="shared" si="89"/>
        <v>788.5333333333333</v>
      </c>
      <c r="T673" t="s">
        <v>8273</v>
      </c>
      <c r="U673" t="str">
        <f t="shared" si="90"/>
        <v>technology</v>
      </c>
      <c r="V673" t="str">
        <f t="shared" si="91"/>
        <v>wearables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>
        <f t="shared" si="84"/>
        <v>2677376</v>
      </c>
      <c r="L674" s="12">
        <f t="shared" si="85"/>
        <v>41973.969490740739</v>
      </c>
      <c r="M674" s="12">
        <f t="shared" si="86"/>
        <v>42004.957638888889</v>
      </c>
      <c r="N674" s="14">
        <f t="shared" si="87"/>
        <v>30.738148148148152</v>
      </c>
      <c r="O674" t="b">
        <v>0</v>
      </c>
      <c r="P674">
        <v>215</v>
      </c>
      <c r="Q674" t="b">
        <v>0</v>
      </c>
      <c r="R674" s="8">
        <f t="shared" si="88"/>
        <v>0.21628</v>
      </c>
      <c r="S674" s="10">
        <f t="shared" si="89"/>
        <v>50.29767441860465</v>
      </c>
      <c r="T674" t="s">
        <v>8273</v>
      </c>
      <c r="U674" t="str">
        <f t="shared" si="90"/>
        <v>technology</v>
      </c>
      <c r="V674" t="str">
        <f t="shared" si="91"/>
        <v>wearables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>
        <f t="shared" si="84"/>
        <v>3888000</v>
      </c>
      <c r="L675" s="12">
        <f t="shared" si="85"/>
        <v>41838.590474537035</v>
      </c>
      <c r="M675" s="12">
        <f t="shared" si="86"/>
        <v>41883.590474537035</v>
      </c>
      <c r="N675" s="14">
        <f t="shared" si="87"/>
        <v>44.75</v>
      </c>
      <c r="O675" t="b">
        <v>0</v>
      </c>
      <c r="P675">
        <v>3</v>
      </c>
      <c r="Q675" t="b">
        <v>0</v>
      </c>
      <c r="R675" s="8">
        <f t="shared" si="88"/>
        <v>2.0500000000000002E-3</v>
      </c>
      <c r="S675" s="10">
        <f t="shared" si="89"/>
        <v>68.333333333333329</v>
      </c>
      <c r="T675" t="s">
        <v>8273</v>
      </c>
      <c r="U675" t="str">
        <f t="shared" si="90"/>
        <v>technology</v>
      </c>
      <c r="V675" t="str">
        <f t="shared" si="91"/>
        <v>wearables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>
        <f t="shared" si="84"/>
        <v>5184000</v>
      </c>
      <c r="L676" s="12">
        <f t="shared" si="85"/>
        <v>41802.866053240738</v>
      </c>
      <c r="M676" s="12">
        <f t="shared" si="86"/>
        <v>41862.866053240738</v>
      </c>
      <c r="N676" s="14">
        <f t="shared" si="87"/>
        <v>59.75</v>
      </c>
      <c r="O676" t="b">
        <v>0</v>
      </c>
      <c r="P676">
        <v>2</v>
      </c>
      <c r="Q676" t="b">
        <v>0</v>
      </c>
      <c r="R676" s="8">
        <f t="shared" si="88"/>
        <v>2.9999999999999997E-4</v>
      </c>
      <c r="S676" s="10">
        <f t="shared" si="89"/>
        <v>7.5</v>
      </c>
      <c r="T676" t="s">
        <v>8273</v>
      </c>
      <c r="U676" t="str">
        <f t="shared" si="90"/>
        <v>technology</v>
      </c>
      <c r="V676" t="str">
        <f t="shared" si="91"/>
        <v>wearables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>
        <f t="shared" si="84"/>
        <v>2536736</v>
      </c>
      <c r="L677" s="12">
        <f t="shared" si="85"/>
        <v>41975.680601851855</v>
      </c>
      <c r="M677" s="12">
        <f t="shared" si="86"/>
        <v>42005.040972222225</v>
      </c>
      <c r="N677" s="14">
        <f t="shared" si="87"/>
        <v>29.110370370370372</v>
      </c>
      <c r="O677" t="b">
        <v>0</v>
      </c>
      <c r="P677">
        <v>26</v>
      </c>
      <c r="Q677" t="b">
        <v>0</v>
      </c>
      <c r="R677" s="8">
        <f t="shared" si="88"/>
        <v>0.14849999999999999</v>
      </c>
      <c r="S677" s="10">
        <f t="shared" si="89"/>
        <v>34.269230769230766</v>
      </c>
      <c r="T677" t="s">
        <v>8273</v>
      </c>
      <c r="U677" t="str">
        <f t="shared" si="90"/>
        <v>technology</v>
      </c>
      <c r="V677" t="str">
        <f t="shared" si="91"/>
        <v>wearables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>
        <f t="shared" si="84"/>
        <v>2592000</v>
      </c>
      <c r="L678" s="12">
        <f t="shared" si="85"/>
        <v>42012.518298611118</v>
      </c>
      <c r="M678" s="12">
        <f t="shared" si="86"/>
        <v>42042.518298611118</v>
      </c>
      <c r="N678" s="14">
        <f t="shared" si="87"/>
        <v>29.75</v>
      </c>
      <c r="O678" t="b">
        <v>0</v>
      </c>
      <c r="P678">
        <v>24</v>
      </c>
      <c r="Q678" t="b">
        <v>0</v>
      </c>
      <c r="R678" s="8">
        <f t="shared" si="88"/>
        <v>1.4710000000000001E-2</v>
      </c>
      <c r="S678" s="10">
        <f t="shared" si="89"/>
        <v>61.291666666666664</v>
      </c>
      <c r="T678" t="s">
        <v>8273</v>
      </c>
      <c r="U678" t="str">
        <f t="shared" si="90"/>
        <v>technology</v>
      </c>
      <c r="V678" t="str">
        <f t="shared" si="91"/>
        <v>wearables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>
        <f t="shared" si="84"/>
        <v>3888000</v>
      </c>
      <c r="L679" s="12">
        <f t="shared" si="85"/>
        <v>42504.153877314813</v>
      </c>
      <c r="M679" s="12">
        <f t="shared" si="86"/>
        <v>42549.153877314813</v>
      </c>
      <c r="N679" s="14">
        <f t="shared" si="87"/>
        <v>44.75</v>
      </c>
      <c r="O679" t="b">
        <v>0</v>
      </c>
      <c r="P679">
        <v>96</v>
      </c>
      <c r="Q679" t="b">
        <v>0</v>
      </c>
      <c r="R679" s="8">
        <f t="shared" si="88"/>
        <v>0.25584000000000001</v>
      </c>
      <c r="S679" s="10">
        <f t="shared" si="89"/>
        <v>133.25</v>
      </c>
      <c r="T679" t="s">
        <v>8273</v>
      </c>
      <c r="U679" t="str">
        <f t="shared" si="90"/>
        <v>technology</v>
      </c>
      <c r="V679" t="str">
        <f t="shared" si="91"/>
        <v>wearables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>
        <f t="shared" si="84"/>
        <v>2592000</v>
      </c>
      <c r="L680" s="12">
        <f t="shared" si="85"/>
        <v>42481.126597222217</v>
      </c>
      <c r="M680" s="12">
        <f t="shared" si="86"/>
        <v>42511.126597222217</v>
      </c>
      <c r="N680" s="14">
        <f t="shared" si="87"/>
        <v>29.75</v>
      </c>
      <c r="O680" t="b">
        <v>0</v>
      </c>
      <c r="P680">
        <v>17</v>
      </c>
      <c r="Q680" t="b">
        <v>0</v>
      </c>
      <c r="R680" s="8">
        <f t="shared" si="88"/>
        <v>3.8206896551724136E-2</v>
      </c>
      <c r="S680" s="10">
        <f t="shared" si="89"/>
        <v>65.17647058823529</v>
      </c>
      <c r="T680" t="s">
        <v>8273</v>
      </c>
      <c r="U680" t="str">
        <f t="shared" si="90"/>
        <v>technology</v>
      </c>
      <c r="V680" t="str">
        <f t="shared" si="91"/>
        <v>wearables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>
        <f t="shared" si="84"/>
        <v>5184000</v>
      </c>
      <c r="L681" s="12">
        <f t="shared" si="85"/>
        <v>42556.445706018523</v>
      </c>
      <c r="M681" s="12">
        <f t="shared" si="86"/>
        <v>42616.445706018523</v>
      </c>
      <c r="N681" s="14">
        <f t="shared" si="87"/>
        <v>59.75</v>
      </c>
      <c r="O681" t="b">
        <v>0</v>
      </c>
      <c r="P681">
        <v>94</v>
      </c>
      <c r="Q681" t="b">
        <v>0</v>
      </c>
      <c r="R681" s="8">
        <f t="shared" si="88"/>
        <v>0.15485964912280703</v>
      </c>
      <c r="S681" s="10">
        <f t="shared" si="89"/>
        <v>93.90425531914893</v>
      </c>
      <c r="T681" t="s">
        <v>8273</v>
      </c>
      <c r="U681" t="str">
        <f t="shared" si="90"/>
        <v>technology</v>
      </c>
      <c r="V681" t="str">
        <f t="shared" si="91"/>
        <v>wearables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>
        <f t="shared" si="84"/>
        <v>3024000</v>
      </c>
      <c r="L682" s="12">
        <f t="shared" si="85"/>
        <v>41864.251516203702</v>
      </c>
      <c r="M682" s="12">
        <f t="shared" si="86"/>
        <v>41899.251516203702</v>
      </c>
      <c r="N682" s="14">
        <f t="shared" si="87"/>
        <v>34.75</v>
      </c>
      <c r="O682" t="b">
        <v>0</v>
      </c>
      <c r="P682">
        <v>129</v>
      </c>
      <c r="Q682" t="b">
        <v>0</v>
      </c>
      <c r="R682" s="8">
        <f t="shared" si="88"/>
        <v>0.25912000000000002</v>
      </c>
      <c r="S682" s="10">
        <f t="shared" si="89"/>
        <v>150.65116279069767</v>
      </c>
      <c r="T682" t="s">
        <v>8273</v>
      </c>
      <c r="U682" t="str">
        <f t="shared" si="90"/>
        <v>technology</v>
      </c>
      <c r="V682" t="str">
        <f t="shared" si="91"/>
        <v>wearables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>
        <f t="shared" si="84"/>
        <v>2592000</v>
      </c>
      <c r="L683" s="12">
        <f t="shared" si="85"/>
        <v>42639.555601851855</v>
      </c>
      <c r="M683" s="12">
        <f t="shared" si="86"/>
        <v>42669.555601851855</v>
      </c>
      <c r="N683" s="14">
        <f t="shared" si="87"/>
        <v>29.75</v>
      </c>
      <c r="O683" t="b">
        <v>0</v>
      </c>
      <c r="P683">
        <v>1</v>
      </c>
      <c r="Q683" t="b">
        <v>0</v>
      </c>
      <c r="R683" s="8">
        <f t="shared" si="88"/>
        <v>4.0000000000000002E-4</v>
      </c>
      <c r="S683" s="10">
        <f t="shared" si="89"/>
        <v>1</v>
      </c>
      <c r="T683" t="s">
        <v>8273</v>
      </c>
      <c r="U683" t="str">
        <f t="shared" si="90"/>
        <v>technology</v>
      </c>
      <c r="V683" t="str">
        <f t="shared" si="91"/>
        <v>wearables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>
        <f t="shared" si="84"/>
        <v>2588400</v>
      </c>
      <c r="L684" s="12">
        <f t="shared" si="85"/>
        <v>42778.515300925923</v>
      </c>
      <c r="M684" s="12">
        <f t="shared" si="86"/>
        <v>42808.473634259266</v>
      </c>
      <c r="N684" s="14">
        <f t="shared" si="87"/>
        <v>29.708333333333332</v>
      </c>
      <c r="O684" t="b">
        <v>0</v>
      </c>
      <c r="P684">
        <v>4</v>
      </c>
      <c r="Q684" t="b">
        <v>0</v>
      </c>
      <c r="R684" s="8">
        <f t="shared" si="88"/>
        <v>1.06E-3</v>
      </c>
      <c r="S684" s="10">
        <f t="shared" si="89"/>
        <v>13.25</v>
      </c>
      <c r="T684" t="s">
        <v>8273</v>
      </c>
      <c r="U684" t="str">
        <f t="shared" si="90"/>
        <v>technology</v>
      </c>
      <c r="V684" t="str">
        <f t="shared" si="91"/>
        <v>wearables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>
        <f t="shared" si="84"/>
        <v>3456000</v>
      </c>
      <c r="L685" s="12">
        <f t="shared" si="85"/>
        <v>42634.650046296301</v>
      </c>
      <c r="M685" s="12">
        <f t="shared" si="86"/>
        <v>42674.650046296301</v>
      </c>
      <c r="N685" s="14">
        <f t="shared" si="87"/>
        <v>39.75</v>
      </c>
      <c r="O685" t="b">
        <v>0</v>
      </c>
      <c r="P685">
        <v>3</v>
      </c>
      <c r="Q685" t="b">
        <v>0</v>
      </c>
      <c r="R685" s="8">
        <f t="shared" si="88"/>
        <v>8.5142857142857138E-3</v>
      </c>
      <c r="S685" s="10">
        <f t="shared" si="89"/>
        <v>99.333333333333329</v>
      </c>
      <c r="T685" t="s">
        <v>8273</v>
      </c>
      <c r="U685" t="str">
        <f t="shared" si="90"/>
        <v>technology</v>
      </c>
      <c r="V685" t="str">
        <f t="shared" si="91"/>
        <v>wearables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>
        <f t="shared" si="84"/>
        <v>3080309</v>
      </c>
      <c r="L686" s="12">
        <f t="shared" si="85"/>
        <v>41809.223275462966</v>
      </c>
      <c r="M686" s="12">
        <f t="shared" si="86"/>
        <v>41844.875</v>
      </c>
      <c r="N686" s="14">
        <f t="shared" si="87"/>
        <v>35.401724537037033</v>
      </c>
      <c r="O686" t="b">
        <v>0</v>
      </c>
      <c r="P686">
        <v>135</v>
      </c>
      <c r="Q686" t="b">
        <v>0</v>
      </c>
      <c r="R686" s="8">
        <f t="shared" si="88"/>
        <v>7.4837500000000001E-2</v>
      </c>
      <c r="S686" s="10">
        <f t="shared" si="89"/>
        <v>177.39259259259259</v>
      </c>
      <c r="T686" t="s">
        <v>8273</v>
      </c>
      <c r="U686" t="str">
        <f t="shared" si="90"/>
        <v>technology</v>
      </c>
      <c r="V686" t="str">
        <f t="shared" si="91"/>
        <v>wearables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>
        <f t="shared" si="84"/>
        <v>3888000</v>
      </c>
      <c r="L687" s="12">
        <f t="shared" si="85"/>
        <v>41971.616574074069</v>
      </c>
      <c r="M687" s="12">
        <f t="shared" si="86"/>
        <v>42016.616574074069</v>
      </c>
      <c r="N687" s="14">
        <f t="shared" si="87"/>
        <v>44.75</v>
      </c>
      <c r="O687" t="b">
        <v>0</v>
      </c>
      <c r="P687">
        <v>10</v>
      </c>
      <c r="Q687" t="b">
        <v>0</v>
      </c>
      <c r="R687" s="8">
        <f t="shared" si="88"/>
        <v>0.27650000000000002</v>
      </c>
      <c r="S687" s="10">
        <f t="shared" si="89"/>
        <v>55.3</v>
      </c>
      <c r="T687" t="s">
        <v>8273</v>
      </c>
      <c r="U687" t="str">
        <f t="shared" si="90"/>
        <v>technology</v>
      </c>
      <c r="V687" t="str">
        <f t="shared" si="91"/>
        <v>wearables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>
        <f t="shared" si="84"/>
        <v>2592000</v>
      </c>
      <c r="L688" s="12">
        <f t="shared" si="85"/>
        <v>42189.423263888893</v>
      </c>
      <c r="M688" s="12">
        <f t="shared" si="86"/>
        <v>42219.423263888893</v>
      </c>
      <c r="N688" s="14">
        <f t="shared" si="87"/>
        <v>29.75</v>
      </c>
      <c r="O688" t="b">
        <v>0</v>
      </c>
      <c r="P688">
        <v>0</v>
      </c>
      <c r="Q688" t="b">
        <v>0</v>
      </c>
      <c r="R688" s="8">
        <f t="shared" si="88"/>
        <v>0</v>
      </c>
      <c r="S688" s="10" t="e">
        <f t="shared" si="89"/>
        <v>#DIV/0!</v>
      </c>
      <c r="T688" t="s">
        <v>8273</v>
      </c>
      <c r="U688" t="str">
        <f t="shared" si="90"/>
        <v>technology</v>
      </c>
      <c r="V688" t="str">
        <f t="shared" si="91"/>
        <v>wearables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>
        <f t="shared" si="84"/>
        <v>5184000</v>
      </c>
      <c r="L689" s="12">
        <f t="shared" si="85"/>
        <v>42711.500613425931</v>
      </c>
      <c r="M689" s="12">
        <f t="shared" si="86"/>
        <v>42771.500613425931</v>
      </c>
      <c r="N689" s="14">
        <f t="shared" si="87"/>
        <v>59.75</v>
      </c>
      <c r="O689" t="b">
        <v>0</v>
      </c>
      <c r="P689">
        <v>6</v>
      </c>
      <c r="Q689" t="b">
        <v>0</v>
      </c>
      <c r="R689" s="8">
        <f t="shared" si="88"/>
        <v>3.5499999999999997E-2</v>
      </c>
      <c r="S689" s="10">
        <f t="shared" si="89"/>
        <v>591.66666666666663</v>
      </c>
      <c r="T689" t="s">
        <v>8273</v>
      </c>
      <c r="U689" t="str">
        <f t="shared" si="90"/>
        <v>technology</v>
      </c>
      <c r="V689" t="str">
        <f t="shared" si="91"/>
        <v>wearables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>
        <f t="shared" si="84"/>
        <v>2592000</v>
      </c>
      <c r="L690" s="12">
        <f t="shared" si="85"/>
        <v>42261.854780092588</v>
      </c>
      <c r="M690" s="12">
        <f t="shared" si="86"/>
        <v>42291.854780092588</v>
      </c>
      <c r="N690" s="14">
        <f t="shared" si="87"/>
        <v>29.75</v>
      </c>
      <c r="O690" t="b">
        <v>0</v>
      </c>
      <c r="P690">
        <v>36</v>
      </c>
      <c r="Q690" t="b">
        <v>0</v>
      </c>
      <c r="R690" s="8">
        <f t="shared" si="88"/>
        <v>0.72989999999999999</v>
      </c>
      <c r="S690" s="10">
        <f t="shared" si="89"/>
        <v>405.5</v>
      </c>
      <c r="T690" t="s">
        <v>8273</v>
      </c>
      <c r="U690" t="str">
        <f t="shared" si="90"/>
        <v>technology</v>
      </c>
      <c r="V690" t="str">
        <f t="shared" si="91"/>
        <v>wearables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>
        <f t="shared" si="84"/>
        <v>3157043</v>
      </c>
      <c r="L691" s="12">
        <f t="shared" si="85"/>
        <v>42675.41778935185</v>
      </c>
      <c r="M691" s="12">
        <f t="shared" si="86"/>
        <v>42711.957638888889</v>
      </c>
      <c r="N691" s="14">
        <f t="shared" si="87"/>
        <v>36.289849537037036</v>
      </c>
      <c r="O691" t="b">
        <v>0</v>
      </c>
      <c r="P691">
        <v>336</v>
      </c>
      <c r="Q691" t="b">
        <v>0</v>
      </c>
      <c r="R691" s="8">
        <f t="shared" si="88"/>
        <v>0.57648750000000004</v>
      </c>
      <c r="S691" s="10">
        <f t="shared" si="89"/>
        <v>343.14732142857144</v>
      </c>
      <c r="T691" t="s">
        <v>8273</v>
      </c>
      <c r="U691" t="str">
        <f t="shared" si="90"/>
        <v>technology</v>
      </c>
      <c r="V691" t="str">
        <f t="shared" si="91"/>
        <v>wearables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>
        <f t="shared" si="84"/>
        <v>3681959</v>
      </c>
      <c r="L692" s="12">
        <f t="shared" si="85"/>
        <v>42579.384733796294</v>
      </c>
      <c r="M692" s="12">
        <f t="shared" si="86"/>
        <v>42622</v>
      </c>
      <c r="N692" s="14">
        <f t="shared" si="87"/>
        <v>42.365266203703705</v>
      </c>
      <c r="O692" t="b">
        <v>0</v>
      </c>
      <c r="P692">
        <v>34</v>
      </c>
      <c r="Q692" t="b">
        <v>0</v>
      </c>
      <c r="R692" s="8">
        <f t="shared" si="88"/>
        <v>0.1234</v>
      </c>
      <c r="S692" s="10">
        <f t="shared" si="89"/>
        <v>72.588235294117652</v>
      </c>
      <c r="T692" t="s">
        <v>8273</v>
      </c>
      <c r="U692" t="str">
        <f t="shared" si="90"/>
        <v>technology</v>
      </c>
      <c r="V692" t="str">
        <f t="shared" si="91"/>
        <v>wearables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>
        <f t="shared" si="84"/>
        <v>2419200</v>
      </c>
      <c r="L693" s="12">
        <f t="shared" si="85"/>
        <v>42157.778310185182</v>
      </c>
      <c r="M693" s="12">
        <f t="shared" si="86"/>
        <v>42185.778310185182</v>
      </c>
      <c r="N693" s="14">
        <f t="shared" si="87"/>
        <v>27.75</v>
      </c>
      <c r="O693" t="b">
        <v>0</v>
      </c>
      <c r="P693">
        <v>10</v>
      </c>
      <c r="Q693" t="b">
        <v>0</v>
      </c>
      <c r="R693" s="8">
        <f t="shared" si="88"/>
        <v>5.1999999999999998E-3</v>
      </c>
      <c r="S693" s="10">
        <f t="shared" si="89"/>
        <v>26</v>
      </c>
      <c r="T693" t="s">
        <v>8273</v>
      </c>
      <c r="U693" t="str">
        <f t="shared" si="90"/>
        <v>technology</v>
      </c>
      <c r="V693" t="str">
        <f t="shared" si="91"/>
        <v>wearables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>
        <f t="shared" si="84"/>
        <v>2592000</v>
      </c>
      <c r="L694" s="12">
        <f t="shared" si="85"/>
        <v>42696.12572916667</v>
      </c>
      <c r="M694" s="12">
        <f t="shared" si="86"/>
        <v>42726.12572916667</v>
      </c>
      <c r="N694" s="14">
        <f t="shared" si="87"/>
        <v>29.75</v>
      </c>
      <c r="O694" t="b">
        <v>0</v>
      </c>
      <c r="P694">
        <v>201</v>
      </c>
      <c r="Q694" t="b">
        <v>0</v>
      </c>
      <c r="R694" s="8">
        <f t="shared" si="88"/>
        <v>6.5299999999999997E-2</v>
      </c>
      <c r="S694" s="10">
        <f t="shared" si="89"/>
        <v>6.4975124378109452</v>
      </c>
      <c r="T694" t="s">
        <v>8273</v>
      </c>
      <c r="U694" t="str">
        <f t="shared" si="90"/>
        <v>technology</v>
      </c>
      <c r="V694" t="str">
        <f t="shared" si="91"/>
        <v>wearables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>
        <f t="shared" si="84"/>
        <v>2592000</v>
      </c>
      <c r="L695" s="12">
        <f t="shared" si="85"/>
        <v>42094.558182870373</v>
      </c>
      <c r="M695" s="12">
        <f t="shared" si="86"/>
        <v>42124.558182870373</v>
      </c>
      <c r="N695" s="14">
        <f t="shared" si="87"/>
        <v>29.75</v>
      </c>
      <c r="O695" t="b">
        <v>0</v>
      </c>
      <c r="P695">
        <v>296</v>
      </c>
      <c r="Q695" t="b">
        <v>0</v>
      </c>
      <c r="R695" s="8">
        <f t="shared" si="88"/>
        <v>0.35338000000000003</v>
      </c>
      <c r="S695" s="10">
        <f t="shared" si="89"/>
        <v>119.38513513513513</v>
      </c>
      <c r="T695" t="s">
        <v>8273</v>
      </c>
      <c r="U695" t="str">
        <f t="shared" si="90"/>
        <v>technology</v>
      </c>
      <c r="V695" t="str">
        <f t="shared" si="91"/>
        <v>wearables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>
        <f t="shared" si="84"/>
        <v>2592000</v>
      </c>
      <c r="L696" s="12">
        <f t="shared" si="85"/>
        <v>42737.413877314815</v>
      </c>
      <c r="M696" s="12">
        <f t="shared" si="86"/>
        <v>42767.413877314815</v>
      </c>
      <c r="N696" s="14">
        <f t="shared" si="87"/>
        <v>29.75</v>
      </c>
      <c r="O696" t="b">
        <v>0</v>
      </c>
      <c r="P696">
        <v>7</v>
      </c>
      <c r="Q696" t="b">
        <v>0</v>
      </c>
      <c r="R696" s="8">
        <f t="shared" si="88"/>
        <v>3.933333333333333E-3</v>
      </c>
      <c r="S696" s="10">
        <f t="shared" si="89"/>
        <v>84.285714285714292</v>
      </c>
      <c r="T696" t="s">
        <v>8273</v>
      </c>
      <c r="U696" t="str">
        <f t="shared" si="90"/>
        <v>technology</v>
      </c>
      <c r="V696" t="str">
        <f t="shared" si="91"/>
        <v>wearables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>
        <f t="shared" si="84"/>
        <v>2592000</v>
      </c>
      <c r="L697" s="12">
        <f t="shared" si="85"/>
        <v>41913.271064814813</v>
      </c>
      <c r="M697" s="12">
        <f t="shared" si="86"/>
        <v>41943.271064814813</v>
      </c>
      <c r="N697" s="14">
        <f t="shared" si="87"/>
        <v>29.75</v>
      </c>
      <c r="O697" t="b">
        <v>0</v>
      </c>
      <c r="P697">
        <v>7</v>
      </c>
      <c r="Q697" t="b">
        <v>0</v>
      </c>
      <c r="R697" s="8">
        <f t="shared" si="88"/>
        <v>1.06E-2</v>
      </c>
      <c r="S697" s="10">
        <f t="shared" si="89"/>
        <v>90.857142857142861</v>
      </c>
      <c r="T697" t="s">
        <v>8273</v>
      </c>
      <c r="U697" t="str">
        <f t="shared" si="90"/>
        <v>technology</v>
      </c>
      <c r="V697" t="str">
        <f t="shared" si="91"/>
        <v>wearables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>
        <f t="shared" si="84"/>
        <v>2592000</v>
      </c>
      <c r="L698" s="12">
        <f t="shared" si="85"/>
        <v>41815.677106481482</v>
      </c>
      <c r="M698" s="12">
        <f t="shared" si="86"/>
        <v>41845.677106481482</v>
      </c>
      <c r="N698" s="14">
        <f t="shared" si="87"/>
        <v>29.75</v>
      </c>
      <c r="O698" t="b">
        <v>0</v>
      </c>
      <c r="P698">
        <v>1</v>
      </c>
      <c r="Q698" t="b">
        <v>0</v>
      </c>
      <c r="R698" s="8">
        <f t="shared" si="88"/>
        <v>5.7142857142857145E-6</v>
      </c>
      <c r="S698" s="10">
        <f t="shared" si="89"/>
        <v>1</v>
      </c>
      <c r="T698" t="s">
        <v>8273</v>
      </c>
      <c r="U698" t="str">
        <f t="shared" si="90"/>
        <v>technology</v>
      </c>
      <c r="V698" t="str">
        <f t="shared" si="91"/>
        <v>wearables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>
        <f t="shared" si="84"/>
        <v>1296000</v>
      </c>
      <c r="L699" s="12">
        <f t="shared" si="85"/>
        <v>42388.273020833338</v>
      </c>
      <c r="M699" s="12">
        <f t="shared" si="86"/>
        <v>42403.273020833338</v>
      </c>
      <c r="N699" s="14">
        <f t="shared" si="87"/>
        <v>14.75</v>
      </c>
      <c r="O699" t="b">
        <v>0</v>
      </c>
      <c r="P699">
        <v>114</v>
      </c>
      <c r="Q699" t="b">
        <v>0</v>
      </c>
      <c r="R699" s="8">
        <f t="shared" si="88"/>
        <v>0.46379999999999999</v>
      </c>
      <c r="S699" s="10">
        <f t="shared" si="89"/>
        <v>20.342105263157894</v>
      </c>
      <c r="T699" t="s">
        <v>8273</v>
      </c>
      <c r="U699" t="str">
        <f t="shared" si="90"/>
        <v>technology</v>
      </c>
      <c r="V699" t="str">
        <f t="shared" si="91"/>
        <v>wearables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>
        <f t="shared" si="84"/>
        <v>2864355</v>
      </c>
      <c r="L700" s="12">
        <f t="shared" si="85"/>
        <v>41866.681076388886</v>
      </c>
      <c r="M700" s="12">
        <f t="shared" si="86"/>
        <v>41899.833333333336</v>
      </c>
      <c r="N700" s="14">
        <f t="shared" si="87"/>
        <v>32.902256944444446</v>
      </c>
      <c r="O700" t="b">
        <v>0</v>
      </c>
      <c r="P700">
        <v>29</v>
      </c>
      <c r="Q700" t="b">
        <v>0</v>
      </c>
      <c r="R700" s="8">
        <f t="shared" si="88"/>
        <v>0.15390000000000001</v>
      </c>
      <c r="S700" s="10">
        <f t="shared" si="89"/>
        <v>530.68965517241384</v>
      </c>
      <c r="T700" t="s">
        <v>8273</v>
      </c>
      <c r="U700" t="str">
        <f t="shared" si="90"/>
        <v>technology</v>
      </c>
      <c r="V700" t="str">
        <f t="shared" si="91"/>
        <v>wearables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>
        <f t="shared" si="84"/>
        <v>3212452</v>
      </c>
      <c r="L701" s="12">
        <f t="shared" si="85"/>
        <v>41563.235509259262</v>
      </c>
      <c r="M701" s="12">
        <f t="shared" si="86"/>
        <v>41600.416666666664</v>
      </c>
      <c r="N701" s="14">
        <f t="shared" si="87"/>
        <v>36.931157407407404</v>
      </c>
      <c r="O701" t="b">
        <v>0</v>
      </c>
      <c r="P701">
        <v>890</v>
      </c>
      <c r="Q701" t="b">
        <v>0</v>
      </c>
      <c r="R701" s="8">
        <f t="shared" si="88"/>
        <v>0.824221076923077</v>
      </c>
      <c r="S701" s="10">
        <f t="shared" si="89"/>
        <v>120.39184269662923</v>
      </c>
      <c r="T701" t="s">
        <v>8273</v>
      </c>
      <c r="U701" t="str">
        <f t="shared" si="90"/>
        <v>technology</v>
      </c>
      <c r="V701" t="str">
        <f t="shared" si="91"/>
        <v>wearables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>
        <f t="shared" si="84"/>
        <v>2592000</v>
      </c>
      <c r="L702" s="12">
        <f t="shared" si="85"/>
        <v>42715.438437500001</v>
      </c>
      <c r="M702" s="12">
        <f t="shared" si="86"/>
        <v>42745.438437500001</v>
      </c>
      <c r="N702" s="14">
        <f t="shared" si="87"/>
        <v>29.75</v>
      </c>
      <c r="O702" t="b">
        <v>0</v>
      </c>
      <c r="P702">
        <v>31</v>
      </c>
      <c r="Q702" t="b">
        <v>0</v>
      </c>
      <c r="R702" s="8">
        <f t="shared" si="88"/>
        <v>2.6866666666666667E-2</v>
      </c>
      <c r="S702" s="10">
        <f t="shared" si="89"/>
        <v>13</v>
      </c>
      <c r="T702" t="s">
        <v>8273</v>
      </c>
      <c r="U702" t="str">
        <f t="shared" si="90"/>
        <v>technology</v>
      </c>
      <c r="V702" t="str">
        <f t="shared" si="91"/>
        <v>wearables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>
        <f t="shared" si="84"/>
        <v>2592000</v>
      </c>
      <c r="L703" s="12">
        <f t="shared" si="85"/>
        <v>41813.412962962961</v>
      </c>
      <c r="M703" s="12">
        <f t="shared" si="86"/>
        <v>41843.412962962961</v>
      </c>
      <c r="N703" s="14">
        <f t="shared" si="87"/>
        <v>29.75</v>
      </c>
      <c r="O703" t="b">
        <v>0</v>
      </c>
      <c r="P703">
        <v>21</v>
      </c>
      <c r="Q703" t="b">
        <v>0</v>
      </c>
      <c r="R703" s="8">
        <f t="shared" si="88"/>
        <v>0.26600000000000001</v>
      </c>
      <c r="S703" s="10">
        <f t="shared" si="89"/>
        <v>291.33333333333331</v>
      </c>
      <c r="T703" t="s">
        <v>8273</v>
      </c>
      <c r="U703" t="str">
        <f t="shared" si="90"/>
        <v>technology</v>
      </c>
      <c r="V703" t="str">
        <f t="shared" si="91"/>
        <v>wearables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>
        <f t="shared" si="84"/>
        <v>2595600</v>
      </c>
      <c r="L704" s="12">
        <f t="shared" si="85"/>
        <v>42668.476701388892</v>
      </c>
      <c r="M704" s="12">
        <f t="shared" si="86"/>
        <v>42698.518368055549</v>
      </c>
      <c r="N704" s="14">
        <f t="shared" si="87"/>
        <v>29.791666666666668</v>
      </c>
      <c r="O704" t="b">
        <v>0</v>
      </c>
      <c r="P704">
        <v>37</v>
      </c>
      <c r="Q704" t="b">
        <v>0</v>
      </c>
      <c r="R704" s="8">
        <f t="shared" si="88"/>
        <v>0.30813400000000002</v>
      </c>
      <c r="S704" s="10">
        <f t="shared" si="89"/>
        <v>124.9191891891892</v>
      </c>
      <c r="T704" t="s">
        <v>8273</v>
      </c>
      <c r="U704" t="str">
        <f t="shared" si="90"/>
        <v>technology</v>
      </c>
      <c r="V704" t="str">
        <f t="shared" si="91"/>
        <v>wearables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>
        <f t="shared" si="84"/>
        <v>4754571</v>
      </c>
      <c r="L705" s="12">
        <f t="shared" si="85"/>
        <v>42711.700798611113</v>
      </c>
      <c r="M705" s="12">
        <f t="shared" si="86"/>
        <v>42766.73055555555</v>
      </c>
      <c r="N705" s="14">
        <f t="shared" si="87"/>
        <v>54.779756944444451</v>
      </c>
      <c r="O705" t="b">
        <v>0</v>
      </c>
      <c r="P705">
        <v>7</v>
      </c>
      <c r="Q705" t="b">
        <v>0</v>
      </c>
      <c r="R705" s="8">
        <f t="shared" si="88"/>
        <v>5.5800000000000002E-2</v>
      </c>
      <c r="S705" s="10">
        <f t="shared" si="89"/>
        <v>119.57142857142857</v>
      </c>
      <c r="T705" t="s">
        <v>8273</v>
      </c>
      <c r="U705" t="str">
        <f t="shared" si="90"/>
        <v>technology</v>
      </c>
      <c r="V705" t="str">
        <f t="shared" si="91"/>
        <v>wearables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>
        <f t="shared" si="84"/>
        <v>5184000</v>
      </c>
      <c r="L706" s="12">
        <f t="shared" si="85"/>
        <v>42725.942916666667</v>
      </c>
      <c r="M706" s="12">
        <f t="shared" si="86"/>
        <v>42785.942916666667</v>
      </c>
      <c r="N706" s="14">
        <f t="shared" si="87"/>
        <v>59.75</v>
      </c>
      <c r="O706" t="b">
        <v>0</v>
      </c>
      <c r="P706">
        <v>4</v>
      </c>
      <c r="Q706" t="b">
        <v>0</v>
      </c>
      <c r="R706" s="8">
        <f t="shared" si="88"/>
        <v>8.7454545454545458E-3</v>
      </c>
      <c r="S706" s="10">
        <f t="shared" si="89"/>
        <v>120.25</v>
      </c>
      <c r="T706" t="s">
        <v>8273</v>
      </c>
      <c r="U706" t="str">
        <f t="shared" si="90"/>
        <v>technology</v>
      </c>
      <c r="V706" t="str">
        <f t="shared" si="91"/>
        <v>wearables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>
        <f t="shared" ref="K707:K770" si="92">SUM(I707,-J707)</f>
        <v>2592000</v>
      </c>
      <c r="L707" s="12">
        <f t="shared" ref="L707:L770" si="93">(((J707/60)/60)/24)+DATE(1970,1,1)+(-6/24)</f>
        <v>42726.241643518515</v>
      </c>
      <c r="M707" s="12">
        <f t="shared" ref="M707:M770" si="94">(((I707/60)/60)/24)+DATE(1970,1,1)+(-6/24)</f>
        <v>42756.241643518515</v>
      </c>
      <c r="N707" s="14">
        <f t="shared" ref="N707:N770" si="95">(((K707/60)/60)/24)+(-6/24)</f>
        <v>29.75</v>
      </c>
      <c r="O707" t="b">
        <v>0</v>
      </c>
      <c r="P707">
        <v>5</v>
      </c>
      <c r="Q707" t="b">
        <v>0</v>
      </c>
      <c r="R707" s="8">
        <f t="shared" ref="R707:R770" si="96">E707/D707</f>
        <v>9.7699999999999992E-3</v>
      </c>
      <c r="S707" s="10">
        <f t="shared" ref="S707:S770" si="97">E707/P707</f>
        <v>195.4</v>
      </c>
      <c r="T707" t="s">
        <v>8273</v>
      </c>
      <c r="U707" t="str">
        <f t="shared" si="90"/>
        <v>technology</v>
      </c>
      <c r="V707" t="str">
        <f t="shared" si="91"/>
        <v>wearables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>
        <f t="shared" si="92"/>
        <v>3609957</v>
      </c>
      <c r="L708" s="12">
        <f t="shared" si="93"/>
        <v>42676.745173611111</v>
      </c>
      <c r="M708" s="12">
        <f t="shared" si="94"/>
        <v>42718.527083333334</v>
      </c>
      <c r="N708" s="14">
        <f t="shared" si="95"/>
        <v>41.531909722222217</v>
      </c>
      <c r="O708" t="b">
        <v>0</v>
      </c>
      <c r="P708">
        <v>0</v>
      </c>
      <c r="Q708" t="b">
        <v>0</v>
      </c>
      <c r="R708" s="8">
        <f t="shared" si="96"/>
        <v>0</v>
      </c>
      <c r="S708" s="10" t="e">
        <f t="shared" si="97"/>
        <v>#DIV/0!</v>
      </c>
      <c r="T708" t="s">
        <v>8273</v>
      </c>
      <c r="U708" t="str">
        <f t="shared" si="90"/>
        <v>technology</v>
      </c>
      <c r="V708" t="str">
        <f t="shared" si="91"/>
        <v>wearables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>
        <f t="shared" si="92"/>
        <v>3456000</v>
      </c>
      <c r="L709" s="12">
        <f t="shared" si="93"/>
        <v>42696.413506944446</v>
      </c>
      <c r="M709" s="12">
        <f t="shared" si="94"/>
        <v>42736.413506944446</v>
      </c>
      <c r="N709" s="14">
        <f t="shared" si="95"/>
        <v>39.75</v>
      </c>
      <c r="O709" t="b">
        <v>0</v>
      </c>
      <c r="P709">
        <v>456</v>
      </c>
      <c r="Q709" t="b">
        <v>0</v>
      </c>
      <c r="R709" s="8">
        <f t="shared" si="96"/>
        <v>0.78927352941176465</v>
      </c>
      <c r="S709" s="10">
        <f t="shared" si="97"/>
        <v>117.69868421052631</v>
      </c>
      <c r="T709" t="s">
        <v>8273</v>
      </c>
      <c r="U709" t="str">
        <f t="shared" si="90"/>
        <v>technology</v>
      </c>
      <c r="V709" t="str">
        <f t="shared" si="91"/>
        <v>wearables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>
        <f t="shared" si="92"/>
        <v>5184000</v>
      </c>
      <c r="L710" s="12">
        <f t="shared" si="93"/>
        <v>41835.331018518518</v>
      </c>
      <c r="M710" s="12">
        <f t="shared" si="94"/>
        <v>41895.331018518518</v>
      </c>
      <c r="N710" s="14">
        <f t="shared" si="95"/>
        <v>59.75</v>
      </c>
      <c r="O710" t="b">
        <v>0</v>
      </c>
      <c r="P710">
        <v>369</v>
      </c>
      <c r="Q710" t="b">
        <v>0</v>
      </c>
      <c r="R710" s="8">
        <f t="shared" si="96"/>
        <v>0.22092500000000001</v>
      </c>
      <c r="S710" s="10">
        <f t="shared" si="97"/>
        <v>23.948509485094849</v>
      </c>
      <c r="T710" t="s">
        <v>8273</v>
      </c>
      <c r="U710" t="str">
        <f t="shared" si="90"/>
        <v>technology</v>
      </c>
      <c r="V710" t="str">
        <f t="shared" si="91"/>
        <v>wearables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>
        <f t="shared" si="92"/>
        <v>2592000</v>
      </c>
      <c r="L711" s="12">
        <f t="shared" si="93"/>
        <v>41947.791192129633</v>
      </c>
      <c r="M711" s="12">
        <f t="shared" si="94"/>
        <v>41977.791192129633</v>
      </c>
      <c r="N711" s="14">
        <f t="shared" si="95"/>
        <v>29.75</v>
      </c>
      <c r="O711" t="b">
        <v>0</v>
      </c>
      <c r="P711">
        <v>2</v>
      </c>
      <c r="Q711" t="b">
        <v>0</v>
      </c>
      <c r="R711" s="8">
        <f t="shared" si="96"/>
        <v>4.0666666666666663E-3</v>
      </c>
      <c r="S711" s="10">
        <f t="shared" si="97"/>
        <v>30.5</v>
      </c>
      <c r="T711" t="s">
        <v>8273</v>
      </c>
      <c r="U711" t="str">
        <f t="shared" si="90"/>
        <v>technology</v>
      </c>
      <c r="V711" t="str">
        <f t="shared" si="91"/>
        <v>wearables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>
        <f t="shared" si="92"/>
        <v>2855138</v>
      </c>
      <c r="L712" s="12">
        <f t="shared" si="93"/>
        <v>41837.734976851854</v>
      </c>
      <c r="M712" s="12">
        <f t="shared" si="94"/>
        <v>41870.780555555553</v>
      </c>
      <c r="N712" s="14">
        <f t="shared" si="95"/>
        <v>32.795578703703704</v>
      </c>
      <c r="O712" t="b">
        <v>0</v>
      </c>
      <c r="P712">
        <v>0</v>
      </c>
      <c r="Q712" t="b">
        <v>0</v>
      </c>
      <c r="R712" s="8">
        <f t="shared" si="96"/>
        <v>0</v>
      </c>
      <c r="S712" s="10" t="e">
        <f t="shared" si="97"/>
        <v>#DIV/0!</v>
      </c>
      <c r="T712" t="s">
        <v>8273</v>
      </c>
      <c r="U712" t="str">
        <f t="shared" si="90"/>
        <v>technology</v>
      </c>
      <c r="V712" t="str">
        <f t="shared" si="91"/>
        <v>wearables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>
        <f t="shared" si="92"/>
        <v>3459600</v>
      </c>
      <c r="L713" s="12">
        <f t="shared" si="93"/>
        <v>42678.209120370375</v>
      </c>
      <c r="M713" s="12">
        <f t="shared" si="94"/>
        <v>42718.250787037032</v>
      </c>
      <c r="N713" s="14">
        <f t="shared" si="95"/>
        <v>39.791666666666664</v>
      </c>
      <c r="O713" t="b">
        <v>0</v>
      </c>
      <c r="P713">
        <v>338</v>
      </c>
      <c r="Q713" t="b">
        <v>0</v>
      </c>
      <c r="R713" s="8">
        <f t="shared" si="96"/>
        <v>0.33790999999999999</v>
      </c>
      <c r="S713" s="10">
        <f t="shared" si="97"/>
        <v>99.973372781065095</v>
      </c>
      <c r="T713" t="s">
        <v>8273</v>
      </c>
      <c r="U713" t="str">
        <f t="shared" si="90"/>
        <v>technology</v>
      </c>
      <c r="V713" t="str">
        <f t="shared" si="91"/>
        <v>wearables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>
        <f t="shared" si="92"/>
        <v>2592000</v>
      </c>
      <c r="L714" s="12">
        <f t="shared" si="93"/>
        <v>42384.430925925932</v>
      </c>
      <c r="M714" s="12">
        <f t="shared" si="94"/>
        <v>42414.430925925932</v>
      </c>
      <c r="N714" s="14">
        <f t="shared" si="95"/>
        <v>29.75</v>
      </c>
      <c r="O714" t="b">
        <v>0</v>
      </c>
      <c r="P714">
        <v>4</v>
      </c>
      <c r="Q714" t="b">
        <v>0</v>
      </c>
      <c r="R714" s="8">
        <f t="shared" si="96"/>
        <v>2.1649484536082476E-3</v>
      </c>
      <c r="S714" s="10">
        <f t="shared" si="97"/>
        <v>26.25</v>
      </c>
      <c r="T714" t="s">
        <v>8273</v>
      </c>
      <c r="U714" t="str">
        <f t="shared" si="90"/>
        <v>technology</v>
      </c>
      <c r="V714" t="str">
        <f t="shared" si="91"/>
        <v>wearables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>
        <f t="shared" si="92"/>
        <v>2592000</v>
      </c>
      <c r="L715" s="12">
        <f t="shared" si="93"/>
        <v>42496.279305555552</v>
      </c>
      <c r="M715" s="12">
        <f t="shared" si="94"/>
        <v>42526.279305555552</v>
      </c>
      <c r="N715" s="14">
        <f t="shared" si="95"/>
        <v>29.75</v>
      </c>
      <c r="O715" t="b">
        <v>0</v>
      </c>
      <c r="P715">
        <v>1</v>
      </c>
      <c r="Q715" t="b">
        <v>0</v>
      </c>
      <c r="R715" s="8">
        <f t="shared" si="96"/>
        <v>7.9600000000000001E-3</v>
      </c>
      <c r="S715" s="10">
        <f t="shared" si="97"/>
        <v>199</v>
      </c>
      <c r="T715" t="s">
        <v>8273</v>
      </c>
      <c r="U715" t="str">
        <f t="shared" si="90"/>
        <v>technology</v>
      </c>
      <c r="V715" t="str">
        <f t="shared" si="91"/>
        <v>wearables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>
        <f t="shared" si="92"/>
        <v>5184000</v>
      </c>
      <c r="L716" s="12">
        <f t="shared" si="93"/>
        <v>42734.537986111114</v>
      </c>
      <c r="M716" s="12">
        <f t="shared" si="94"/>
        <v>42794.537986111114</v>
      </c>
      <c r="N716" s="14">
        <f t="shared" si="95"/>
        <v>59.75</v>
      </c>
      <c r="O716" t="b">
        <v>0</v>
      </c>
      <c r="P716">
        <v>28</v>
      </c>
      <c r="Q716" t="b">
        <v>0</v>
      </c>
      <c r="R716" s="8">
        <f t="shared" si="96"/>
        <v>0.14993333333333334</v>
      </c>
      <c r="S716" s="10">
        <f t="shared" si="97"/>
        <v>80.321428571428569</v>
      </c>
      <c r="T716" t="s">
        <v>8273</v>
      </c>
      <c r="U716" t="str">
        <f t="shared" si="90"/>
        <v>technology</v>
      </c>
      <c r="V716" t="str">
        <f t="shared" si="91"/>
        <v>wearables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>
        <f t="shared" si="92"/>
        <v>3459600</v>
      </c>
      <c r="L717" s="12">
        <f t="shared" si="93"/>
        <v>42272.840740740736</v>
      </c>
      <c r="M717" s="12">
        <f t="shared" si="94"/>
        <v>42312.882407407407</v>
      </c>
      <c r="N717" s="14">
        <f t="shared" si="95"/>
        <v>39.791666666666664</v>
      </c>
      <c r="O717" t="b">
        <v>0</v>
      </c>
      <c r="P717">
        <v>12</v>
      </c>
      <c r="Q717" t="b">
        <v>0</v>
      </c>
      <c r="R717" s="8">
        <f t="shared" si="96"/>
        <v>5.0509090909090906E-2</v>
      </c>
      <c r="S717" s="10">
        <f t="shared" si="97"/>
        <v>115.75</v>
      </c>
      <c r="T717" t="s">
        <v>8273</v>
      </c>
      <c r="U717" t="str">
        <f t="shared" si="90"/>
        <v>technology</v>
      </c>
      <c r="V717" t="str">
        <f t="shared" si="91"/>
        <v>wearables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>
        <f t="shared" si="92"/>
        <v>2880693</v>
      </c>
      <c r="L718" s="12">
        <f t="shared" si="93"/>
        <v>41940.408645833333</v>
      </c>
      <c r="M718" s="12">
        <f t="shared" si="94"/>
        <v>41973.75</v>
      </c>
      <c r="N718" s="14">
        <f t="shared" si="95"/>
        <v>33.091354166666669</v>
      </c>
      <c r="O718" t="b">
        <v>0</v>
      </c>
      <c r="P718">
        <v>16</v>
      </c>
      <c r="Q718" t="b">
        <v>0</v>
      </c>
      <c r="R718" s="8">
        <f t="shared" si="96"/>
        <v>0.10214285714285715</v>
      </c>
      <c r="S718" s="10">
        <f t="shared" si="97"/>
        <v>44.6875</v>
      </c>
      <c r="T718" t="s">
        <v>8273</v>
      </c>
      <c r="U718" t="str">
        <f t="shared" si="90"/>
        <v>technology</v>
      </c>
      <c r="V718" t="str">
        <f t="shared" si="91"/>
        <v>wearables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>
        <f t="shared" si="92"/>
        <v>2592000</v>
      </c>
      <c r="L719" s="12">
        <f t="shared" si="93"/>
        <v>41857.604189814818</v>
      </c>
      <c r="M719" s="12">
        <f t="shared" si="94"/>
        <v>41887.604189814818</v>
      </c>
      <c r="N719" s="14">
        <f t="shared" si="95"/>
        <v>29.75</v>
      </c>
      <c r="O719" t="b">
        <v>0</v>
      </c>
      <c r="P719">
        <v>4</v>
      </c>
      <c r="Q719" t="b">
        <v>0</v>
      </c>
      <c r="R719" s="8">
        <f t="shared" si="96"/>
        <v>3.0500000000000002E-3</v>
      </c>
      <c r="S719" s="10">
        <f t="shared" si="97"/>
        <v>76.25</v>
      </c>
      <c r="T719" t="s">
        <v>8273</v>
      </c>
      <c r="U719" t="str">
        <f t="shared" si="90"/>
        <v>technology</v>
      </c>
      <c r="V719" t="str">
        <f t="shared" si="91"/>
        <v>wearables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>
        <f t="shared" si="92"/>
        <v>2713293</v>
      </c>
      <c r="L720" s="12">
        <f t="shared" si="93"/>
        <v>42752.595451388886</v>
      </c>
      <c r="M720" s="12">
        <f t="shared" si="94"/>
        <v>42783.999305555553</v>
      </c>
      <c r="N720" s="14">
        <f t="shared" si="95"/>
        <v>31.153854166666665</v>
      </c>
      <c r="O720" t="b">
        <v>0</v>
      </c>
      <c r="P720">
        <v>4</v>
      </c>
      <c r="Q720" t="b">
        <v>0</v>
      </c>
      <c r="R720" s="8">
        <f t="shared" si="96"/>
        <v>7.4999999999999997E-3</v>
      </c>
      <c r="S720" s="10">
        <f t="shared" si="97"/>
        <v>22.5</v>
      </c>
      <c r="T720" t="s">
        <v>8273</v>
      </c>
      <c r="U720" t="str">
        <f t="shared" si="90"/>
        <v>technology</v>
      </c>
      <c r="V720" t="str">
        <f t="shared" si="91"/>
        <v>wearables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>
        <f t="shared" si="92"/>
        <v>1209600</v>
      </c>
      <c r="L721" s="12">
        <f t="shared" si="93"/>
        <v>42408.790231481486</v>
      </c>
      <c r="M721" s="12">
        <f t="shared" si="94"/>
        <v>42422.790231481486</v>
      </c>
      <c r="N721" s="14">
        <f t="shared" si="95"/>
        <v>13.75</v>
      </c>
      <c r="O721" t="b">
        <v>0</v>
      </c>
      <c r="P721">
        <v>10</v>
      </c>
      <c r="Q721" t="b">
        <v>0</v>
      </c>
      <c r="R721" s="8">
        <f t="shared" si="96"/>
        <v>1.2933333333333333E-2</v>
      </c>
      <c r="S721" s="10">
        <f t="shared" si="97"/>
        <v>19.399999999999999</v>
      </c>
      <c r="T721" t="s">
        <v>8273</v>
      </c>
      <c r="U721" t="str">
        <f t="shared" si="90"/>
        <v>technology</v>
      </c>
      <c r="V721" t="str">
        <f t="shared" si="91"/>
        <v>wearables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>
        <f t="shared" si="92"/>
        <v>2419200</v>
      </c>
      <c r="L722" s="12">
        <f t="shared" si="93"/>
        <v>40909.399201388893</v>
      </c>
      <c r="M722" s="12">
        <f t="shared" si="94"/>
        <v>40937.399201388893</v>
      </c>
      <c r="N722" s="14">
        <f t="shared" si="95"/>
        <v>27.75</v>
      </c>
      <c r="O722" t="b">
        <v>0</v>
      </c>
      <c r="P722">
        <v>41</v>
      </c>
      <c r="Q722" t="b">
        <v>1</v>
      </c>
      <c r="R722" s="8">
        <f t="shared" si="96"/>
        <v>1.4394736842105262</v>
      </c>
      <c r="S722" s="10">
        <f t="shared" si="97"/>
        <v>66.707317073170728</v>
      </c>
      <c r="T722" t="s">
        <v>8274</v>
      </c>
      <c r="U722" t="str">
        <f>IF(T722="publishing/nonfiction","publishing",IF(T722="publishing/art books","publishing",IF(T722="publishing/children's books","publishing",IF(T722="publishing/radio &amp; podcasts","publishing",IF(T722="publishing/translations","publishing",IF(T722="publishing/fiction","publishing","N/A"))))))</f>
        <v>publishing</v>
      </c>
      <c r="V722" t="str">
        <f>IF(T722="publishing/nonfiction","nonfiction",IF(T722="publishing/art books","art books",IF(T722="publishing/children's books","children's books",IF(T722="publishing/radio &amp; podcasts","radio &amp; podcasts",IF(T722="publishing/translations","translations",IF(T722="publishing/fiction","fiction","N/A"))))))</f>
        <v>nonfiction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>
        <f t="shared" si="92"/>
        <v>3888000</v>
      </c>
      <c r="L723" s="12">
        <f t="shared" si="93"/>
        <v>41807.321840277778</v>
      </c>
      <c r="M723" s="12">
        <f t="shared" si="94"/>
        <v>41852.321840277778</v>
      </c>
      <c r="N723" s="14">
        <f t="shared" si="95"/>
        <v>44.75</v>
      </c>
      <c r="O723" t="b">
        <v>0</v>
      </c>
      <c r="P723">
        <v>119</v>
      </c>
      <c r="Q723" t="b">
        <v>1</v>
      </c>
      <c r="R723" s="8">
        <f t="shared" si="96"/>
        <v>1.2210975609756098</v>
      </c>
      <c r="S723" s="10">
        <f t="shared" si="97"/>
        <v>84.142857142857139</v>
      </c>
      <c r="T723" t="s">
        <v>8274</v>
      </c>
      <c r="U723" t="str">
        <f t="shared" ref="U723:U781" si="98">IF(T723="publishing/nonfiction","publishing",IF(T723="publishing/art books","publishing",IF(T723="publishing/children's books","publishing",IF(T723="publishing/radio &amp; podcasts","publishing",IF(T723="publishing/translations","publishing",IF(T723="publishing/fiction","publishing","N/A"))))))</f>
        <v>publishing</v>
      </c>
      <c r="V723" t="str">
        <f t="shared" ref="V723:V781" si="99">IF(T723="publishing/nonfiction","nonfiction",IF(T723="publishing/art books","art books",IF(T723="publishing/children's books","children's books",IF(T723="publishing/radio &amp; podcasts","radio &amp; podcasts",IF(T723="publishing/translations","translations",IF(T723="publishing/fiction","fiction","N/A"))))))</f>
        <v>nonfiction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>
        <f t="shared" si="92"/>
        <v>2588400</v>
      </c>
      <c r="L724" s="12">
        <f t="shared" si="93"/>
        <v>40977.555300925924</v>
      </c>
      <c r="M724" s="12">
        <f t="shared" si="94"/>
        <v>41007.51363425926</v>
      </c>
      <c r="N724" s="14">
        <f t="shared" si="95"/>
        <v>29.708333333333332</v>
      </c>
      <c r="O724" t="b">
        <v>0</v>
      </c>
      <c r="P724">
        <v>153</v>
      </c>
      <c r="Q724" t="b">
        <v>1</v>
      </c>
      <c r="R724" s="8">
        <f t="shared" si="96"/>
        <v>1.3202400000000001</v>
      </c>
      <c r="S724" s="10">
        <f t="shared" si="97"/>
        <v>215.72549019607843</v>
      </c>
      <c r="T724" t="s">
        <v>8274</v>
      </c>
      <c r="U724" t="str">
        <f t="shared" si="98"/>
        <v>publishing</v>
      </c>
      <c r="V724" t="str">
        <f t="shared" si="99"/>
        <v>nonfiction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>
        <f t="shared" si="92"/>
        <v>2622191</v>
      </c>
      <c r="L725" s="12">
        <f t="shared" si="93"/>
        <v>42184.566539351858</v>
      </c>
      <c r="M725" s="12">
        <f t="shared" si="94"/>
        <v>42214.915972222225</v>
      </c>
      <c r="N725" s="14">
        <f t="shared" si="95"/>
        <v>30.099432870370368</v>
      </c>
      <c r="O725" t="b">
        <v>0</v>
      </c>
      <c r="P725">
        <v>100</v>
      </c>
      <c r="Q725" t="b">
        <v>1</v>
      </c>
      <c r="R725" s="8">
        <f t="shared" si="96"/>
        <v>1.0938000000000001</v>
      </c>
      <c r="S725" s="10">
        <f t="shared" si="97"/>
        <v>54.69</v>
      </c>
      <c r="T725" t="s">
        <v>8274</v>
      </c>
      <c r="U725" t="str">
        <f t="shared" si="98"/>
        <v>publishing</v>
      </c>
      <c r="V725" t="str">
        <f t="shared" si="99"/>
        <v>nonfiction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>
        <f t="shared" si="92"/>
        <v>2592000</v>
      </c>
      <c r="L726" s="12">
        <f t="shared" si="93"/>
        <v>40694.388460648144</v>
      </c>
      <c r="M726" s="12">
        <f t="shared" si="94"/>
        <v>40724.388460648144</v>
      </c>
      <c r="N726" s="14">
        <f t="shared" si="95"/>
        <v>29.75</v>
      </c>
      <c r="O726" t="b">
        <v>0</v>
      </c>
      <c r="P726">
        <v>143</v>
      </c>
      <c r="Q726" t="b">
        <v>1</v>
      </c>
      <c r="R726" s="8">
        <f t="shared" si="96"/>
        <v>1.0547157142857144</v>
      </c>
      <c r="S726" s="10">
        <f t="shared" si="97"/>
        <v>51.62944055944056</v>
      </c>
      <c r="T726" t="s">
        <v>8274</v>
      </c>
      <c r="U726" t="str">
        <f t="shared" si="98"/>
        <v>publishing</v>
      </c>
      <c r="V726" t="str">
        <f t="shared" si="99"/>
        <v>nonfiction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>
        <f t="shared" si="92"/>
        <v>2592000</v>
      </c>
      <c r="L727" s="12">
        <f t="shared" si="93"/>
        <v>42321.376296296294</v>
      </c>
      <c r="M727" s="12">
        <f t="shared" si="94"/>
        <v>42351.376296296294</v>
      </c>
      <c r="N727" s="14">
        <f t="shared" si="95"/>
        <v>29.75</v>
      </c>
      <c r="O727" t="b">
        <v>0</v>
      </c>
      <c r="P727">
        <v>140</v>
      </c>
      <c r="Q727" t="b">
        <v>1</v>
      </c>
      <c r="R727" s="8">
        <f t="shared" si="96"/>
        <v>1.0035000000000001</v>
      </c>
      <c r="S727" s="10">
        <f t="shared" si="97"/>
        <v>143.35714285714286</v>
      </c>
      <c r="T727" t="s">
        <v>8274</v>
      </c>
      <c r="U727" t="str">
        <f t="shared" si="98"/>
        <v>publishing</v>
      </c>
      <c r="V727" t="str">
        <f t="shared" si="99"/>
        <v>nonfiction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>
        <f t="shared" si="92"/>
        <v>2592000</v>
      </c>
      <c r="L728" s="12">
        <f t="shared" si="93"/>
        <v>41345.792673611111</v>
      </c>
      <c r="M728" s="12">
        <f t="shared" si="94"/>
        <v>41375.792673611111</v>
      </c>
      <c r="N728" s="14">
        <f t="shared" si="95"/>
        <v>29.75</v>
      </c>
      <c r="O728" t="b">
        <v>0</v>
      </c>
      <c r="P728">
        <v>35</v>
      </c>
      <c r="Q728" t="b">
        <v>1</v>
      </c>
      <c r="R728" s="8">
        <f t="shared" si="96"/>
        <v>1.014</v>
      </c>
      <c r="S728" s="10">
        <f t="shared" si="97"/>
        <v>72.428571428571431</v>
      </c>
      <c r="T728" t="s">
        <v>8274</v>
      </c>
      <c r="U728" t="str">
        <f t="shared" si="98"/>
        <v>publishing</v>
      </c>
      <c r="V728" t="str">
        <f t="shared" si="99"/>
        <v>nonfiction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>
        <f t="shared" si="92"/>
        <v>3617451</v>
      </c>
      <c r="L729" s="12">
        <f t="shared" si="93"/>
        <v>41246.770243055551</v>
      </c>
      <c r="M729" s="12">
        <f t="shared" si="94"/>
        <v>41288.638888888891</v>
      </c>
      <c r="N729" s="14">
        <f t="shared" si="95"/>
        <v>41.618645833333332</v>
      </c>
      <c r="O729" t="b">
        <v>0</v>
      </c>
      <c r="P729">
        <v>149</v>
      </c>
      <c r="Q729" t="b">
        <v>1</v>
      </c>
      <c r="R729" s="8">
        <f t="shared" si="96"/>
        <v>1.5551428571428572</v>
      </c>
      <c r="S729" s="10">
        <f t="shared" si="97"/>
        <v>36.530201342281877</v>
      </c>
      <c r="T729" t="s">
        <v>8274</v>
      </c>
      <c r="U729" t="str">
        <f t="shared" si="98"/>
        <v>publishing</v>
      </c>
      <c r="V729" t="str">
        <f t="shared" si="99"/>
        <v>nonfiction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>
        <f t="shared" si="92"/>
        <v>3888000</v>
      </c>
      <c r="L730" s="12">
        <f t="shared" si="93"/>
        <v>40731.587465277778</v>
      </c>
      <c r="M730" s="12">
        <f t="shared" si="94"/>
        <v>40776.587465277778</v>
      </c>
      <c r="N730" s="14">
        <f t="shared" si="95"/>
        <v>44.75</v>
      </c>
      <c r="O730" t="b">
        <v>0</v>
      </c>
      <c r="P730">
        <v>130</v>
      </c>
      <c r="Q730" t="b">
        <v>1</v>
      </c>
      <c r="R730" s="8">
        <f t="shared" si="96"/>
        <v>1.05566</v>
      </c>
      <c r="S730" s="10">
        <f t="shared" si="97"/>
        <v>60.903461538461535</v>
      </c>
      <c r="T730" t="s">
        <v>8274</v>
      </c>
      <c r="U730" t="str">
        <f t="shared" si="98"/>
        <v>publishing</v>
      </c>
      <c r="V730" t="str">
        <f t="shared" si="99"/>
        <v>nonfiction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>
        <f t="shared" si="92"/>
        <v>5184000</v>
      </c>
      <c r="L731" s="12">
        <f t="shared" si="93"/>
        <v>41110.935891203706</v>
      </c>
      <c r="M731" s="12">
        <f t="shared" si="94"/>
        <v>41170.935891203706</v>
      </c>
      <c r="N731" s="14">
        <f t="shared" si="95"/>
        <v>59.75</v>
      </c>
      <c r="O731" t="b">
        <v>0</v>
      </c>
      <c r="P731">
        <v>120</v>
      </c>
      <c r="Q731" t="b">
        <v>1</v>
      </c>
      <c r="R731" s="8">
        <f t="shared" si="96"/>
        <v>1.3065</v>
      </c>
      <c r="S731" s="10">
        <f t="shared" si="97"/>
        <v>43.55</v>
      </c>
      <c r="T731" t="s">
        <v>8274</v>
      </c>
      <c r="U731" t="str">
        <f t="shared" si="98"/>
        <v>publishing</v>
      </c>
      <c r="V731" t="str">
        <f t="shared" si="99"/>
        <v>nonfiction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>
        <f t="shared" si="92"/>
        <v>2592000</v>
      </c>
      <c r="L732" s="12">
        <f t="shared" si="93"/>
        <v>40854.495266203703</v>
      </c>
      <c r="M732" s="12">
        <f t="shared" si="94"/>
        <v>40884.495266203703</v>
      </c>
      <c r="N732" s="14">
        <f t="shared" si="95"/>
        <v>29.75</v>
      </c>
      <c r="O732" t="b">
        <v>0</v>
      </c>
      <c r="P732">
        <v>265</v>
      </c>
      <c r="Q732" t="b">
        <v>1</v>
      </c>
      <c r="R732" s="8">
        <f t="shared" si="96"/>
        <v>1.3219000000000001</v>
      </c>
      <c r="S732" s="10">
        <f t="shared" si="97"/>
        <v>99.766037735849054</v>
      </c>
      <c r="T732" t="s">
        <v>8274</v>
      </c>
      <c r="U732" t="str">
        <f t="shared" si="98"/>
        <v>publishing</v>
      </c>
      <c r="V732" t="str">
        <f t="shared" si="99"/>
        <v>nonfiction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>
        <f t="shared" si="92"/>
        <v>4359253</v>
      </c>
      <c r="L733" s="12">
        <f t="shared" si="93"/>
        <v>40879.545682870368</v>
      </c>
      <c r="M733" s="12">
        <f t="shared" si="94"/>
        <v>40930</v>
      </c>
      <c r="N733" s="14">
        <f t="shared" si="95"/>
        <v>50.204317129629629</v>
      </c>
      <c r="O733" t="b">
        <v>0</v>
      </c>
      <c r="P733">
        <v>71</v>
      </c>
      <c r="Q733" t="b">
        <v>1</v>
      </c>
      <c r="R733" s="8">
        <f t="shared" si="96"/>
        <v>1.26</v>
      </c>
      <c r="S733" s="10">
        <f t="shared" si="97"/>
        <v>88.732394366197184</v>
      </c>
      <c r="T733" t="s">
        <v>8274</v>
      </c>
      <c r="U733" t="str">
        <f t="shared" si="98"/>
        <v>publishing</v>
      </c>
      <c r="V733" t="str">
        <f t="shared" si="99"/>
        <v>nonfiction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>
        <f t="shared" si="92"/>
        <v>5184000</v>
      </c>
      <c r="L734" s="12">
        <f t="shared" si="93"/>
        <v>41486.174317129626</v>
      </c>
      <c r="M734" s="12">
        <f t="shared" si="94"/>
        <v>41546.174317129626</v>
      </c>
      <c r="N734" s="14">
        <f t="shared" si="95"/>
        <v>59.75</v>
      </c>
      <c r="O734" t="b">
        <v>0</v>
      </c>
      <c r="P734">
        <v>13</v>
      </c>
      <c r="Q734" t="b">
        <v>1</v>
      </c>
      <c r="R734" s="8">
        <f t="shared" si="96"/>
        <v>1.6</v>
      </c>
      <c r="S734" s="10">
        <f t="shared" si="97"/>
        <v>4.9230769230769234</v>
      </c>
      <c r="T734" t="s">
        <v>8274</v>
      </c>
      <c r="U734" t="str">
        <f t="shared" si="98"/>
        <v>publishing</v>
      </c>
      <c r="V734" t="str">
        <f t="shared" si="99"/>
        <v>nonfiction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>
        <f t="shared" si="92"/>
        <v>2592000</v>
      </c>
      <c r="L735" s="12">
        <f t="shared" si="93"/>
        <v>41598.170046296298</v>
      </c>
      <c r="M735" s="12">
        <f t="shared" si="94"/>
        <v>41628.170046296298</v>
      </c>
      <c r="N735" s="14">
        <f t="shared" si="95"/>
        <v>29.75</v>
      </c>
      <c r="O735" t="b">
        <v>0</v>
      </c>
      <c r="P735">
        <v>169</v>
      </c>
      <c r="Q735" t="b">
        <v>1</v>
      </c>
      <c r="R735" s="8">
        <f t="shared" si="96"/>
        <v>1.2048000000000001</v>
      </c>
      <c r="S735" s="10">
        <f t="shared" si="97"/>
        <v>17.822485207100591</v>
      </c>
      <c r="T735" t="s">
        <v>8274</v>
      </c>
      <c r="U735" t="str">
        <f t="shared" si="98"/>
        <v>publishing</v>
      </c>
      <c r="V735" t="str">
        <f t="shared" si="99"/>
        <v>nonfiction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>
        <f t="shared" si="92"/>
        <v>2682180</v>
      </c>
      <c r="L736" s="12">
        <f t="shared" si="93"/>
        <v>42101.914583333331</v>
      </c>
      <c r="M736" s="12">
        <f t="shared" si="94"/>
        <v>42132.958333333328</v>
      </c>
      <c r="N736" s="14">
        <f t="shared" si="95"/>
        <v>30.793749999999999</v>
      </c>
      <c r="O736" t="b">
        <v>0</v>
      </c>
      <c r="P736">
        <v>57</v>
      </c>
      <c r="Q736" t="b">
        <v>1</v>
      </c>
      <c r="R736" s="8">
        <f t="shared" si="96"/>
        <v>1.2552941176470589</v>
      </c>
      <c r="S736" s="10">
        <f t="shared" si="97"/>
        <v>187.19298245614036</v>
      </c>
      <c r="T736" t="s">
        <v>8274</v>
      </c>
      <c r="U736" t="str">
        <f t="shared" si="98"/>
        <v>publishing</v>
      </c>
      <c r="V736" t="str">
        <f t="shared" si="99"/>
        <v>nonfiction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>
        <f t="shared" si="92"/>
        <v>2678194</v>
      </c>
      <c r="L737" s="12">
        <f t="shared" si="93"/>
        <v>41945.779467592591</v>
      </c>
      <c r="M737" s="12">
        <f t="shared" si="94"/>
        <v>41976.777083333334</v>
      </c>
      <c r="N737" s="14">
        <f t="shared" si="95"/>
        <v>30.747615740740741</v>
      </c>
      <c r="O737" t="b">
        <v>0</v>
      </c>
      <c r="P737">
        <v>229</v>
      </c>
      <c r="Q737" t="b">
        <v>1</v>
      </c>
      <c r="R737" s="8">
        <f t="shared" si="96"/>
        <v>1.1440638297872341</v>
      </c>
      <c r="S737" s="10">
        <f t="shared" si="97"/>
        <v>234.80786026200875</v>
      </c>
      <c r="T737" t="s">
        <v>8274</v>
      </c>
      <c r="U737" t="str">
        <f t="shared" si="98"/>
        <v>publishing</v>
      </c>
      <c r="V737" t="str">
        <f t="shared" si="99"/>
        <v>nonfiction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>
        <f t="shared" si="92"/>
        <v>1682500</v>
      </c>
      <c r="L738" s="12">
        <f t="shared" si="93"/>
        <v>41579.484259259261</v>
      </c>
      <c r="M738" s="12">
        <f t="shared" si="94"/>
        <v>41598.957638888889</v>
      </c>
      <c r="N738" s="14">
        <f t="shared" si="95"/>
        <v>19.22337962962963</v>
      </c>
      <c r="O738" t="b">
        <v>0</v>
      </c>
      <c r="P738">
        <v>108</v>
      </c>
      <c r="Q738" t="b">
        <v>1</v>
      </c>
      <c r="R738" s="8">
        <f t="shared" si="96"/>
        <v>3.151388888888889</v>
      </c>
      <c r="S738" s="10">
        <f t="shared" si="97"/>
        <v>105.04629629629629</v>
      </c>
      <c r="T738" t="s">
        <v>8274</v>
      </c>
      <c r="U738" t="str">
        <f t="shared" si="98"/>
        <v>publishing</v>
      </c>
      <c r="V738" t="str">
        <f t="shared" si="99"/>
        <v>nonfiction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>
        <f t="shared" si="92"/>
        <v>1517013</v>
      </c>
      <c r="L739" s="12">
        <f t="shared" si="93"/>
        <v>41667.025312500002</v>
      </c>
      <c r="M739" s="12">
        <f t="shared" si="94"/>
        <v>41684.583333333336</v>
      </c>
      <c r="N739" s="14">
        <f t="shared" si="95"/>
        <v>17.308020833333334</v>
      </c>
      <c r="O739" t="b">
        <v>0</v>
      </c>
      <c r="P739">
        <v>108</v>
      </c>
      <c r="Q739" t="b">
        <v>1</v>
      </c>
      <c r="R739" s="8">
        <f t="shared" si="96"/>
        <v>1.224</v>
      </c>
      <c r="S739" s="10">
        <f t="shared" si="97"/>
        <v>56.666666666666664</v>
      </c>
      <c r="T739" t="s">
        <v>8274</v>
      </c>
      <c r="U739" t="str">
        <f t="shared" si="98"/>
        <v>publishing</v>
      </c>
      <c r="V739" t="str">
        <f t="shared" si="99"/>
        <v>nonfiction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>
        <f t="shared" si="92"/>
        <v>2644146</v>
      </c>
      <c r="L740" s="12">
        <f t="shared" si="93"/>
        <v>41943.354097222218</v>
      </c>
      <c r="M740" s="12">
        <f t="shared" si="94"/>
        <v>41973.957638888889</v>
      </c>
      <c r="N740" s="14">
        <f t="shared" si="95"/>
        <v>30.353541666666668</v>
      </c>
      <c r="O740" t="b">
        <v>0</v>
      </c>
      <c r="P740">
        <v>41</v>
      </c>
      <c r="Q740" t="b">
        <v>1</v>
      </c>
      <c r="R740" s="8">
        <f t="shared" si="96"/>
        <v>1.0673333333333332</v>
      </c>
      <c r="S740" s="10">
        <f t="shared" si="97"/>
        <v>39.048780487804876</v>
      </c>
      <c r="T740" t="s">
        <v>8274</v>
      </c>
      <c r="U740" t="str">
        <f t="shared" si="98"/>
        <v>publishing</v>
      </c>
      <c r="V740" t="str">
        <f t="shared" si="99"/>
        <v>nonfiction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>
        <f t="shared" si="92"/>
        <v>2851200</v>
      </c>
      <c r="L741" s="12">
        <f t="shared" si="93"/>
        <v>41829.252650462964</v>
      </c>
      <c r="M741" s="12">
        <f t="shared" si="94"/>
        <v>41862.252650462964</v>
      </c>
      <c r="N741" s="14">
        <f t="shared" si="95"/>
        <v>32.75</v>
      </c>
      <c r="O741" t="b">
        <v>0</v>
      </c>
      <c r="P741">
        <v>139</v>
      </c>
      <c r="Q741" t="b">
        <v>1</v>
      </c>
      <c r="R741" s="8">
        <f t="shared" si="96"/>
        <v>1.5833333333333333</v>
      </c>
      <c r="S741" s="10">
        <f t="shared" si="97"/>
        <v>68.345323741007192</v>
      </c>
      <c r="T741" t="s">
        <v>8274</v>
      </c>
      <c r="U741" t="str">
        <f t="shared" si="98"/>
        <v>publishing</v>
      </c>
      <c r="V741" t="str">
        <f t="shared" si="99"/>
        <v>nonfiction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>
        <f t="shared" si="92"/>
        <v>1209600</v>
      </c>
      <c r="L742" s="12">
        <f t="shared" si="93"/>
        <v>42161.896782407406</v>
      </c>
      <c r="M742" s="12">
        <f t="shared" si="94"/>
        <v>42175.896782407406</v>
      </c>
      <c r="N742" s="14">
        <f t="shared" si="95"/>
        <v>13.75</v>
      </c>
      <c r="O742" t="b">
        <v>0</v>
      </c>
      <c r="P742">
        <v>19</v>
      </c>
      <c r="Q742" t="b">
        <v>1</v>
      </c>
      <c r="R742" s="8">
        <f t="shared" si="96"/>
        <v>1.0740000000000001</v>
      </c>
      <c r="S742" s="10">
        <f t="shared" si="97"/>
        <v>169.57894736842104</v>
      </c>
      <c r="T742" t="s">
        <v>8274</v>
      </c>
      <c r="U742" t="str">
        <f t="shared" si="98"/>
        <v>publishing</v>
      </c>
      <c r="V742" t="str">
        <f t="shared" si="99"/>
        <v>nonfiction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>
        <f t="shared" si="92"/>
        <v>3024000</v>
      </c>
      <c r="L743" s="12">
        <f t="shared" si="93"/>
        <v>41401.398217592592</v>
      </c>
      <c r="M743" s="12">
        <f t="shared" si="94"/>
        <v>41436.398217592592</v>
      </c>
      <c r="N743" s="14">
        <f t="shared" si="95"/>
        <v>34.75</v>
      </c>
      <c r="O743" t="b">
        <v>0</v>
      </c>
      <c r="P743">
        <v>94</v>
      </c>
      <c r="Q743" t="b">
        <v>1</v>
      </c>
      <c r="R743" s="8">
        <f t="shared" si="96"/>
        <v>1.0226</v>
      </c>
      <c r="S743" s="10">
        <f t="shared" si="97"/>
        <v>141.42340425531913</v>
      </c>
      <c r="T743" t="s">
        <v>8274</v>
      </c>
      <c r="U743" t="str">
        <f t="shared" si="98"/>
        <v>publishing</v>
      </c>
      <c r="V743" t="str">
        <f t="shared" si="99"/>
        <v>nonfiction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>
        <f t="shared" si="92"/>
        <v>2588400</v>
      </c>
      <c r="L744" s="12">
        <f t="shared" si="93"/>
        <v>41689.667962962965</v>
      </c>
      <c r="M744" s="12">
        <f t="shared" si="94"/>
        <v>41719.626296296294</v>
      </c>
      <c r="N744" s="14">
        <f t="shared" si="95"/>
        <v>29.708333333333332</v>
      </c>
      <c r="O744" t="b">
        <v>0</v>
      </c>
      <c r="P744">
        <v>23</v>
      </c>
      <c r="Q744" t="b">
        <v>1</v>
      </c>
      <c r="R744" s="8">
        <f t="shared" si="96"/>
        <v>1.1071428571428572</v>
      </c>
      <c r="S744" s="10">
        <f t="shared" si="97"/>
        <v>67.391304347826093</v>
      </c>
      <c r="T744" t="s">
        <v>8274</v>
      </c>
      <c r="U744" t="str">
        <f t="shared" si="98"/>
        <v>publishing</v>
      </c>
      <c r="V744" t="str">
        <f t="shared" si="99"/>
        <v>nonfiction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>
        <f t="shared" si="92"/>
        <v>2174315</v>
      </c>
      <c r="L745" s="12">
        <f t="shared" si="93"/>
        <v>40990.459317129629</v>
      </c>
      <c r="M745" s="12">
        <f t="shared" si="94"/>
        <v>41015.625</v>
      </c>
      <c r="N745" s="14">
        <f t="shared" si="95"/>
        <v>24.915682870370372</v>
      </c>
      <c r="O745" t="b">
        <v>0</v>
      </c>
      <c r="P745">
        <v>15</v>
      </c>
      <c r="Q745" t="b">
        <v>1</v>
      </c>
      <c r="R745" s="8">
        <f t="shared" si="96"/>
        <v>1.48</v>
      </c>
      <c r="S745" s="10">
        <f t="shared" si="97"/>
        <v>54.266666666666666</v>
      </c>
      <c r="T745" t="s">
        <v>8274</v>
      </c>
      <c r="U745" t="str">
        <f t="shared" si="98"/>
        <v>publishing</v>
      </c>
      <c r="V745" t="str">
        <f t="shared" si="99"/>
        <v>nonfiction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>
        <f t="shared" si="92"/>
        <v>2592000</v>
      </c>
      <c r="L746" s="12">
        <f t="shared" si="93"/>
        <v>41226.70721064815</v>
      </c>
      <c r="M746" s="12">
        <f t="shared" si="94"/>
        <v>41256.70721064815</v>
      </c>
      <c r="N746" s="14">
        <f t="shared" si="95"/>
        <v>29.75</v>
      </c>
      <c r="O746" t="b">
        <v>0</v>
      </c>
      <c r="P746">
        <v>62</v>
      </c>
      <c r="Q746" t="b">
        <v>1</v>
      </c>
      <c r="R746" s="8">
        <f t="shared" si="96"/>
        <v>1.0232000000000001</v>
      </c>
      <c r="S746" s="10">
        <f t="shared" si="97"/>
        <v>82.516129032258064</v>
      </c>
      <c r="T746" t="s">
        <v>8274</v>
      </c>
      <c r="U746" t="str">
        <f t="shared" si="98"/>
        <v>publishing</v>
      </c>
      <c r="V746" t="str">
        <f t="shared" si="99"/>
        <v>nonfiction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>
        <f t="shared" si="92"/>
        <v>2592000</v>
      </c>
      <c r="L747" s="12">
        <f t="shared" si="93"/>
        <v>41367.322280092594</v>
      </c>
      <c r="M747" s="12">
        <f t="shared" si="94"/>
        <v>41397.322280092594</v>
      </c>
      <c r="N747" s="14">
        <f t="shared" si="95"/>
        <v>29.75</v>
      </c>
      <c r="O747" t="b">
        <v>0</v>
      </c>
      <c r="P747">
        <v>74</v>
      </c>
      <c r="Q747" t="b">
        <v>1</v>
      </c>
      <c r="R747" s="8">
        <f t="shared" si="96"/>
        <v>1.7909909909909909</v>
      </c>
      <c r="S747" s="10">
        <f t="shared" si="97"/>
        <v>53.729729729729726</v>
      </c>
      <c r="T747" t="s">
        <v>8274</v>
      </c>
      <c r="U747" t="str">
        <f t="shared" si="98"/>
        <v>publishing</v>
      </c>
      <c r="V747" t="str">
        <f t="shared" si="99"/>
        <v>nonfiction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>
        <f t="shared" si="92"/>
        <v>1565831</v>
      </c>
      <c r="L748" s="12">
        <f t="shared" si="93"/>
        <v>41156.792928240742</v>
      </c>
      <c r="M748" s="12">
        <f t="shared" si="94"/>
        <v>41174.915972222225</v>
      </c>
      <c r="N748" s="14">
        <f t="shared" si="95"/>
        <v>17.873043981481484</v>
      </c>
      <c r="O748" t="b">
        <v>0</v>
      </c>
      <c r="P748">
        <v>97</v>
      </c>
      <c r="Q748" t="b">
        <v>1</v>
      </c>
      <c r="R748" s="8">
        <f t="shared" si="96"/>
        <v>1.1108135252761968</v>
      </c>
      <c r="S748" s="10">
        <f t="shared" si="97"/>
        <v>34.206185567010309</v>
      </c>
      <c r="T748" t="s">
        <v>8274</v>
      </c>
      <c r="U748" t="str">
        <f t="shared" si="98"/>
        <v>publishing</v>
      </c>
      <c r="V748" t="str">
        <f t="shared" si="99"/>
        <v>nonfiction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>
        <f t="shared" si="92"/>
        <v>2670221</v>
      </c>
      <c r="L749" s="12">
        <f t="shared" si="93"/>
        <v>41988.298831018517</v>
      </c>
      <c r="M749" s="12">
        <f t="shared" si="94"/>
        <v>42019.204166666663</v>
      </c>
      <c r="N749" s="14">
        <f t="shared" si="95"/>
        <v>30.655335648148149</v>
      </c>
      <c r="O749" t="b">
        <v>0</v>
      </c>
      <c r="P749">
        <v>55</v>
      </c>
      <c r="Q749" t="b">
        <v>1</v>
      </c>
      <c r="R749" s="8">
        <f t="shared" si="96"/>
        <v>1.0004285714285714</v>
      </c>
      <c r="S749" s="10">
        <f t="shared" si="97"/>
        <v>127.32727272727273</v>
      </c>
      <c r="T749" t="s">
        <v>8274</v>
      </c>
      <c r="U749" t="str">
        <f t="shared" si="98"/>
        <v>publishing</v>
      </c>
      <c r="V749" t="str">
        <f t="shared" si="99"/>
        <v>nonfiction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>
        <f t="shared" si="92"/>
        <v>2592000</v>
      </c>
      <c r="L750" s="12">
        <f t="shared" si="93"/>
        <v>41831.596828703703</v>
      </c>
      <c r="M750" s="12">
        <f t="shared" si="94"/>
        <v>41861.596828703703</v>
      </c>
      <c r="N750" s="14">
        <f t="shared" si="95"/>
        <v>29.75</v>
      </c>
      <c r="O750" t="b">
        <v>0</v>
      </c>
      <c r="P750">
        <v>44</v>
      </c>
      <c r="Q750" t="b">
        <v>1</v>
      </c>
      <c r="R750" s="8">
        <f t="shared" si="96"/>
        <v>1.0024999999999999</v>
      </c>
      <c r="S750" s="10">
        <f t="shared" si="97"/>
        <v>45.56818181818182</v>
      </c>
      <c r="T750" t="s">
        <v>8274</v>
      </c>
      <c r="U750" t="str">
        <f t="shared" si="98"/>
        <v>publishing</v>
      </c>
      <c r="V750" t="str">
        <f t="shared" si="99"/>
        <v>nonfiction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>
        <f t="shared" si="92"/>
        <v>2592000</v>
      </c>
      <c r="L751" s="12">
        <f t="shared" si="93"/>
        <v>42733.69131944445</v>
      </c>
      <c r="M751" s="12">
        <f t="shared" si="94"/>
        <v>42763.69131944445</v>
      </c>
      <c r="N751" s="14">
        <f t="shared" si="95"/>
        <v>29.75</v>
      </c>
      <c r="O751" t="b">
        <v>0</v>
      </c>
      <c r="P751">
        <v>110</v>
      </c>
      <c r="Q751" t="b">
        <v>1</v>
      </c>
      <c r="R751" s="8">
        <f t="shared" si="96"/>
        <v>1.0556000000000001</v>
      </c>
      <c r="S751" s="10">
        <f t="shared" si="97"/>
        <v>95.963636363636368</v>
      </c>
      <c r="T751" t="s">
        <v>8274</v>
      </c>
      <c r="U751" t="str">
        <f t="shared" si="98"/>
        <v>publishing</v>
      </c>
      <c r="V751" t="str">
        <f t="shared" si="99"/>
        <v>nonfiction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>
        <f t="shared" si="92"/>
        <v>2592000</v>
      </c>
      <c r="L752" s="12">
        <f t="shared" si="93"/>
        <v>41299.628148148149</v>
      </c>
      <c r="M752" s="12">
        <f t="shared" si="94"/>
        <v>41329.628148148149</v>
      </c>
      <c r="N752" s="14">
        <f t="shared" si="95"/>
        <v>29.75</v>
      </c>
      <c r="O752" t="b">
        <v>0</v>
      </c>
      <c r="P752">
        <v>59</v>
      </c>
      <c r="Q752" t="b">
        <v>1</v>
      </c>
      <c r="R752" s="8">
        <f t="shared" si="96"/>
        <v>1.0258775877587758</v>
      </c>
      <c r="S752" s="10">
        <f t="shared" si="97"/>
        <v>77.271186440677965</v>
      </c>
      <c r="T752" t="s">
        <v>8274</v>
      </c>
      <c r="U752" t="str">
        <f t="shared" si="98"/>
        <v>publishing</v>
      </c>
      <c r="V752" t="str">
        <f t="shared" si="99"/>
        <v>nonfiction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>
        <f t="shared" si="92"/>
        <v>3974400</v>
      </c>
      <c r="L753" s="12">
        <f t="shared" si="93"/>
        <v>40713.380497685182</v>
      </c>
      <c r="M753" s="12">
        <f t="shared" si="94"/>
        <v>40759.380497685182</v>
      </c>
      <c r="N753" s="14">
        <f t="shared" si="95"/>
        <v>45.75</v>
      </c>
      <c r="O753" t="b">
        <v>0</v>
      </c>
      <c r="P753">
        <v>62</v>
      </c>
      <c r="Q753" t="b">
        <v>1</v>
      </c>
      <c r="R753" s="8">
        <f t="shared" si="96"/>
        <v>1.1850000000000001</v>
      </c>
      <c r="S753" s="10">
        <f t="shared" si="97"/>
        <v>57.338709677419352</v>
      </c>
      <c r="T753" t="s">
        <v>8274</v>
      </c>
      <c r="U753" t="str">
        <f t="shared" si="98"/>
        <v>publishing</v>
      </c>
      <c r="V753" t="str">
        <f t="shared" si="99"/>
        <v>nonfiction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>
        <f t="shared" si="92"/>
        <v>1731183</v>
      </c>
      <c r="L754" s="12">
        <f t="shared" si="93"/>
        <v>42639.171493055561</v>
      </c>
      <c r="M754" s="12">
        <f t="shared" si="94"/>
        <v>42659.208333333328</v>
      </c>
      <c r="N754" s="14">
        <f t="shared" si="95"/>
        <v>19.786840277777777</v>
      </c>
      <c r="O754" t="b">
        <v>0</v>
      </c>
      <c r="P754">
        <v>105</v>
      </c>
      <c r="Q754" t="b">
        <v>1</v>
      </c>
      <c r="R754" s="8">
        <f t="shared" si="96"/>
        <v>1.117</v>
      </c>
      <c r="S754" s="10">
        <f t="shared" si="97"/>
        <v>53.19047619047619</v>
      </c>
      <c r="T754" t="s">
        <v>8274</v>
      </c>
      <c r="U754" t="str">
        <f t="shared" si="98"/>
        <v>publishing</v>
      </c>
      <c r="V754" t="str">
        <f t="shared" si="99"/>
        <v>nonfiction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>
        <f t="shared" si="92"/>
        <v>2592000</v>
      </c>
      <c r="L755" s="12">
        <f t="shared" si="93"/>
        <v>42019.340173611112</v>
      </c>
      <c r="M755" s="12">
        <f t="shared" si="94"/>
        <v>42049.340173611112</v>
      </c>
      <c r="N755" s="14">
        <f t="shared" si="95"/>
        <v>29.75</v>
      </c>
      <c r="O755" t="b">
        <v>0</v>
      </c>
      <c r="P755">
        <v>26</v>
      </c>
      <c r="Q755" t="b">
        <v>1</v>
      </c>
      <c r="R755" s="8">
        <f t="shared" si="96"/>
        <v>1.28</v>
      </c>
      <c r="S755" s="10">
        <f t="shared" si="97"/>
        <v>492.30769230769232</v>
      </c>
      <c r="T755" t="s">
        <v>8274</v>
      </c>
      <c r="U755" t="str">
        <f t="shared" si="98"/>
        <v>publishing</v>
      </c>
      <c r="V755" t="str">
        <f t="shared" si="99"/>
        <v>nonfiction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>
        <f t="shared" si="92"/>
        <v>2592000</v>
      </c>
      <c r="L756" s="12">
        <f t="shared" si="93"/>
        <v>41249.499085648145</v>
      </c>
      <c r="M756" s="12">
        <f t="shared" si="94"/>
        <v>41279.499085648145</v>
      </c>
      <c r="N756" s="14">
        <f t="shared" si="95"/>
        <v>29.75</v>
      </c>
      <c r="O756" t="b">
        <v>0</v>
      </c>
      <c r="P756">
        <v>49</v>
      </c>
      <c r="Q756" t="b">
        <v>1</v>
      </c>
      <c r="R756" s="8">
        <f t="shared" si="96"/>
        <v>1.0375000000000001</v>
      </c>
      <c r="S756" s="10">
        <f t="shared" si="97"/>
        <v>42.346938775510203</v>
      </c>
      <c r="T756" t="s">
        <v>8274</v>
      </c>
      <c r="U756" t="str">
        <f t="shared" si="98"/>
        <v>publishing</v>
      </c>
      <c r="V756" t="str">
        <f t="shared" si="99"/>
        <v>nonfiction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>
        <f t="shared" si="92"/>
        <v>2628583</v>
      </c>
      <c r="L757" s="12">
        <f t="shared" si="93"/>
        <v>41383.355057870373</v>
      </c>
      <c r="M757" s="12">
        <f t="shared" si="94"/>
        <v>41413.77847222222</v>
      </c>
      <c r="N757" s="14">
        <f t="shared" si="95"/>
        <v>30.17341435185185</v>
      </c>
      <c r="O757" t="b">
        <v>0</v>
      </c>
      <c r="P757">
        <v>68</v>
      </c>
      <c r="Q757" t="b">
        <v>1</v>
      </c>
      <c r="R757" s="8">
        <f t="shared" si="96"/>
        <v>1.0190760000000001</v>
      </c>
      <c r="S757" s="10">
        <f t="shared" si="97"/>
        <v>37.466029411764708</v>
      </c>
      <c r="T757" t="s">
        <v>8274</v>
      </c>
      <c r="U757" t="str">
        <f t="shared" si="98"/>
        <v>publishing</v>
      </c>
      <c r="V757" t="str">
        <f t="shared" si="99"/>
        <v>nonfiction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>
        <f t="shared" si="92"/>
        <v>5266800</v>
      </c>
      <c r="L758" s="12">
        <f t="shared" si="93"/>
        <v>40590.516886574071</v>
      </c>
      <c r="M758" s="12">
        <f t="shared" si="94"/>
        <v>40651.475219907406</v>
      </c>
      <c r="N758" s="14">
        <f t="shared" si="95"/>
        <v>60.708333333333336</v>
      </c>
      <c r="O758" t="b">
        <v>0</v>
      </c>
      <c r="P758">
        <v>22</v>
      </c>
      <c r="Q758" t="b">
        <v>1</v>
      </c>
      <c r="R758" s="8">
        <f t="shared" si="96"/>
        <v>1.177142857142857</v>
      </c>
      <c r="S758" s="10">
        <f t="shared" si="97"/>
        <v>37.454545454545453</v>
      </c>
      <c r="T758" t="s">
        <v>8274</v>
      </c>
      <c r="U758" t="str">
        <f t="shared" si="98"/>
        <v>publishing</v>
      </c>
      <c r="V758" t="str">
        <f t="shared" si="99"/>
        <v>nonfiction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>
        <f t="shared" si="92"/>
        <v>1209600</v>
      </c>
      <c r="L759" s="12">
        <f t="shared" si="93"/>
        <v>41234.804560185185</v>
      </c>
      <c r="M759" s="12">
        <f t="shared" si="94"/>
        <v>41248.804560185185</v>
      </c>
      <c r="N759" s="14">
        <f t="shared" si="95"/>
        <v>13.75</v>
      </c>
      <c r="O759" t="b">
        <v>0</v>
      </c>
      <c r="P759">
        <v>18</v>
      </c>
      <c r="Q759" t="b">
        <v>1</v>
      </c>
      <c r="R759" s="8">
        <f t="shared" si="96"/>
        <v>2.38</v>
      </c>
      <c r="S759" s="10">
        <f t="shared" si="97"/>
        <v>33.055555555555557</v>
      </c>
      <c r="T759" t="s">
        <v>8274</v>
      </c>
      <c r="U759" t="str">
        <f t="shared" si="98"/>
        <v>publishing</v>
      </c>
      <c r="V759" t="str">
        <f t="shared" si="99"/>
        <v>nonfiction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>
        <f t="shared" si="92"/>
        <v>2592000</v>
      </c>
      <c r="L760" s="12">
        <f t="shared" si="93"/>
        <v>40429.586435185185</v>
      </c>
      <c r="M760" s="12">
        <f t="shared" si="94"/>
        <v>40459.586435185185</v>
      </c>
      <c r="N760" s="14">
        <f t="shared" si="95"/>
        <v>29.75</v>
      </c>
      <c r="O760" t="b">
        <v>0</v>
      </c>
      <c r="P760">
        <v>19</v>
      </c>
      <c r="Q760" t="b">
        <v>1</v>
      </c>
      <c r="R760" s="8">
        <f t="shared" si="96"/>
        <v>1.02</v>
      </c>
      <c r="S760" s="10">
        <f t="shared" si="97"/>
        <v>134.21052631578948</v>
      </c>
      <c r="T760" t="s">
        <v>8274</v>
      </c>
      <c r="U760" t="str">
        <f t="shared" si="98"/>
        <v>publishing</v>
      </c>
      <c r="V760" t="str">
        <f t="shared" si="99"/>
        <v>nonfiction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>
        <f t="shared" si="92"/>
        <v>3456000</v>
      </c>
      <c r="L761" s="12">
        <f t="shared" si="93"/>
        <v>41789.080312500002</v>
      </c>
      <c r="M761" s="12">
        <f t="shared" si="94"/>
        <v>41829.080312500002</v>
      </c>
      <c r="N761" s="14">
        <f t="shared" si="95"/>
        <v>39.75</v>
      </c>
      <c r="O761" t="b">
        <v>0</v>
      </c>
      <c r="P761">
        <v>99</v>
      </c>
      <c r="Q761" t="b">
        <v>1</v>
      </c>
      <c r="R761" s="8">
        <f t="shared" si="96"/>
        <v>1.0192000000000001</v>
      </c>
      <c r="S761" s="10">
        <f t="shared" si="97"/>
        <v>51.474747474747474</v>
      </c>
      <c r="T761" t="s">
        <v>8274</v>
      </c>
      <c r="U761" t="str">
        <f t="shared" si="98"/>
        <v>publishing</v>
      </c>
      <c r="V761" t="str">
        <f t="shared" si="99"/>
        <v>nonfiction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>
        <f t="shared" si="92"/>
        <v>2595600</v>
      </c>
      <c r="L762" s="12">
        <f t="shared" si="93"/>
        <v>42670.514039351852</v>
      </c>
      <c r="M762" s="12">
        <f t="shared" si="94"/>
        <v>42700.555706018517</v>
      </c>
      <c r="N762" s="14">
        <f t="shared" si="95"/>
        <v>29.791666666666668</v>
      </c>
      <c r="O762" t="b">
        <v>0</v>
      </c>
      <c r="P762">
        <v>0</v>
      </c>
      <c r="Q762" t="b">
        <v>0</v>
      </c>
      <c r="R762" s="8">
        <f t="shared" si="96"/>
        <v>0</v>
      </c>
      <c r="S762" s="10" t="e">
        <f t="shared" si="97"/>
        <v>#DIV/0!</v>
      </c>
      <c r="T762" t="s">
        <v>8275</v>
      </c>
      <c r="U762" t="str">
        <f t="shared" si="98"/>
        <v>publishing</v>
      </c>
      <c r="V762" t="str">
        <f t="shared" si="99"/>
        <v>fiction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>
        <f t="shared" si="92"/>
        <v>2592000</v>
      </c>
      <c r="L763" s="12">
        <f t="shared" si="93"/>
        <v>41642.501458333332</v>
      </c>
      <c r="M763" s="12">
        <f t="shared" si="94"/>
        <v>41672.501458333332</v>
      </c>
      <c r="N763" s="14">
        <f t="shared" si="95"/>
        <v>29.75</v>
      </c>
      <c r="O763" t="b">
        <v>0</v>
      </c>
      <c r="P763">
        <v>6</v>
      </c>
      <c r="Q763" t="b">
        <v>0</v>
      </c>
      <c r="R763" s="8">
        <f t="shared" si="96"/>
        <v>4.7E-2</v>
      </c>
      <c r="S763" s="10">
        <f t="shared" si="97"/>
        <v>39.166666666666664</v>
      </c>
      <c r="T763" t="s">
        <v>8275</v>
      </c>
      <c r="U763" t="str">
        <f t="shared" si="98"/>
        <v>publishing</v>
      </c>
      <c r="V763" t="str">
        <f t="shared" si="99"/>
        <v>fiction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>
        <f t="shared" si="92"/>
        <v>1502630</v>
      </c>
      <c r="L764" s="12">
        <f t="shared" si="93"/>
        <v>42690.608449074076</v>
      </c>
      <c r="M764" s="12">
        <f t="shared" si="94"/>
        <v>42708</v>
      </c>
      <c r="N764" s="14">
        <f t="shared" si="95"/>
        <v>17.141550925925923</v>
      </c>
      <c r="O764" t="b">
        <v>0</v>
      </c>
      <c r="P764">
        <v>0</v>
      </c>
      <c r="Q764" t="b">
        <v>0</v>
      </c>
      <c r="R764" s="8">
        <f t="shared" si="96"/>
        <v>0</v>
      </c>
      <c r="S764" s="10" t="e">
        <f t="shared" si="97"/>
        <v>#DIV/0!</v>
      </c>
      <c r="T764" t="s">
        <v>8275</v>
      </c>
      <c r="U764" t="str">
        <f t="shared" si="98"/>
        <v>publishing</v>
      </c>
      <c r="V764" t="str">
        <f t="shared" si="99"/>
        <v>fiction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>
        <f t="shared" si="92"/>
        <v>2592000</v>
      </c>
      <c r="L765" s="12">
        <f t="shared" si="93"/>
        <v>41471.196851851848</v>
      </c>
      <c r="M765" s="12">
        <f t="shared" si="94"/>
        <v>41501.196851851848</v>
      </c>
      <c r="N765" s="14">
        <f t="shared" si="95"/>
        <v>29.75</v>
      </c>
      <c r="O765" t="b">
        <v>0</v>
      </c>
      <c r="P765">
        <v>1</v>
      </c>
      <c r="Q765" t="b">
        <v>0</v>
      </c>
      <c r="R765" s="8">
        <f t="shared" si="96"/>
        <v>1.1655011655011655E-3</v>
      </c>
      <c r="S765" s="10">
        <f t="shared" si="97"/>
        <v>5</v>
      </c>
      <c r="T765" t="s">
        <v>8275</v>
      </c>
      <c r="U765" t="str">
        <f t="shared" si="98"/>
        <v>publishing</v>
      </c>
      <c r="V765" t="str">
        <f t="shared" si="99"/>
        <v>fiction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>
        <f t="shared" si="92"/>
        <v>2592000</v>
      </c>
      <c r="L766" s="12">
        <f t="shared" si="93"/>
        <v>42226.923159722224</v>
      </c>
      <c r="M766" s="12">
        <f t="shared" si="94"/>
        <v>42256.923159722224</v>
      </c>
      <c r="N766" s="14">
        <f t="shared" si="95"/>
        <v>29.75</v>
      </c>
      <c r="O766" t="b">
        <v>0</v>
      </c>
      <c r="P766">
        <v>0</v>
      </c>
      <c r="Q766" t="b">
        <v>0</v>
      </c>
      <c r="R766" s="8">
        <f t="shared" si="96"/>
        <v>0</v>
      </c>
      <c r="S766" s="10" t="e">
        <f t="shared" si="97"/>
        <v>#DIV/0!</v>
      </c>
      <c r="T766" t="s">
        <v>8275</v>
      </c>
      <c r="U766" t="str">
        <f t="shared" si="98"/>
        <v>publishing</v>
      </c>
      <c r="V766" t="str">
        <f t="shared" si="99"/>
        <v>fiction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>
        <f t="shared" si="92"/>
        <v>2592000</v>
      </c>
      <c r="L767" s="12">
        <f t="shared" si="93"/>
        <v>41901.292638888888</v>
      </c>
      <c r="M767" s="12">
        <f t="shared" si="94"/>
        <v>41931.292638888888</v>
      </c>
      <c r="N767" s="14">
        <f t="shared" si="95"/>
        <v>29.75</v>
      </c>
      <c r="O767" t="b">
        <v>0</v>
      </c>
      <c r="P767">
        <v>44</v>
      </c>
      <c r="Q767" t="b">
        <v>0</v>
      </c>
      <c r="R767" s="8">
        <f t="shared" si="96"/>
        <v>0.36014285714285715</v>
      </c>
      <c r="S767" s="10">
        <f t="shared" si="97"/>
        <v>57.295454545454547</v>
      </c>
      <c r="T767" t="s">
        <v>8275</v>
      </c>
      <c r="U767" t="str">
        <f t="shared" si="98"/>
        <v>publishing</v>
      </c>
      <c r="V767" t="str">
        <f t="shared" si="99"/>
        <v>fiction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>
        <f t="shared" si="92"/>
        <v>2592000</v>
      </c>
      <c r="L768" s="12">
        <f t="shared" si="93"/>
        <v>42021.533368055556</v>
      </c>
      <c r="M768" s="12">
        <f t="shared" si="94"/>
        <v>42051.533368055556</v>
      </c>
      <c r="N768" s="14">
        <f t="shared" si="95"/>
        <v>29.75</v>
      </c>
      <c r="O768" t="b">
        <v>0</v>
      </c>
      <c r="P768">
        <v>0</v>
      </c>
      <c r="Q768" t="b">
        <v>0</v>
      </c>
      <c r="R768" s="8">
        <f t="shared" si="96"/>
        <v>0</v>
      </c>
      <c r="S768" s="10" t="e">
        <f t="shared" si="97"/>
        <v>#DIV/0!</v>
      </c>
      <c r="T768" t="s">
        <v>8275</v>
      </c>
      <c r="U768" t="str">
        <f t="shared" si="98"/>
        <v>publishing</v>
      </c>
      <c r="V768" t="str">
        <f t="shared" si="99"/>
        <v>fiction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>
        <f t="shared" si="92"/>
        <v>2592000</v>
      </c>
      <c r="L769" s="12">
        <f t="shared" si="93"/>
        <v>42114.893634259264</v>
      </c>
      <c r="M769" s="12">
        <f t="shared" si="94"/>
        <v>42144.893634259264</v>
      </c>
      <c r="N769" s="14">
        <f t="shared" si="95"/>
        <v>29.75</v>
      </c>
      <c r="O769" t="b">
        <v>0</v>
      </c>
      <c r="P769">
        <v>3</v>
      </c>
      <c r="Q769" t="b">
        <v>0</v>
      </c>
      <c r="R769" s="8">
        <f t="shared" si="96"/>
        <v>3.5400000000000001E-2</v>
      </c>
      <c r="S769" s="10">
        <f t="shared" si="97"/>
        <v>59</v>
      </c>
      <c r="T769" t="s">
        <v>8275</v>
      </c>
      <c r="U769" t="str">
        <f t="shared" si="98"/>
        <v>publishing</v>
      </c>
      <c r="V769" t="str">
        <f t="shared" si="99"/>
        <v>fiction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>
        <f t="shared" si="92"/>
        <v>2592000</v>
      </c>
      <c r="L770" s="12">
        <f t="shared" si="93"/>
        <v>41593.957060185188</v>
      </c>
      <c r="M770" s="12">
        <f t="shared" si="94"/>
        <v>41623.957060185188</v>
      </c>
      <c r="N770" s="14">
        <f t="shared" si="95"/>
        <v>29.75</v>
      </c>
      <c r="O770" t="b">
        <v>0</v>
      </c>
      <c r="P770">
        <v>0</v>
      </c>
      <c r="Q770" t="b">
        <v>0</v>
      </c>
      <c r="R770" s="8">
        <f t="shared" si="96"/>
        <v>0</v>
      </c>
      <c r="S770" s="10" t="e">
        <f t="shared" si="97"/>
        <v>#DIV/0!</v>
      </c>
      <c r="T770" t="s">
        <v>8275</v>
      </c>
      <c r="U770" t="str">
        <f t="shared" si="98"/>
        <v>publishing</v>
      </c>
      <c r="V770" t="str">
        <f t="shared" si="99"/>
        <v>fiction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>
        <f t="shared" ref="K771:K834" si="100">SUM(I771,-J771)</f>
        <v>2592000</v>
      </c>
      <c r="L771" s="12">
        <f t="shared" ref="L771:L834" si="101">(((J771/60)/60)/24)+DATE(1970,1,1)+(-6/24)</f>
        <v>41604.746458333335</v>
      </c>
      <c r="M771" s="12">
        <f t="shared" ref="M771:M834" si="102">(((I771/60)/60)/24)+DATE(1970,1,1)+(-6/24)</f>
        <v>41634.746458333335</v>
      </c>
      <c r="N771" s="14">
        <f t="shared" ref="N771:N834" si="103">(((K771/60)/60)/24)+(-6/24)</f>
        <v>29.75</v>
      </c>
      <c r="O771" t="b">
        <v>0</v>
      </c>
      <c r="P771">
        <v>52</v>
      </c>
      <c r="Q771" t="b">
        <v>0</v>
      </c>
      <c r="R771" s="8">
        <f t="shared" ref="R771:R834" si="104">E771/D771</f>
        <v>0.41399999999999998</v>
      </c>
      <c r="S771" s="10">
        <f t="shared" ref="S771:S834" si="105">E771/P771</f>
        <v>31.846153846153847</v>
      </c>
      <c r="T771" t="s">
        <v>8275</v>
      </c>
      <c r="U771" t="str">
        <f t="shared" si="98"/>
        <v>publishing</v>
      </c>
      <c r="V771" t="str">
        <f t="shared" si="99"/>
        <v>fiction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>
        <f t="shared" si="100"/>
        <v>3456000</v>
      </c>
      <c r="L772" s="12">
        <f t="shared" si="101"/>
        <v>41289.749641203707</v>
      </c>
      <c r="M772" s="12">
        <f t="shared" si="102"/>
        <v>41329.749641203707</v>
      </c>
      <c r="N772" s="14">
        <f t="shared" si="103"/>
        <v>39.75</v>
      </c>
      <c r="O772" t="b">
        <v>0</v>
      </c>
      <c r="P772">
        <v>0</v>
      </c>
      <c r="Q772" t="b">
        <v>0</v>
      </c>
      <c r="R772" s="8">
        <f t="shared" si="104"/>
        <v>0</v>
      </c>
      <c r="S772" s="10" t="e">
        <f t="shared" si="105"/>
        <v>#DIV/0!</v>
      </c>
      <c r="T772" t="s">
        <v>8275</v>
      </c>
      <c r="U772" t="str">
        <f t="shared" si="98"/>
        <v>publishing</v>
      </c>
      <c r="V772" t="str">
        <f t="shared" si="99"/>
        <v>fiction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>
        <f t="shared" si="100"/>
        <v>4320000</v>
      </c>
      <c r="L773" s="12">
        <f t="shared" si="101"/>
        <v>42349.574097222227</v>
      </c>
      <c r="M773" s="12">
        <f t="shared" si="102"/>
        <v>42399.574097222227</v>
      </c>
      <c r="N773" s="14">
        <f t="shared" si="103"/>
        <v>49.75</v>
      </c>
      <c r="O773" t="b">
        <v>0</v>
      </c>
      <c r="P773">
        <v>1</v>
      </c>
      <c r="Q773" t="b">
        <v>0</v>
      </c>
      <c r="R773" s="8">
        <f t="shared" si="104"/>
        <v>2.631578947368421E-4</v>
      </c>
      <c r="S773" s="10">
        <f t="shared" si="105"/>
        <v>10</v>
      </c>
      <c r="T773" t="s">
        <v>8275</v>
      </c>
      <c r="U773" t="str">
        <f t="shared" si="98"/>
        <v>publishing</v>
      </c>
      <c r="V773" t="str">
        <f t="shared" si="99"/>
        <v>fiction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>
        <f t="shared" si="100"/>
        <v>4329421</v>
      </c>
      <c r="L774" s="12">
        <f t="shared" si="101"/>
        <v>40067.806932870371</v>
      </c>
      <c r="M774" s="12">
        <f t="shared" si="102"/>
        <v>40117.915972222225</v>
      </c>
      <c r="N774" s="14">
        <f t="shared" si="103"/>
        <v>49.859039351851855</v>
      </c>
      <c r="O774" t="b">
        <v>0</v>
      </c>
      <c r="P774">
        <v>1</v>
      </c>
      <c r="Q774" t="b">
        <v>0</v>
      </c>
      <c r="R774" s="8">
        <f t="shared" si="104"/>
        <v>3.3333333333333333E-2</v>
      </c>
      <c r="S774" s="10">
        <f t="shared" si="105"/>
        <v>50</v>
      </c>
      <c r="T774" t="s">
        <v>8275</v>
      </c>
      <c r="U774" t="str">
        <f t="shared" si="98"/>
        <v>publishing</v>
      </c>
      <c r="V774" t="str">
        <f t="shared" si="99"/>
        <v>fiction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>
        <f t="shared" si="100"/>
        <v>2956875</v>
      </c>
      <c r="L775" s="12">
        <f t="shared" si="101"/>
        <v>42100.485937499994</v>
      </c>
      <c r="M775" s="12">
        <f t="shared" si="102"/>
        <v>42134.709027777775</v>
      </c>
      <c r="N775" s="14">
        <f t="shared" si="103"/>
        <v>33.973090277777779</v>
      </c>
      <c r="O775" t="b">
        <v>0</v>
      </c>
      <c r="P775">
        <v>2</v>
      </c>
      <c r="Q775" t="b">
        <v>0</v>
      </c>
      <c r="R775" s="8">
        <f t="shared" si="104"/>
        <v>8.5129023676509714E-3</v>
      </c>
      <c r="S775" s="10">
        <f t="shared" si="105"/>
        <v>16</v>
      </c>
      <c r="T775" t="s">
        <v>8275</v>
      </c>
      <c r="U775" t="str">
        <f t="shared" si="98"/>
        <v>publishing</v>
      </c>
      <c r="V775" t="str">
        <f t="shared" si="99"/>
        <v>fiction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>
        <f t="shared" si="100"/>
        <v>2592000</v>
      </c>
      <c r="L776" s="12">
        <f t="shared" si="101"/>
        <v>41663.530300925922</v>
      </c>
      <c r="M776" s="12">
        <f t="shared" si="102"/>
        <v>41693.530300925922</v>
      </c>
      <c r="N776" s="14">
        <f t="shared" si="103"/>
        <v>29.75</v>
      </c>
      <c r="O776" t="b">
        <v>0</v>
      </c>
      <c r="P776">
        <v>9</v>
      </c>
      <c r="Q776" t="b">
        <v>0</v>
      </c>
      <c r="R776" s="8">
        <f t="shared" si="104"/>
        <v>0.70199999999999996</v>
      </c>
      <c r="S776" s="10">
        <f t="shared" si="105"/>
        <v>39</v>
      </c>
      <c r="T776" t="s">
        <v>8275</v>
      </c>
      <c r="U776" t="str">
        <f t="shared" si="98"/>
        <v>publishing</v>
      </c>
      <c r="V776" t="str">
        <f t="shared" si="99"/>
        <v>fiction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>
        <f t="shared" si="100"/>
        <v>2592000</v>
      </c>
      <c r="L777" s="12">
        <f t="shared" si="101"/>
        <v>40862.810127314813</v>
      </c>
      <c r="M777" s="12">
        <f t="shared" si="102"/>
        <v>40892.810127314813</v>
      </c>
      <c r="N777" s="14">
        <f t="shared" si="103"/>
        <v>29.75</v>
      </c>
      <c r="O777" t="b">
        <v>0</v>
      </c>
      <c r="P777">
        <v>5</v>
      </c>
      <c r="Q777" t="b">
        <v>0</v>
      </c>
      <c r="R777" s="8">
        <f t="shared" si="104"/>
        <v>1.7000000000000001E-2</v>
      </c>
      <c r="S777" s="10">
        <f t="shared" si="105"/>
        <v>34</v>
      </c>
      <c r="T777" t="s">
        <v>8275</v>
      </c>
      <c r="U777" t="str">
        <f t="shared" si="98"/>
        <v>publishing</v>
      </c>
      <c r="V777" t="str">
        <f t="shared" si="99"/>
        <v>fiction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>
        <f t="shared" si="100"/>
        <v>3241955</v>
      </c>
      <c r="L778" s="12">
        <f t="shared" si="101"/>
        <v>42250.435706018514</v>
      </c>
      <c r="M778" s="12">
        <f t="shared" si="102"/>
        <v>42287.958333333328</v>
      </c>
      <c r="N778" s="14">
        <f t="shared" si="103"/>
        <v>37.272627314814819</v>
      </c>
      <c r="O778" t="b">
        <v>0</v>
      </c>
      <c r="P778">
        <v>57</v>
      </c>
      <c r="Q778" t="b">
        <v>0</v>
      </c>
      <c r="R778" s="8">
        <f t="shared" si="104"/>
        <v>0.51400000000000001</v>
      </c>
      <c r="S778" s="10">
        <f t="shared" si="105"/>
        <v>63.122807017543863</v>
      </c>
      <c r="T778" t="s">
        <v>8275</v>
      </c>
      <c r="U778" t="str">
        <f t="shared" si="98"/>
        <v>publishing</v>
      </c>
      <c r="V778" t="str">
        <f t="shared" si="99"/>
        <v>fiction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>
        <f t="shared" si="100"/>
        <v>2592000</v>
      </c>
      <c r="L779" s="12">
        <f t="shared" si="101"/>
        <v>41456.731215277774</v>
      </c>
      <c r="M779" s="12">
        <f t="shared" si="102"/>
        <v>41486.731215277774</v>
      </c>
      <c r="N779" s="14">
        <f t="shared" si="103"/>
        <v>29.75</v>
      </c>
      <c r="O779" t="b">
        <v>0</v>
      </c>
      <c r="P779">
        <v>3</v>
      </c>
      <c r="Q779" t="b">
        <v>0</v>
      </c>
      <c r="R779" s="8">
        <f t="shared" si="104"/>
        <v>7.0000000000000001E-3</v>
      </c>
      <c r="S779" s="10">
        <f t="shared" si="105"/>
        <v>7</v>
      </c>
      <c r="T779" t="s">
        <v>8275</v>
      </c>
      <c r="U779" t="str">
        <f t="shared" si="98"/>
        <v>publishing</v>
      </c>
      <c r="V779" t="str">
        <f t="shared" si="99"/>
        <v>fiction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>
        <f t="shared" si="100"/>
        <v>2592000</v>
      </c>
      <c r="L780" s="12">
        <f t="shared" si="101"/>
        <v>41729.452314814815</v>
      </c>
      <c r="M780" s="12">
        <f t="shared" si="102"/>
        <v>41759.452314814815</v>
      </c>
      <c r="N780" s="14">
        <f t="shared" si="103"/>
        <v>29.75</v>
      </c>
      <c r="O780" t="b">
        <v>0</v>
      </c>
      <c r="P780">
        <v>1</v>
      </c>
      <c r="Q780" t="b">
        <v>0</v>
      </c>
      <c r="R780" s="8">
        <f t="shared" si="104"/>
        <v>4.0000000000000001E-3</v>
      </c>
      <c r="S780" s="10">
        <f t="shared" si="105"/>
        <v>2</v>
      </c>
      <c r="T780" t="s">
        <v>8275</v>
      </c>
      <c r="U780" t="str">
        <f t="shared" si="98"/>
        <v>publishing</v>
      </c>
      <c r="V780" t="str">
        <f t="shared" si="99"/>
        <v>fiction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>
        <f t="shared" si="100"/>
        <v>2547295</v>
      </c>
      <c r="L781" s="12">
        <f t="shared" si="101"/>
        <v>40436.43408564815</v>
      </c>
      <c r="M781" s="12">
        <f t="shared" si="102"/>
        <v>40465.916666666664</v>
      </c>
      <c r="N781" s="14">
        <f t="shared" si="103"/>
        <v>29.232581018518516</v>
      </c>
      <c r="O781" t="b">
        <v>0</v>
      </c>
      <c r="P781">
        <v>6</v>
      </c>
      <c r="Q781" t="b">
        <v>0</v>
      </c>
      <c r="R781" s="8">
        <f t="shared" si="104"/>
        <v>2.6666666666666668E-2</v>
      </c>
      <c r="S781" s="10">
        <f t="shared" si="105"/>
        <v>66.666666666666671</v>
      </c>
      <c r="T781" t="s">
        <v>8275</v>
      </c>
      <c r="U781" t="str">
        <f t="shared" si="98"/>
        <v>publishing</v>
      </c>
      <c r="V781" t="str">
        <f t="shared" si="99"/>
        <v>fiction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>
        <f t="shared" si="100"/>
        <v>2592000</v>
      </c>
      <c r="L782" s="12">
        <f t="shared" si="101"/>
        <v>40636.423900462964</v>
      </c>
      <c r="M782" s="12">
        <f t="shared" si="102"/>
        <v>40666.423900462964</v>
      </c>
      <c r="N782" s="14">
        <f t="shared" si="103"/>
        <v>29.75</v>
      </c>
      <c r="O782" t="b">
        <v>0</v>
      </c>
      <c r="P782">
        <v>27</v>
      </c>
      <c r="Q782" t="b">
        <v>1</v>
      </c>
      <c r="R782" s="8">
        <f t="shared" si="104"/>
        <v>1.04</v>
      </c>
      <c r="S782" s="10">
        <f t="shared" si="105"/>
        <v>38.518518518518519</v>
      </c>
      <c r="T782" t="s">
        <v>8276</v>
      </c>
      <c r="U782" t="str">
        <f>IF(T782="music/rock","music",IF(T782="music/jazz","music",IF(T782="music/classical music","music",IF(T782="music/electronic music","music",IF(T782="music/faith","music",IF(T782="music/metal","music",IF(T782="music/pop","music",IF(T782="music/indie rock","music",IF(T782="music/world music","music","N/A")))))))))</f>
        <v>music</v>
      </c>
      <c r="V782" t="str">
        <f>IF(T782="music/rock","rock",IF(T782="music/jazz","jazz",IF(T782="music/classical music","classical music",IF(T782="music/electronic music","electronic music",IF(T782="music/faith","faith",IF(T782="music/metal","metal",IF(T782="music/pop","pop",IF(T782="music/indie rock","indie rock",IF(T782="music/world music","world music","N/A")))))))))</f>
        <v>rock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>
        <f t="shared" si="100"/>
        <v>2592000</v>
      </c>
      <c r="L783" s="12">
        <f t="shared" si="101"/>
        <v>41402.750856481485</v>
      </c>
      <c r="M783" s="12">
        <f t="shared" si="102"/>
        <v>41432.750856481485</v>
      </c>
      <c r="N783" s="14">
        <f t="shared" si="103"/>
        <v>29.75</v>
      </c>
      <c r="O783" t="b">
        <v>0</v>
      </c>
      <c r="P783">
        <v>25</v>
      </c>
      <c r="Q783" t="b">
        <v>1</v>
      </c>
      <c r="R783" s="8">
        <f t="shared" si="104"/>
        <v>1.3315375</v>
      </c>
      <c r="S783" s="10">
        <f t="shared" si="105"/>
        <v>42.609200000000001</v>
      </c>
      <c r="T783" t="s">
        <v>8276</v>
      </c>
      <c r="U783" t="str">
        <f t="shared" ref="U783:U846" si="106">IF(T783="music/rock","music",IF(T783="music/jazz","music",IF(T783="music/classical music","music",IF(T783="music/electronic music","music",IF(T783="music/faith","music",IF(T783="music/metal","music",IF(T783="music/pop","music",IF(T783="music/indie rock","music",IF(T783="music/world music","music","N/A")))))))))</f>
        <v>music</v>
      </c>
      <c r="V783" t="str">
        <f t="shared" ref="V783:V846" si="107">IF(T783="music/rock","rock",IF(T783="music/jazz","jazz",IF(T783="music/classical music","classical music",IF(T783="music/electronic music","electronic music",IF(T783="music/faith","faith",IF(T783="music/metal","metal",IF(T783="music/pop","pop",IF(T783="music/indie rock","indie rock",IF(T783="music/world music","world music","N/A")))))))))</f>
        <v>rock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>
        <f t="shared" si="100"/>
        <v>2592000</v>
      </c>
      <c r="L784" s="12">
        <f t="shared" si="101"/>
        <v>41116.508125</v>
      </c>
      <c r="M784" s="12">
        <f t="shared" si="102"/>
        <v>41146.508125</v>
      </c>
      <c r="N784" s="14">
        <f t="shared" si="103"/>
        <v>29.75</v>
      </c>
      <c r="O784" t="b">
        <v>0</v>
      </c>
      <c r="P784">
        <v>14</v>
      </c>
      <c r="Q784" t="b">
        <v>1</v>
      </c>
      <c r="R784" s="8">
        <f t="shared" si="104"/>
        <v>1</v>
      </c>
      <c r="S784" s="10">
        <f t="shared" si="105"/>
        <v>50</v>
      </c>
      <c r="T784" t="s">
        <v>8276</v>
      </c>
      <c r="U784" t="str">
        <f t="shared" si="106"/>
        <v>music</v>
      </c>
      <c r="V784" t="str">
        <f t="shared" si="107"/>
        <v>rock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>
        <f t="shared" si="100"/>
        <v>3381951</v>
      </c>
      <c r="L785" s="12">
        <f t="shared" si="101"/>
        <v>40987.523715277777</v>
      </c>
      <c r="M785" s="12">
        <f t="shared" si="102"/>
        <v>41026.666666666664</v>
      </c>
      <c r="N785" s="14">
        <f t="shared" si="103"/>
        <v>38.892951388888889</v>
      </c>
      <c r="O785" t="b">
        <v>0</v>
      </c>
      <c r="P785">
        <v>35</v>
      </c>
      <c r="Q785" t="b">
        <v>1</v>
      </c>
      <c r="R785" s="8">
        <f t="shared" si="104"/>
        <v>1.4813333333333334</v>
      </c>
      <c r="S785" s="10">
        <f t="shared" si="105"/>
        <v>63.485714285714288</v>
      </c>
      <c r="T785" t="s">
        <v>8276</v>
      </c>
      <c r="U785" t="str">
        <f t="shared" si="106"/>
        <v>music</v>
      </c>
      <c r="V785" t="str">
        <f t="shared" si="107"/>
        <v>rock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>
        <f t="shared" si="100"/>
        <v>3452400</v>
      </c>
      <c r="L786" s="12">
        <f t="shared" si="101"/>
        <v>41674.899525462963</v>
      </c>
      <c r="M786" s="12">
        <f t="shared" si="102"/>
        <v>41714.857858796298</v>
      </c>
      <c r="N786" s="14">
        <f t="shared" si="103"/>
        <v>39.708333333333336</v>
      </c>
      <c r="O786" t="b">
        <v>0</v>
      </c>
      <c r="P786">
        <v>10</v>
      </c>
      <c r="Q786" t="b">
        <v>1</v>
      </c>
      <c r="R786" s="8">
        <f t="shared" si="104"/>
        <v>1.0249999999999999</v>
      </c>
      <c r="S786" s="10">
        <f t="shared" si="105"/>
        <v>102.5</v>
      </c>
      <c r="T786" t="s">
        <v>8276</v>
      </c>
      <c r="U786" t="str">
        <f t="shared" si="106"/>
        <v>music</v>
      </c>
      <c r="V786" t="str">
        <f t="shared" si="107"/>
        <v>rock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>
        <f t="shared" si="100"/>
        <v>2592000</v>
      </c>
      <c r="L787" s="12">
        <f t="shared" si="101"/>
        <v>41303.343923611108</v>
      </c>
      <c r="M787" s="12">
        <f t="shared" si="102"/>
        <v>41333.343923611108</v>
      </c>
      <c r="N787" s="14">
        <f t="shared" si="103"/>
        <v>29.75</v>
      </c>
      <c r="O787" t="b">
        <v>0</v>
      </c>
      <c r="P787">
        <v>29</v>
      </c>
      <c r="Q787" t="b">
        <v>1</v>
      </c>
      <c r="R787" s="8">
        <f t="shared" si="104"/>
        <v>1.8062799999999999</v>
      </c>
      <c r="S787" s="10">
        <f t="shared" si="105"/>
        <v>31.142758620689655</v>
      </c>
      <c r="T787" t="s">
        <v>8276</v>
      </c>
      <c r="U787" t="str">
        <f t="shared" si="106"/>
        <v>music</v>
      </c>
      <c r="V787" t="str">
        <f t="shared" si="107"/>
        <v>rock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>
        <f t="shared" si="100"/>
        <v>4976786</v>
      </c>
      <c r="L788" s="12">
        <f t="shared" si="101"/>
        <v>40982.805949074071</v>
      </c>
      <c r="M788" s="12">
        <f t="shared" si="102"/>
        <v>41040.407638888886</v>
      </c>
      <c r="N788" s="14">
        <f t="shared" si="103"/>
        <v>57.351689814814819</v>
      </c>
      <c r="O788" t="b">
        <v>0</v>
      </c>
      <c r="P788">
        <v>44</v>
      </c>
      <c r="Q788" t="b">
        <v>1</v>
      </c>
      <c r="R788" s="8">
        <f t="shared" si="104"/>
        <v>1.4279999999999999</v>
      </c>
      <c r="S788" s="10">
        <f t="shared" si="105"/>
        <v>162.27272727272728</v>
      </c>
      <c r="T788" t="s">
        <v>8276</v>
      </c>
      <c r="U788" t="str">
        <f t="shared" si="106"/>
        <v>music</v>
      </c>
      <c r="V788" t="str">
        <f t="shared" si="107"/>
        <v>rock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>
        <f t="shared" si="100"/>
        <v>2592000</v>
      </c>
      <c r="L789" s="12">
        <f t="shared" si="101"/>
        <v>41549.377615740741</v>
      </c>
      <c r="M789" s="12">
        <f t="shared" si="102"/>
        <v>41579.377615740741</v>
      </c>
      <c r="N789" s="14">
        <f t="shared" si="103"/>
        <v>29.75</v>
      </c>
      <c r="O789" t="b">
        <v>0</v>
      </c>
      <c r="P789">
        <v>17</v>
      </c>
      <c r="Q789" t="b">
        <v>1</v>
      </c>
      <c r="R789" s="8">
        <f t="shared" si="104"/>
        <v>1.1416666666666666</v>
      </c>
      <c r="S789" s="10">
        <f t="shared" si="105"/>
        <v>80.588235294117652</v>
      </c>
      <c r="T789" t="s">
        <v>8276</v>
      </c>
      <c r="U789" t="str">
        <f t="shared" si="106"/>
        <v>music</v>
      </c>
      <c r="V789" t="str">
        <f t="shared" si="107"/>
        <v>rock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>
        <f t="shared" si="100"/>
        <v>3296952</v>
      </c>
      <c r="L790" s="12">
        <f t="shared" si="101"/>
        <v>41058.756805555553</v>
      </c>
      <c r="M790" s="12">
        <f t="shared" si="102"/>
        <v>41096.915972222225</v>
      </c>
      <c r="N790" s="14">
        <f t="shared" si="103"/>
        <v>37.909166666666664</v>
      </c>
      <c r="O790" t="b">
        <v>0</v>
      </c>
      <c r="P790">
        <v>34</v>
      </c>
      <c r="Q790" t="b">
        <v>1</v>
      </c>
      <c r="R790" s="8">
        <f t="shared" si="104"/>
        <v>2.03505</v>
      </c>
      <c r="S790" s="10">
        <f t="shared" si="105"/>
        <v>59.85441176470588</v>
      </c>
      <c r="T790" t="s">
        <v>8276</v>
      </c>
      <c r="U790" t="str">
        <f t="shared" si="106"/>
        <v>music</v>
      </c>
      <c r="V790" t="str">
        <f t="shared" si="107"/>
        <v>rock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>
        <f t="shared" si="100"/>
        <v>1567860</v>
      </c>
      <c r="L791" s="12">
        <f t="shared" si="101"/>
        <v>41276.936111111114</v>
      </c>
      <c r="M791" s="12">
        <f t="shared" si="102"/>
        <v>41295.082638888889</v>
      </c>
      <c r="N791" s="14">
        <f t="shared" si="103"/>
        <v>17.896527777777777</v>
      </c>
      <c r="O791" t="b">
        <v>0</v>
      </c>
      <c r="P791">
        <v>14</v>
      </c>
      <c r="Q791" t="b">
        <v>1</v>
      </c>
      <c r="R791" s="8">
        <f t="shared" si="104"/>
        <v>1.0941176470588236</v>
      </c>
      <c r="S791" s="10">
        <f t="shared" si="105"/>
        <v>132.85714285714286</v>
      </c>
      <c r="T791" t="s">
        <v>8276</v>
      </c>
      <c r="U791" t="str">
        <f t="shared" si="106"/>
        <v>music</v>
      </c>
      <c r="V791" t="str">
        <f t="shared" si="107"/>
        <v>rock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>
        <f t="shared" si="100"/>
        <v>2592000</v>
      </c>
      <c r="L792" s="12">
        <f t="shared" si="101"/>
        <v>41275.797905092593</v>
      </c>
      <c r="M792" s="12">
        <f t="shared" si="102"/>
        <v>41305.797905092593</v>
      </c>
      <c r="N792" s="14">
        <f t="shared" si="103"/>
        <v>29.75</v>
      </c>
      <c r="O792" t="b">
        <v>0</v>
      </c>
      <c r="P792">
        <v>156</v>
      </c>
      <c r="Q792" t="b">
        <v>1</v>
      </c>
      <c r="R792" s="8">
        <f t="shared" si="104"/>
        <v>1.443746</v>
      </c>
      <c r="S792" s="10">
        <f t="shared" si="105"/>
        <v>92.547820512820508</v>
      </c>
      <c r="T792" t="s">
        <v>8276</v>
      </c>
      <c r="U792" t="str">
        <f t="shared" si="106"/>
        <v>music</v>
      </c>
      <c r="V792" t="str">
        <f t="shared" si="107"/>
        <v>rock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>
        <f t="shared" si="100"/>
        <v>2891694</v>
      </c>
      <c r="L793" s="12">
        <f t="shared" si="101"/>
        <v>41557.530624999999</v>
      </c>
      <c r="M793" s="12">
        <f t="shared" si="102"/>
        <v>41590.999305555553</v>
      </c>
      <c r="N793" s="14">
        <f t="shared" si="103"/>
        <v>33.218680555555558</v>
      </c>
      <c r="O793" t="b">
        <v>0</v>
      </c>
      <c r="P793">
        <v>128</v>
      </c>
      <c r="Q793" t="b">
        <v>1</v>
      </c>
      <c r="R793" s="8">
        <f t="shared" si="104"/>
        <v>1.0386666666666666</v>
      </c>
      <c r="S793" s="10">
        <f t="shared" si="105"/>
        <v>60.859375</v>
      </c>
      <c r="T793" t="s">
        <v>8276</v>
      </c>
      <c r="U793" t="str">
        <f t="shared" si="106"/>
        <v>music</v>
      </c>
      <c r="V793" t="str">
        <f t="shared" si="107"/>
        <v>rock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>
        <f t="shared" si="100"/>
        <v>2595600</v>
      </c>
      <c r="L794" s="12">
        <f t="shared" si="101"/>
        <v>41555.623645833337</v>
      </c>
      <c r="M794" s="12">
        <f t="shared" si="102"/>
        <v>41585.665312500001</v>
      </c>
      <c r="N794" s="14">
        <f t="shared" si="103"/>
        <v>29.791666666666668</v>
      </c>
      <c r="O794" t="b">
        <v>0</v>
      </c>
      <c r="P794">
        <v>60</v>
      </c>
      <c r="Q794" t="b">
        <v>1</v>
      </c>
      <c r="R794" s="8">
        <f t="shared" si="104"/>
        <v>1.0044440000000001</v>
      </c>
      <c r="S794" s="10">
        <f t="shared" si="105"/>
        <v>41.851833333333339</v>
      </c>
      <c r="T794" t="s">
        <v>8276</v>
      </c>
      <c r="U794" t="str">
        <f t="shared" si="106"/>
        <v>music</v>
      </c>
      <c r="V794" t="str">
        <f t="shared" si="107"/>
        <v>rock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>
        <f t="shared" si="100"/>
        <v>1336296</v>
      </c>
      <c r="L795" s="12">
        <f t="shared" si="101"/>
        <v>41442.491249999999</v>
      </c>
      <c r="M795" s="12">
        <f t="shared" si="102"/>
        <v>41457.957638888889</v>
      </c>
      <c r="N795" s="14">
        <f t="shared" si="103"/>
        <v>15.216388888888888</v>
      </c>
      <c r="O795" t="b">
        <v>0</v>
      </c>
      <c r="P795">
        <v>32</v>
      </c>
      <c r="Q795" t="b">
        <v>1</v>
      </c>
      <c r="R795" s="8">
        <f t="shared" si="104"/>
        <v>1.0277927272727272</v>
      </c>
      <c r="S795" s="10">
        <f t="shared" si="105"/>
        <v>88.325937499999995</v>
      </c>
      <c r="T795" t="s">
        <v>8276</v>
      </c>
      <c r="U795" t="str">
        <f t="shared" si="106"/>
        <v>music</v>
      </c>
      <c r="V795" t="str">
        <f t="shared" si="107"/>
        <v>rock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>
        <f t="shared" si="100"/>
        <v>4803623</v>
      </c>
      <c r="L796" s="12">
        <f t="shared" si="101"/>
        <v>40735.865011574075</v>
      </c>
      <c r="M796" s="12">
        <f t="shared" si="102"/>
        <v>40791.462500000001</v>
      </c>
      <c r="N796" s="14">
        <f t="shared" si="103"/>
        <v>55.347488425925924</v>
      </c>
      <c r="O796" t="b">
        <v>0</v>
      </c>
      <c r="P796">
        <v>53</v>
      </c>
      <c r="Q796" t="b">
        <v>1</v>
      </c>
      <c r="R796" s="8">
        <f t="shared" si="104"/>
        <v>1.0531250000000001</v>
      </c>
      <c r="S796" s="10">
        <f t="shared" si="105"/>
        <v>158.96226415094338</v>
      </c>
      <c r="T796" t="s">
        <v>8276</v>
      </c>
      <c r="U796" t="str">
        <f t="shared" si="106"/>
        <v>music</v>
      </c>
      <c r="V796" t="str">
        <f t="shared" si="107"/>
        <v>rock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>
        <f t="shared" si="100"/>
        <v>3680174</v>
      </c>
      <c r="L797" s="12">
        <f t="shared" si="101"/>
        <v>40963.363032407404</v>
      </c>
      <c r="M797" s="12">
        <f t="shared" si="102"/>
        <v>41005.957638888889</v>
      </c>
      <c r="N797" s="14">
        <f t="shared" si="103"/>
        <v>42.344606481481478</v>
      </c>
      <c r="O797" t="b">
        <v>0</v>
      </c>
      <c r="P797">
        <v>184</v>
      </c>
      <c r="Q797" t="b">
        <v>1</v>
      </c>
      <c r="R797" s="8">
        <f t="shared" si="104"/>
        <v>1.1178571428571429</v>
      </c>
      <c r="S797" s="10">
        <f t="shared" si="105"/>
        <v>85.054347826086953</v>
      </c>
      <c r="T797" t="s">
        <v>8276</v>
      </c>
      <c r="U797" t="str">
        <f t="shared" si="106"/>
        <v>music</v>
      </c>
      <c r="V797" t="str">
        <f t="shared" si="107"/>
        <v>rock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>
        <f t="shared" si="100"/>
        <v>2591915</v>
      </c>
      <c r="L798" s="12">
        <f t="shared" si="101"/>
        <v>41502.632928240739</v>
      </c>
      <c r="M798" s="12">
        <f t="shared" si="102"/>
        <v>41532.631944444445</v>
      </c>
      <c r="N798" s="14">
        <f t="shared" si="103"/>
        <v>29.749016203703704</v>
      </c>
      <c r="O798" t="b">
        <v>0</v>
      </c>
      <c r="P798">
        <v>90</v>
      </c>
      <c r="Q798" t="b">
        <v>1</v>
      </c>
      <c r="R798" s="8">
        <f t="shared" si="104"/>
        <v>1.0135000000000001</v>
      </c>
      <c r="S798" s="10">
        <f t="shared" si="105"/>
        <v>112.61111111111111</v>
      </c>
      <c r="T798" t="s">
        <v>8276</v>
      </c>
      <c r="U798" t="str">
        <f t="shared" si="106"/>
        <v>music</v>
      </c>
      <c r="V798" t="str">
        <f t="shared" si="107"/>
        <v>rock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>
        <f t="shared" si="100"/>
        <v>2693312</v>
      </c>
      <c r="L799" s="12">
        <f t="shared" si="101"/>
        <v>40996.744074074071</v>
      </c>
      <c r="M799" s="12">
        <f t="shared" si="102"/>
        <v>41027.916666666664</v>
      </c>
      <c r="N799" s="14">
        <f t="shared" si="103"/>
        <v>30.922592592592594</v>
      </c>
      <c r="O799" t="b">
        <v>0</v>
      </c>
      <c r="P799">
        <v>71</v>
      </c>
      <c r="Q799" t="b">
        <v>1</v>
      </c>
      <c r="R799" s="8">
        <f t="shared" si="104"/>
        <v>1.0753333333333333</v>
      </c>
      <c r="S799" s="10">
        <f t="shared" si="105"/>
        <v>45.436619718309856</v>
      </c>
      <c r="T799" t="s">
        <v>8276</v>
      </c>
      <c r="U799" t="str">
        <f t="shared" si="106"/>
        <v>music</v>
      </c>
      <c r="V799" t="str">
        <f t="shared" si="107"/>
        <v>rock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>
        <f t="shared" si="100"/>
        <v>2592000</v>
      </c>
      <c r="L800" s="12">
        <f t="shared" si="101"/>
        <v>41882.340127314819</v>
      </c>
      <c r="M800" s="12">
        <f t="shared" si="102"/>
        <v>41912.340127314819</v>
      </c>
      <c r="N800" s="14">
        <f t="shared" si="103"/>
        <v>29.75</v>
      </c>
      <c r="O800" t="b">
        <v>0</v>
      </c>
      <c r="P800">
        <v>87</v>
      </c>
      <c r="Q800" t="b">
        <v>1</v>
      </c>
      <c r="R800" s="8">
        <f t="shared" si="104"/>
        <v>1.1488571428571428</v>
      </c>
      <c r="S800" s="10">
        <f t="shared" si="105"/>
        <v>46.218390804597703</v>
      </c>
      <c r="T800" t="s">
        <v>8276</v>
      </c>
      <c r="U800" t="str">
        <f t="shared" si="106"/>
        <v>music</v>
      </c>
      <c r="V800" t="str">
        <f t="shared" si="107"/>
        <v>rock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>
        <f t="shared" si="100"/>
        <v>2592000</v>
      </c>
      <c r="L801" s="12">
        <f t="shared" si="101"/>
        <v>40996.417199074072</v>
      </c>
      <c r="M801" s="12">
        <f t="shared" si="102"/>
        <v>41026.417199074072</v>
      </c>
      <c r="N801" s="14">
        <f t="shared" si="103"/>
        <v>29.75</v>
      </c>
      <c r="O801" t="b">
        <v>0</v>
      </c>
      <c r="P801">
        <v>28</v>
      </c>
      <c r="Q801" t="b">
        <v>1</v>
      </c>
      <c r="R801" s="8">
        <f t="shared" si="104"/>
        <v>1.0002</v>
      </c>
      <c r="S801" s="10">
        <f t="shared" si="105"/>
        <v>178.60714285714286</v>
      </c>
      <c r="T801" t="s">
        <v>8276</v>
      </c>
      <c r="U801" t="str">
        <f t="shared" si="106"/>
        <v>music</v>
      </c>
      <c r="V801" t="str">
        <f t="shared" si="107"/>
        <v>rock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>
        <f t="shared" si="100"/>
        <v>2592000</v>
      </c>
      <c r="L802" s="12">
        <f t="shared" si="101"/>
        <v>41863.183495370373</v>
      </c>
      <c r="M802" s="12">
        <f t="shared" si="102"/>
        <v>41893.183495370373</v>
      </c>
      <c r="N802" s="14">
        <f t="shared" si="103"/>
        <v>29.75</v>
      </c>
      <c r="O802" t="b">
        <v>0</v>
      </c>
      <c r="P802">
        <v>56</v>
      </c>
      <c r="Q802" t="b">
        <v>1</v>
      </c>
      <c r="R802" s="8">
        <f t="shared" si="104"/>
        <v>1.5213333333333334</v>
      </c>
      <c r="S802" s="10">
        <f t="shared" si="105"/>
        <v>40.75</v>
      </c>
      <c r="T802" t="s">
        <v>8276</v>
      </c>
      <c r="U802" t="str">
        <f t="shared" si="106"/>
        <v>music</v>
      </c>
      <c r="V802" t="str">
        <f t="shared" si="107"/>
        <v>rock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>
        <f t="shared" si="100"/>
        <v>2592000</v>
      </c>
      <c r="L803" s="12">
        <f t="shared" si="101"/>
        <v>40695.545370370368</v>
      </c>
      <c r="M803" s="12">
        <f t="shared" si="102"/>
        <v>40725.545370370368</v>
      </c>
      <c r="N803" s="14">
        <f t="shared" si="103"/>
        <v>29.75</v>
      </c>
      <c r="O803" t="b">
        <v>0</v>
      </c>
      <c r="P803">
        <v>51</v>
      </c>
      <c r="Q803" t="b">
        <v>1</v>
      </c>
      <c r="R803" s="8">
        <f t="shared" si="104"/>
        <v>1.1152149999999998</v>
      </c>
      <c r="S803" s="10">
        <f t="shared" si="105"/>
        <v>43.733921568627444</v>
      </c>
      <c r="T803" t="s">
        <v>8276</v>
      </c>
      <c r="U803" t="str">
        <f t="shared" si="106"/>
        <v>music</v>
      </c>
      <c r="V803" t="str">
        <f t="shared" si="107"/>
        <v>rock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>
        <f t="shared" si="100"/>
        <v>3987176</v>
      </c>
      <c r="L804" s="12">
        <f t="shared" si="101"/>
        <v>41122.772268518522</v>
      </c>
      <c r="M804" s="12">
        <f t="shared" si="102"/>
        <v>41168.920138888891</v>
      </c>
      <c r="N804" s="14">
        <f t="shared" si="103"/>
        <v>45.897870370370377</v>
      </c>
      <c r="O804" t="b">
        <v>0</v>
      </c>
      <c r="P804">
        <v>75</v>
      </c>
      <c r="Q804" t="b">
        <v>1</v>
      </c>
      <c r="R804" s="8">
        <f t="shared" si="104"/>
        <v>1.0133333333333334</v>
      </c>
      <c r="S804" s="10">
        <f t="shared" si="105"/>
        <v>81.066666666666663</v>
      </c>
      <c r="T804" t="s">
        <v>8276</v>
      </c>
      <c r="U804" t="str">
        <f t="shared" si="106"/>
        <v>music</v>
      </c>
      <c r="V804" t="str">
        <f t="shared" si="107"/>
        <v>rock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>
        <f t="shared" si="100"/>
        <v>2254322</v>
      </c>
      <c r="L805" s="12">
        <f t="shared" si="101"/>
        <v>40665.699976851851</v>
      </c>
      <c r="M805" s="12">
        <f t="shared" si="102"/>
        <v>40691.791666666664</v>
      </c>
      <c r="N805" s="14">
        <f t="shared" si="103"/>
        <v>25.841689814814814</v>
      </c>
      <c r="O805" t="b">
        <v>0</v>
      </c>
      <c r="P805">
        <v>38</v>
      </c>
      <c r="Q805" t="b">
        <v>1</v>
      </c>
      <c r="R805" s="8">
        <f t="shared" si="104"/>
        <v>1.232608695652174</v>
      </c>
      <c r="S805" s="10">
        <f t="shared" si="105"/>
        <v>74.60526315789474</v>
      </c>
      <c r="T805" t="s">
        <v>8276</v>
      </c>
      <c r="U805" t="str">
        <f t="shared" si="106"/>
        <v>music</v>
      </c>
      <c r="V805" t="str">
        <f t="shared" si="107"/>
        <v>rock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>
        <f t="shared" si="100"/>
        <v>1474014</v>
      </c>
      <c r="L806" s="12">
        <f t="shared" si="101"/>
        <v>40729.855625000004</v>
      </c>
      <c r="M806" s="12">
        <f t="shared" si="102"/>
        <v>40746.915972222225</v>
      </c>
      <c r="N806" s="14">
        <f t="shared" si="103"/>
        <v>16.810347222222223</v>
      </c>
      <c r="O806" t="b">
        <v>0</v>
      </c>
      <c r="P806">
        <v>18</v>
      </c>
      <c r="Q806" t="b">
        <v>1</v>
      </c>
      <c r="R806" s="8">
        <f t="shared" si="104"/>
        <v>1</v>
      </c>
      <c r="S806" s="10">
        <f t="shared" si="105"/>
        <v>305.55555555555554</v>
      </c>
      <c r="T806" t="s">
        <v>8276</v>
      </c>
      <c r="U806" t="str">
        <f t="shared" si="106"/>
        <v>music</v>
      </c>
      <c r="V806" t="str">
        <f t="shared" si="107"/>
        <v>rock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>
        <f t="shared" si="100"/>
        <v>4331688</v>
      </c>
      <c r="L807" s="12">
        <f t="shared" si="101"/>
        <v>40690.573055555556</v>
      </c>
      <c r="M807" s="12">
        <f t="shared" si="102"/>
        <v>40740.708333333336</v>
      </c>
      <c r="N807" s="14">
        <f t="shared" si="103"/>
        <v>49.88527777777778</v>
      </c>
      <c r="O807" t="b">
        <v>0</v>
      </c>
      <c r="P807">
        <v>54</v>
      </c>
      <c r="Q807" t="b">
        <v>1</v>
      </c>
      <c r="R807" s="8">
        <f t="shared" si="104"/>
        <v>1.05</v>
      </c>
      <c r="S807" s="10">
        <f t="shared" si="105"/>
        <v>58.333333333333336</v>
      </c>
      <c r="T807" t="s">
        <v>8276</v>
      </c>
      <c r="U807" t="str">
        <f t="shared" si="106"/>
        <v>music</v>
      </c>
      <c r="V807" t="str">
        <f t="shared" si="107"/>
        <v>rock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>
        <f t="shared" si="100"/>
        <v>2592000</v>
      </c>
      <c r="L808" s="12">
        <f t="shared" si="101"/>
        <v>40763.441423611112</v>
      </c>
      <c r="M808" s="12">
        <f t="shared" si="102"/>
        <v>40793.441423611112</v>
      </c>
      <c r="N808" s="14">
        <f t="shared" si="103"/>
        <v>29.75</v>
      </c>
      <c r="O808" t="b">
        <v>0</v>
      </c>
      <c r="P808">
        <v>71</v>
      </c>
      <c r="Q808" t="b">
        <v>1</v>
      </c>
      <c r="R808" s="8">
        <f t="shared" si="104"/>
        <v>1.0443750000000001</v>
      </c>
      <c r="S808" s="10">
        <f t="shared" si="105"/>
        <v>117.67605633802818</v>
      </c>
      <c r="T808" t="s">
        <v>8276</v>
      </c>
      <c r="U808" t="str">
        <f t="shared" si="106"/>
        <v>music</v>
      </c>
      <c r="V808" t="str">
        <f t="shared" si="107"/>
        <v>rock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>
        <f t="shared" si="100"/>
        <v>3063289</v>
      </c>
      <c r="L809" s="12">
        <f t="shared" si="101"/>
        <v>42759.378599537042</v>
      </c>
      <c r="M809" s="12">
        <f t="shared" si="102"/>
        <v>42794.833333333328</v>
      </c>
      <c r="N809" s="14">
        <f t="shared" si="103"/>
        <v>35.204733796296296</v>
      </c>
      <c r="O809" t="b">
        <v>0</v>
      </c>
      <c r="P809">
        <v>57</v>
      </c>
      <c r="Q809" t="b">
        <v>1</v>
      </c>
      <c r="R809" s="8">
        <f t="shared" si="104"/>
        <v>1.05125</v>
      </c>
      <c r="S809" s="10">
        <f t="shared" si="105"/>
        <v>73.771929824561397</v>
      </c>
      <c r="T809" t="s">
        <v>8276</v>
      </c>
      <c r="U809" t="str">
        <f t="shared" si="106"/>
        <v>music</v>
      </c>
      <c r="V809" t="str">
        <f t="shared" si="107"/>
        <v>rock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>
        <f t="shared" si="100"/>
        <v>2860454</v>
      </c>
      <c r="L810" s="12">
        <f t="shared" si="101"/>
        <v>41961.850532407407</v>
      </c>
      <c r="M810" s="12">
        <f t="shared" si="102"/>
        <v>41994.957638888889</v>
      </c>
      <c r="N810" s="14">
        <f t="shared" si="103"/>
        <v>32.85710648148148</v>
      </c>
      <c r="O810" t="b">
        <v>0</v>
      </c>
      <c r="P810">
        <v>43</v>
      </c>
      <c r="Q810" t="b">
        <v>1</v>
      </c>
      <c r="R810" s="8">
        <f t="shared" si="104"/>
        <v>1</v>
      </c>
      <c r="S810" s="10">
        <f t="shared" si="105"/>
        <v>104.65116279069767</v>
      </c>
      <c r="T810" t="s">
        <v>8276</v>
      </c>
      <c r="U810" t="str">
        <f t="shared" si="106"/>
        <v>music</v>
      </c>
      <c r="V810" t="str">
        <f t="shared" si="107"/>
        <v>rock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>
        <f t="shared" si="100"/>
        <v>2592000</v>
      </c>
      <c r="L811" s="12">
        <f t="shared" si="101"/>
        <v>41628.583680555559</v>
      </c>
      <c r="M811" s="12">
        <f t="shared" si="102"/>
        <v>41658.583680555559</v>
      </c>
      <c r="N811" s="14">
        <f t="shared" si="103"/>
        <v>29.75</v>
      </c>
      <c r="O811" t="b">
        <v>0</v>
      </c>
      <c r="P811">
        <v>52</v>
      </c>
      <c r="Q811" t="b">
        <v>1</v>
      </c>
      <c r="R811" s="8">
        <f t="shared" si="104"/>
        <v>1.03775</v>
      </c>
      <c r="S811" s="10">
        <f t="shared" si="105"/>
        <v>79.82692307692308</v>
      </c>
      <c r="T811" t="s">
        <v>8276</v>
      </c>
      <c r="U811" t="str">
        <f t="shared" si="106"/>
        <v>music</v>
      </c>
      <c r="V811" t="str">
        <f t="shared" si="107"/>
        <v>rock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>
        <f t="shared" si="100"/>
        <v>2592000</v>
      </c>
      <c r="L812" s="12">
        <f t="shared" si="101"/>
        <v>41122.806273148148</v>
      </c>
      <c r="M812" s="12">
        <f t="shared" si="102"/>
        <v>41152.806273148148</v>
      </c>
      <c r="N812" s="14">
        <f t="shared" si="103"/>
        <v>29.75</v>
      </c>
      <c r="O812" t="b">
        <v>0</v>
      </c>
      <c r="P812">
        <v>27</v>
      </c>
      <c r="Q812" t="b">
        <v>1</v>
      </c>
      <c r="R812" s="8">
        <f t="shared" si="104"/>
        <v>1.05</v>
      </c>
      <c r="S812" s="10">
        <f t="shared" si="105"/>
        <v>58.333333333333336</v>
      </c>
      <c r="T812" t="s">
        <v>8276</v>
      </c>
      <c r="U812" t="str">
        <f t="shared" si="106"/>
        <v>music</v>
      </c>
      <c r="V812" t="str">
        <f t="shared" si="107"/>
        <v>rock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>
        <f t="shared" si="100"/>
        <v>1905918</v>
      </c>
      <c r="L813" s="12">
        <f t="shared" si="101"/>
        <v>41443.393541666665</v>
      </c>
      <c r="M813" s="12">
        <f t="shared" si="102"/>
        <v>41465.452777777777</v>
      </c>
      <c r="N813" s="14">
        <f t="shared" si="103"/>
        <v>21.809236111111108</v>
      </c>
      <c r="O813" t="b">
        <v>0</v>
      </c>
      <c r="P813">
        <v>12</v>
      </c>
      <c r="Q813" t="b">
        <v>1</v>
      </c>
      <c r="R813" s="8">
        <f t="shared" si="104"/>
        <v>1.04</v>
      </c>
      <c r="S813" s="10">
        <f t="shared" si="105"/>
        <v>86.666666666666671</v>
      </c>
      <c r="T813" t="s">
        <v>8276</v>
      </c>
      <c r="U813" t="str">
        <f t="shared" si="106"/>
        <v>music</v>
      </c>
      <c r="V813" t="str">
        <f t="shared" si="107"/>
        <v>rock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>
        <f t="shared" si="100"/>
        <v>4541528</v>
      </c>
      <c r="L814" s="12">
        <f t="shared" si="101"/>
        <v>41281.767962962964</v>
      </c>
      <c r="M814" s="12">
        <f t="shared" si="102"/>
        <v>41334.331944444442</v>
      </c>
      <c r="N814" s="14">
        <f t="shared" si="103"/>
        <v>52.313981481481477</v>
      </c>
      <c r="O814" t="b">
        <v>0</v>
      </c>
      <c r="P814">
        <v>33</v>
      </c>
      <c r="Q814" t="b">
        <v>1</v>
      </c>
      <c r="R814" s="8">
        <f t="shared" si="104"/>
        <v>1.5183333333333333</v>
      </c>
      <c r="S814" s="10">
        <f t="shared" si="105"/>
        <v>27.606060606060606</v>
      </c>
      <c r="T814" t="s">
        <v>8276</v>
      </c>
      <c r="U814" t="str">
        <f t="shared" si="106"/>
        <v>music</v>
      </c>
      <c r="V814" t="str">
        <f t="shared" si="107"/>
        <v>rock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>
        <f t="shared" si="100"/>
        <v>2592000</v>
      </c>
      <c r="L815" s="12">
        <f t="shared" si="101"/>
        <v>41080.710243055553</v>
      </c>
      <c r="M815" s="12">
        <f t="shared" si="102"/>
        <v>41110.710243055553</v>
      </c>
      <c r="N815" s="14">
        <f t="shared" si="103"/>
        <v>29.75</v>
      </c>
      <c r="O815" t="b">
        <v>0</v>
      </c>
      <c r="P815">
        <v>96</v>
      </c>
      <c r="Q815" t="b">
        <v>1</v>
      </c>
      <c r="R815" s="8">
        <f t="shared" si="104"/>
        <v>1.59996</v>
      </c>
      <c r="S815" s="10">
        <f t="shared" si="105"/>
        <v>24.999375000000001</v>
      </c>
      <c r="T815" t="s">
        <v>8276</v>
      </c>
      <c r="U815" t="str">
        <f t="shared" si="106"/>
        <v>music</v>
      </c>
      <c r="V815" t="str">
        <f t="shared" si="107"/>
        <v>rock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>
        <f t="shared" si="100"/>
        <v>1296839</v>
      </c>
      <c r="L816" s="12">
        <f t="shared" si="101"/>
        <v>40679.493067129632</v>
      </c>
      <c r="M816" s="12">
        <f t="shared" si="102"/>
        <v>40694.50277777778</v>
      </c>
      <c r="N816" s="14">
        <f t="shared" si="103"/>
        <v>14.759710648148149</v>
      </c>
      <c r="O816" t="b">
        <v>0</v>
      </c>
      <c r="P816">
        <v>28</v>
      </c>
      <c r="Q816" t="b">
        <v>1</v>
      </c>
      <c r="R816" s="8">
        <f t="shared" si="104"/>
        <v>1.2729999999999999</v>
      </c>
      <c r="S816" s="10">
        <f t="shared" si="105"/>
        <v>45.464285714285715</v>
      </c>
      <c r="T816" t="s">
        <v>8276</v>
      </c>
      <c r="U816" t="str">
        <f t="shared" si="106"/>
        <v>music</v>
      </c>
      <c r="V816" t="str">
        <f t="shared" si="107"/>
        <v>rock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>
        <f t="shared" si="100"/>
        <v>2592000</v>
      </c>
      <c r="L817" s="12">
        <f t="shared" si="101"/>
        <v>41914.667858796296</v>
      </c>
      <c r="M817" s="12">
        <f t="shared" si="102"/>
        <v>41944.667858796296</v>
      </c>
      <c r="N817" s="14">
        <f t="shared" si="103"/>
        <v>29.75</v>
      </c>
      <c r="O817" t="b">
        <v>0</v>
      </c>
      <c r="P817">
        <v>43</v>
      </c>
      <c r="Q817" t="b">
        <v>1</v>
      </c>
      <c r="R817" s="8">
        <f t="shared" si="104"/>
        <v>1.07</v>
      </c>
      <c r="S817" s="10">
        <f t="shared" si="105"/>
        <v>99.534883720930239</v>
      </c>
      <c r="T817" t="s">
        <v>8276</v>
      </c>
      <c r="U817" t="str">
        <f t="shared" si="106"/>
        <v>music</v>
      </c>
      <c r="V817" t="str">
        <f t="shared" si="107"/>
        <v>rock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>
        <f t="shared" si="100"/>
        <v>2712957</v>
      </c>
      <c r="L818" s="12">
        <f t="shared" si="101"/>
        <v>41341.620868055557</v>
      </c>
      <c r="M818" s="12">
        <f t="shared" si="102"/>
        <v>41373.020833333336</v>
      </c>
      <c r="N818" s="14">
        <f t="shared" si="103"/>
        <v>31.149965277777778</v>
      </c>
      <c r="O818" t="b">
        <v>0</v>
      </c>
      <c r="P818">
        <v>205</v>
      </c>
      <c r="Q818" t="b">
        <v>1</v>
      </c>
      <c r="R818" s="8">
        <f t="shared" si="104"/>
        <v>1.1512214285714286</v>
      </c>
      <c r="S818" s="10">
        <f t="shared" si="105"/>
        <v>39.31</v>
      </c>
      <c r="T818" t="s">
        <v>8276</v>
      </c>
      <c r="U818" t="str">
        <f t="shared" si="106"/>
        <v>music</v>
      </c>
      <c r="V818" t="str">
        <f t="shared" si="107"/>
        <v>rock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>
        <f t="shared" si="100"/>
        <v>4631729</v>
      </c>
      <c r="L819" s="12">
        <f t="shared" si="101"/>
        <v>40925.349664351852</v>
      </c>
      <c r="M819" s="12">
        <f t="shared" si="102"/>
        <v>40978.957638888889</v>
      </c>
      <c r="N819" s="14">
        <f t="shared" si="103"/>
        <v>53.357974537037045</v>
      </c>
      <c r="O819" t="b">
        <v>0</v>
      </c>
      <c r="P819">
        <v>23</v>
      </c>
      <c r="Q819" t="b">
        <v>1</v>
      </c>
      <c r="R819" s="8">
        <f t="shared" si="104"/>
        <v>1.3711066666666665</v>
      </c>
      <c r="S819" s="10">
        <f t="shared" si="105"/>
        <v>89.419999999999987</v>
      </c>
      <c r="T819" t="s">
        <v>8276</v>
      </c>
      <c r="U819" t="str">
        <f t="shared" si="106"/>
        <v>music</v>
      </c>
      <c r="V819" t="str">
        <f t="shared" si="107"/>
        <v>rock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>
        <f t="shared" si="100"/>
        <v>676179</v>
      </c>
      <c r="L820" s="12">
        <f t="shared" si="101"/>
        <v>41120.632881944446</v>
      </c>
      <c r="M820" s="12">
        <f t="shared" si="102"/>
        <v>41128.459027777775</v>
      </c>
      <c r="N820" s="14">
        <f t="shared" si="103"/>
        <v>7.5761458333333325</v>
      </c>
      <c r="O820" t="b">
        <v>0</v>
      </c>
      <c r="P820">
        <v>19</v>
      </c>
      <c r="Q820" t="b">
        <v>1</v>
      </c>
      <c r="R820" s="8">
        <f t="shared" si="104"/>
        <v>1.5571428571428572</v>
      </c>
      <c r="S820" s="10">
        <f t="shared" si="105"/>
        <v>28.684210526315791</v>
      </c>
      <c r="T820" t="s">
        <v>8276</v>
      </c>
      <c r="U820" t="str">
        <f t="shared" si="106"/>
        <v>music</v>
      </c>
      <c r="V820" t="str">
        <f t="shared" si="107"/>
        <v>rock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>
        <f t="shared" si="100"/>
        <v>794786</v>
      </c>
      <c r="L821" s="12">
        <f t="shared" si="101"/>
        <v>41619.748310185183</v>
      </c>
      <c r="M821" s="12">
        <f t="shared" si="102"/>
        <v>41628.947222222225</v>
      </c>
      <c r="N821" s="14">
        <f t="shared" si="103"/>
        <v>8.9489120370370365</v>
      </c>
      <c r="O821" t="b">
        <v>0</v>
      </c>
      <c r="P821">
        <v>14</v>
      </c>
      <c r="Q821" t="b">
        <v>1</v>
      </c>
      <c r="R821" s="8">
        <f t="shared" si="104"/>
        <v>1.0874999999999999</v>
      </c>
      <c r="S821" s="10">
        <f t="shared" si="105"/>
        <v>31.071428571428573</v>
      </c>
      <c r="T821" t="s">
        <v>8276</v>
      </c>
      <c r="U821" t="str">
        <f t="shared" si="106"/>
        <v>music</v>
      </c>
      <c r="V821" t="str">
        <f t="shared" si="107"/>
        <v>rock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>
        <f t="shared" si="100"/>
        <v>2623658</v>
      </c>
      <c r="L822" s="12">
        <f t="shared" si="101"/>
        <v>41768.591921296298</v>
      </c>
      <c r="M822" s="12">
        <f t="shared" si="102"/>
        <v>41798.958333333336</v>
      </c>
      <c r="N822" s="14">
        <f t="shared" si="103"/>
        <v>30.116412037037037</v>
      </c>
      <c r="O822" t="b">
        <v>0</v>
      </c>
      <c r="P822">
        <v>38</v>
      </c>
      <c r="Q822" t="b">
        <v>1</v>
      </c>
      <c r="R822" s="8">
        <f t="shared" si="104"/>
        <v>1.3405</v>
      </c>
      <c r="S822" s="10">
        <f t="shared" si="105"/>
        <v>70.55263157894737</v>
      </c>
      <c r="T822" t="s">
        <v>8276</v>
      </c>
      <c r="U822" t="str">
        <f t="shared" si="106"/>
        <v>music</v>
      </c>
      <c r="V822" t="str">
        <f t="shared" si="107"/>
        <v>rock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>
        <f t="shared" si="100"/>
        <v>2958795</v>
      </c>
      <c r="L823" s="12">
        <f t="shared" si="101"/>
        <v>42093.672048611115</v>
      </c>
      <c r="M823" s="12">
        <f t="shared" si="102"/>
        <v>42127.917361111111</v>
      </c>
      <c r="N823" s="14">
        <f t="shared" si="103"/>
        <v>33.995312500000004</v>
      </c>
      <c r="O823" t="b">
        <v>0</v>
      </c>
      <c r="P823">
        <v>78</v>
      </c>
      <c r="Q823" t="b">
        <v>1</v>
      </c>
      <c r="R823" s="8">
        <f t="shared" si="104"/>
        <v>1</v>
      </c>
      <c r="S823" s="10">
        <f t="shared" si="105"/>
        <v>224.12820512820514</v>
      </c>
      <c r="T823" t="s">
        <v>8276</v>
      </c>
      <c r="U823" t="str">
        <f t="shared" si="106"/>
        <v>music</v>
      </c>
      <c r="V823" t="str">
        <f t="shared" si="107"/>
        <v>rock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>
        <f t="shared" si="100"/>
        <v>2592000</v>
      </c>
      <c r="L824" s="12">
        <f t="shared" si="101"/>
        <v>41157.697337962964</v>
      </c>
      <c r="M824" s="12">
        <f t="shared" si="102"/>
        <v>41187.697337962964</v>
      </c>
      <c r="N824" s="14">
        <f t="shared" si="103"/>
        <v>29.75</v>
      </c>
      <c r="O824" t="b">
        <v>0</v>
      </c>
      <c r="P824">
        <v>69</v>
      </c>
      <c r="Q824" t="b">
        <v>1</v>
      </c>
      <c r="R824" s="8">
        <f t="shared" si="104"/>
        <v>1.1916666666666667</v>
      </c>
      <c r="S824" s="10">
        <f t="shared" si="105"/>
        <v>51.811594202898547</v>
      </c>
      <c r="T824" t="s">
        <v>8276</v>
      </c>
      <c r="U824" t="str">
        <f t="shared" si="106"/>
        <v>music</v>
      </c>
      <c r="V824" t="str">
        <f t="shared" si="107"/>
        <v>rock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>
        <f t="shared" si="100"/>
        <v>2588400</v>
      </c>
      <c r="L825" s="12">
        <f t="shared" si="101"/>
        <v>42055.722824074073</v>
      </c>
      <c r="M825" s="12">
        <f t="shared" si="102"/>
        <v>42085.681157407409</v>
      </c>
      <c r="N825" s="14">
        <f t="shared" si="103"/>
        <v>29.708333333333332</v>
      </c>
      <c r="O825" t="b">
        <v>0</v>
      </c>
      <c r="P825">
        <v>33</v>
      </c>
      <c r="Q825" t="b">
        <v>1</v>
      </c>
      <c r="R825" s="8">
        <f t="shared" si="104"/>
        <v>1.7949999999999999</v>
      </c>
      <c r="S825" s="10">
        <f t="shared" si="105"/>
        <v>43.515151515151516</v>
      </c>
      <c r="T825" t="s">
        <v>8276</v>
      </c>
      <c r="U825" t="str">
        <f t="shared" si="106"/>
        <v>music</v>
      </c>
      <c r="V825" t="str">
        <f t="shared" si="107"/>
        <v>rock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>
        <f t="shared" si="100"/>
        <v>3114622</v>
      </c>
      <c r="L826" s="12">
        <f t="shared" si="101"/>
        <v>40249.992106481484</v>
      </c>
      <c r="M826" s="12">
        <f t="shared" si="102"/>
        <v>40286.040972222225</v>
      </c>
      <c r="N826" s="14">
        <f t="shared" si="103"/>
        <v>35.798865740740744</v>
      </c>
      <c r="O826" t="b">
        <v>0</v>
      </c>
      <c r="P826">
        <v>54</v>
      </c>
      <c r="Q826" t="b">
        <v>1</v>
      </c>
      <c r="R826" s="8">
        <f t="shared" si="104"/>
        <v>1.3438124999999999</v>
      </c>
      <c r="S826" s="10">
        <f t="shared" si="105"/>
        <v>39.816666666666663</v>
      </c>
      <c r="T826" t="s">
        <v>8276</v>
      </c>
      <c r="U826" t="str">
        <f t="shared" si="106"/>
        <v>music</v>
      </c>
      <c r="V826" t="str">
        <f t="shared" si="107"/>
        <v>rock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>
        <f t="shared" si="100"/>
        <v>2160000</v>
      </c>
      <c r="L827" s="12">
        <f t="shared" si="101"/>
        <v>41186.056527777779</v>
      </c>
      <c r="M827" s="12">
        <f t="shared" si="102"/>
        <v>41211.056527777779</v>
      </c>
      <c r="N827" s="14">
        <f t="shared" si="103"/>
        <v>24.75</v>
      </c>
      <c r="O827" t="b">
        <v>0</v>
      </c>
      <c r="P827">
        <v>99</v>
      </c>
      <c r="Q827" t="b">
        <v>1</v>
      </c>
      <c r="R827" s="8">
        <f t="shared" si="104"/>
        <v>1.0043200000000001</v>
      </c>
      <c r="S827" s="10">
        <f t="shared" si="105"/>
        <v>126.8080808080808</v>
      </c>
      <c r="T827" t="s">
        <v>8276</v>
      </c>
      <c r="U827" t="str">
        <f t="shared" si="106"/>
        <v>music</v>
      </c>
      <c r="V827" t="str">
        <f t="shared" si="107"/>
        <v>rock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>
        <f t="shared" si="100"/>
        <v>1810800</v>
      </c>
      <c r="L828" s="12">
        <f t="shared" si="101"/>
        <v>40972.788541666669</v>
      </c>
      <c r="M828" s="12">
        <f t="shared" si="102"/>
        <v>40993.746874999997</v>
      </c>
      <c r="N828" s="14">
        <f t="shared" si="103"/>
        <v>20.708333333333332</v>
      </c>
      <c r="O828" t="b">
        <v>0</v>
      </c>
      <c r="P828">
        <v>49</v>
      </c>
      <c r="Q828" t="b">
        <v>1</v>
      </c>
      <c r="R828" s="8">
        <f t="shared" si="104"/>
        <v>1.0145454545454546</v>
      </c>
      <c r="S828" s="10">
        <f t="shared" si="105"/>
        <v>113.87755102040816</v>
      </c>
      <c r="T828" t="s">
        <v>8276</v>
      </c>
      <c r="U828" t="str">
        <f t="shared" si="106"/>
        <v>music</v>
      </c>
      <c r="V828" t="str">
        <f t="shared" si="107"/>
        <v>rock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>
        <f t="shared" si="100"/>
        <v>2276833</v>
      </c>
      <c r="L829" s="12">
        <f t="shared" si="101"/>
        <v>40927.223460648151</v>
      </c>
      <c r="M829" s="12">
        <f t="shared" si="102"/>
        <v>40953.575694444444</v>
      </c>
      <c r="N829" s="14">
        <f t="shared" si="103"/>
        <v>26.1022337962963</v>
      </c>
      <c r="O829" t="b">
        <v>0</v>
      </c>
      <c r="P829">
        <v>11</v>
      </c>
      <c r="Q829" t="b">
        <v>1</v>
      </c>
      <c r="R829" s="8">
        <f t="shared" si="104"/>
        <v>1.0333333333333334</v>
      </c>
      <c r="S829" s="10">
        <f t="shared" si="105"/>
        <v>28.181818181818183</v>
      </c>
      <c r="T829" t="s">
        <v>8276</v>
      </c>
      <c r="U829" t="str">
        <f t="shared" si="106"/>
        <v>music</v>
      </c>
      <c r="V829" t="str">
        <f t="shared" si="107"/>
        <v>rock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>
        <f t="shared" si="100"/>
        <v>1091458</v>
      </c>
      <c r="L830" s="12">
        <f t="shared" si="101"/>
        <v>41072.800717592596</v>
      </c>
      <c r="M830" s="12">
        <f t="shared" si="102"/>
        <v>41085.433333333334</v>
      </c>
      <c r="N830" s="14">
        <f t="shared" si="103"/>
        <v>12.382615740740741</v>
      </c>
      <c r="O830" t="b">
        <v>0</v>
      </c>
      <c r="P830">
        <v>38</v>
      </c>
      <c r="Q830" t="b">
        <v>1</v>
      </c>
      <c r="R830" s="8">
        <f t="shared" si="104"/>
        <v>1.07</v>
      </c>
      <c r="S830" s="10">
        <f t="shared" si="105"/>
        <v>36.60526315789474</v>
      </c>
      <c r="T830" t="s">
        <v>8276</v>
      </c>
      <c r="U830" t="str">
        <f t="shared" si="106"/>
        <v>music</v>
      </c>
      <c r="V830" t="str">
        <f t="shared" si="107"/>
        <v>rock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>
        <f t="shared" si="100"/>
        <v>5184000</v>
      </c>
      <c r="L831" s="12">
        <f t="shared" si="101"/>
        <v>42504.551388888889</v>
      </c>
      <c r="M831" s="12">
        <f t="shared" si="102"/>
        <v>42564.551388888889</v>
      </c>
      <c r="N831" s="14">
        <f t="shared" si="103"/>
        <v>59.75</v>
      </c>
      <c r="O831" t="b">
        <v>0</v>
      </c>
      <c r="P831">
        <v>16</v>
      </c>
      <c r="Q831" t="b">
        <v>1</v>
      </c>
      <c r="R831" s="8">
        <f t="shared" si="104"/>
        <v>1.04</v>
      </c>
      <c r="S831" s="10">
        <f t="shared" si="105"/>
        <v>32.5</v>
      </c>
      <c r="T831" t="s">
        <v>8276</v>
      </c>
      <c r="U831" t="str">
        <f t="shared" si="106"/>
        <v>music</v>
      </c>
      <c r="V831" t="str">
        <f t="shared" si="107"/>
        <v>rock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>
        <f t="shared" si="100"/>
        <v>2588400</v>
      </c>
      <c r="L832" s="12">
        <f t="shared" si="101"/>
        <v>41325.275752314818</v>
      </c>
      <c r="M832" s="12">
        <f t="shared" si="102"/>
        <v>41355.234085648146</v>
      </c>
      <c r="N832" s="14">
        <f t="shared" si="103"/>
        <v>29.708333333333332</v>
      </c>
      <c r="O832" t="b">
        <v>0</v>
      </c>
      <c r="P832">
        <v>32</v>
      </c>
      <c r="Q832" t="b">
        <v>1</v>
      </c>
      <c r="R832" s="8">
        <f t="shared" si="104"/>
        <v>1.0783333333333334</v>
      </c>
      <c r="S832" s="10">
        <f t="shared" si="105"/>
        <v>60.65625</v>
      </c>
      <c r="T832" t="s">
        <v>8276</v>
      </c>
      <c r="U832" t="str">
        <f t="shared" si="106"/>
        <v>music</v>
      </c>
      <c r="V832" t="str">
        <f t="shared" si="107"/>
        <v>rock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>
        <f t="shared" si="100"/>
        <v>2592000</v>
      </c>
      <c r="L833" s="12">
        <f t="shared" si="101"/>
        <v>40996.396921296298</v>
      </c>
      <c r="M833" s="12">
        <f t="shared" si="102"/>
        <v>41026.396921296298</v>
      </c>
      <c r="N833" s="14">
        <f t="shared" si="103"/>
        <v>29.75</v>
      </c>
      <c r="O833" t="b">
        <v>0</v>
      </c>
      <c r="P833">
        <v>20</v>
      </c>
      <c r="Q833" t="b">
        <v>1</v>
      </c>
      <c r="R833" s="8">
        <f t="shared" si="104"/>
        <v>2.3333333333333335</v>
      </c>
      <c r="S833" s="10">
        <f t="shared" si="105"/>
        <v>175</v>
      </c>
      <c r="T833" t="s">
        <v>8276</v>
      </c>
      <c r="U833" t="str">
        <f t="shared" si="106"/>
        <v>music</v>
      </c>
      <c r="V833" t="str">
        <f t="shared" si="107"/>
        <v>rock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>
        <f t="shared" si="100"/>
        <v>5155245</v>
      </c>
      <c r="L834" s="12">
        <f t="shared" si="101"/>
        <v>40869.425173611111</v>
      </c>
      <c r="M834" s="12">
        <f t="shared" si="102"/>
        <v>40929.092361111114</v>
      </c>
      <c r="N834" s="14">
        <f t="shared" si="103"/>
        <v>59.417187500000004</v>
      </c>
      <c r="O834" t="b">
        <v>0</v>
      </c>
      <c r="P834">
        <v>154</v>
      </c>
      <c r="Q834" t="b">
        <v>1</v>
      </c>
      <c r="R834" s="8">
        <f t="shared" si="104"/>
        <v>1.0060706666666666</v>
      </c>
      <c r="S834" s="10">
        <f t="shared" si="105"/>
        <v>97.993896103896105</v>
      </c>
      <c r="T834" t="s">
        <v>8276</v>
      </c>
      <c r="U834" t="str">
        <f t="shared" si="106"/>
        <v>music</v>
      </c>
      <c r="V834" t="str">
        <f t="shared" si="107"/>
        <v>rock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>
        <f t="shared" ref="K835:K898" si="108">SUM(I835,-J835)</f>
        <v>2592000</v>
      </c>
      <c r="L835" s="12">
        <f t="shared" ref="L835:L898" si="109">(((J835/60)/60)/24)+DATE(1970,1,1)+(-6/24)</f>
        <v>41718.628182870372</v>
      </c>
      <c r="M835" s="12">
        <f t="shared" ref="M835:M898" si="110">(((I835/60)/60)/24)+DATE(1970,1,1)+(-6/24)</f>
        <v>41748.628182870372</v>
      </c>
      <c r="N835" s="14">
        <f t="shared" ref="N835:N898" si="111">(((K835/60)/60)/24)+(-6/24)</f>
        <v>29.75</v>
      </c>
      <c r="O835" t="b">
        <v>0</v>
      </c>
      <c r="P835">
        <v>41</v>
      </c>
      <c r="Q835" t="b">
        <v>1</v>
      </c>
      <c r="R835" s="8">
        <f t="shared" ref="R835:R898" si="112">E835/D835</f>
        <v>1.0166666666666666</v>
      </c>
      <c r="S835" s="10">
        <f t="shared" ref="S835:S898" si="113">E835/P835</f>
        <v>148.78048780487805</v>
      </c>
      <c r="T835" t="s">
        <v>8276</v>
      </c>
      <c r="U835" t="str">
        <f t="shared" si="106"/>
        <v>music</v>
      </c>
      <c r="V835" t="str">
        <f t="shared" si="107"/>
        <v>rock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>
        <f t="shared" si="108"/>
        <v>2880848</v>
      </c>
      <c r="L836" s="12">
        <f t="shared" si="109"/>
        <v>41422.572824074072</v>
      </c>
      <c r="M836" s="12">
        <f t="shared" si="110"/>
        <v>41455.915972222225</v>
      </c>
      <c r="N836" s="14">
        <f t="shared" si="111"/>
        <v>33.093148148148146</v>
      </c>
      <c r="O836" t="b">
        <v>0</v>
      </c>
      <c r="P836">
        <v>75</v>
      </c>
      <c r="Q836" t="b">
        <v>1</v>
      </c>
      <c r="R836" s="8">
        <f t="shared" si="112"/>
        <v>1.3101818181818181</v>
      </c>
      <c r="S836" s="10">
        <f t="shared" si="113"/>
        <v>96.08</v>
      </c>
      <c r="T836" t="s">
        <v>8276</v>
      </c>
      <c r="U836" t="str">
        <f t="shared" si="106"/>
        <v>music</v>
      </c>
      <c r="V836" t="str">
        <f t="shared" si="107"/>
        <v>rock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>
        <f t="shared" si="108"/>
        <v>3686442</v>
      </c>
      <c r="L837" s="12">
        <f t="shared" si="109"/>
        <v>41005.20784722222</v>
      </c>
      <c r="M837" s="12">
        <f t="shared" si="110"/>
        <v>41047.875</v>
      </c>
      <c r="N837" s="14">
        <f t="shared" si="111"/>
        <v>42.417152777777773</v>
      </c>
      <c r="O837" t="b">
        <v>0</v>
      </c>
      <c r="P837">
        <v>40</v>
      </c>
      <c r="Q837" t="b">
        <v>1</v>
      </c>
      <c r="R837" s="8">
        <f t="shared" si="112"/>
        <v>1.1725000000000001</v>
      </c>
      <c r="S837" s="10">
        <f t="shared" si="113"/>
        <v>58.625</v>
      </c>
      <c r="T837" t="s">
        <v>8276</v>
      </c>
      <c r="U837" t="str">
        <f t="shared" si="106"/>
        <v>music</v>
      </c>
      <c r="V837" t="str">
        <f t="shared" si="107"/>
        <v>rock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>
        <f t="shared" si="108"/>
        <v>2592000</v>
      </c>
      <c r="L838" s="12">
        <f t="shared" si="109"/>
        <v>41523.806921296295</v>
      </c>
      <c r="M838" s="12">
        <f t="shared" si="110"/>
        <v>41553.806921296295</v>
      </c>
      <c r="N838" s="14">
        <f t="shared" si="111"/>
        <v>29.75</v>
      </c>
      <c r="O838" t="b">
        <v>0</v>
      </c>
      <c r="P838">
        <v>46</v>
      </c>
      <c r="Q838" t="b">
        <v>1</v>
      </c>
      <c r="R838" s="8">
        <f t="shared" si="112"/>
        <v>1.009304</v>
      </c>
      <c r="S838" s="10">
        <f t="shared" si="113"/>
        <v>109.70695652173914</v>
      </c>
      <c r="T838" t="s">
        <v>8276</v>
      </c>
      <c r="U838" t="str">
        <f t="shared" si="106"/>
        <v>music</v>
      </c>
      <c r="V838" t="str">
        <f t="shared" si="107"/>
        <v>rock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>
        <f t="shared" si="108"/>
        <v>2592000</v>
      </c>
      <c r="L839" s="12">
        <f t="shared" si="109"/>
        <v>41730.748402777775</v>
      </c>
      <c r="M839" s="12">
        <f t="shared" si="110"/>
        <v>41760.748402777775</v>
      </c>
      <c r="N839" s="14">
        <f t="shared" si="111"/>
        <v>29.75</v>
      </c>
      <c r="O839" t="b">
        <v>0</v>
      </c>
      <c r="P839">
        <v>62</v>
      </c>
      <c r="Q839" t="b">
        <v>1</v>
      </c>
      <c r="R839" s="8">
        <f t="shared" si="112"/>
        <v>1.218</v>
      </c>
      <c r="S839" s="10">
        <f t="shared" si="113"/>
        <v>49.112903225806448</v>
      </c>
      <c r="T839" t="s">
        <v>8276</v>
      </c>
      <c r="U839" t="str">
        <f t="shared" si="106"/>
        <v>music</v>
      </c>
      <c r="V839" t="str">
        <f t="shared" si="107"/>
        <v>rock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>
        <f t="shared" si="108"/>
        <v>2592000</v>
      </c>
      <c r="L840" s="12">
        <f t="shared" si="109"/>
        <v>40895.647974537038</v>
      </c>
      <c r="M840" s="12">
        <f t="shared" si="110"/>
        <v>40925.647974537038</v>
      </c>
      <c r="N840" s="14">
        <f t="shared" si="111"/>
        <v>29.75</v>
      </c>
      <c r="O840" t="b">
        <v>0</v>
      </c>
      <c r="P840">
        <v>61</v>
      </c>
      <c r="Q840" t="b">
        <v>1</v>
      </c>
      <c r="R840" s="8">
        <f t="shared" si="112"/>
        <v>1.454</v>
      </c>
      <c r="S840" s="10">
        <f t="shared" si="113"/>
        <v>47.672131147540981</v>
      </c>
      <c r="T840" t="s">
        <v>8276</v>
      </c>
      <c r="U840" t="str">
        <f t="shared" si="106"/>
        <v>music</v>
      </c>
      <c r="V840" t="str">
        <f t="shared" si="107"/>
        <v>rock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>
        <f t="shared" si="108"/>
        <v>2592000</v>
      </c>
      <c r="L841" s="12">
        <f t="shared" si="109"/>
        <v>41144.513379629629</v>
      </c>
      <c r="M841" s="12">
        <f t="shared" si="110"/>
        <v>41174.513379629629</v>
      </c>
      <c r="N841" s="14">
        <f t="shared" si="111"/>
        <v>29.75</v>
      </c>
      <c r="O841" t="b">
        <v>0</v>
      </c>
      <c r="P841">
        <v>96</v>
      </c>
      <c r="Q841" t="b">
        <v>1</v>
      </c>
      <c r="R841" s="8">
        <f t="shared" si="112"/>
        <v>1.166166</v>
      </c>
      <c r="S841" s="10">
        <f t="shared" si="113"/>
        <v>60.737812499999997</v>
      </c>
      <c r="T841" t="s">
        <v>8276</v>
      </c>
      <c r="U841" t="str">
        <f t="shared" si="106"/>
        <v>music</v>
      </c>
      <c r="V841" t="str">
        <f t="shared" si="107"/>
        <v>rock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>
        <f t="shared" si="108"/>
        <v>2592000</v>
      </c>
      <c r="L842" s="12">
        <f t="shared" si="109"/>
        <v>42606.976701388892</v>
      </c>
      <c r="M842" s="12">
        <f t="shared" si="110"/>
        <v>42636.976701388892</v>
      </c>
      <c r="N842" s="14">
        <f t="shared" si="111"/>
        <v>29.75</v>
      </c>
      <c r="O842" t="b">
        <v>0</v>
      </c>
      <c r="P842">
        <v>190</v>
      </c>
      <c r="Q842" t="b">
        <v>1</v>
      </c>
      <c r="R842" s="8">
        <f t="shared" si="112"/>
        <v>1.2041660000000001</v>
      </c>
      <c r="S842" s="10">
        <f t="shared" si="113"/>
        <v>63.37715789473684</v>
      </c>
      <c r="T842" t="s">
        <v>8277</v>
      </c>
      <c r="U842" t="str">
        <f t="shared" si="106"/>
        <v>music</v>
      </c>
      <c r="V842" t="str">
        <f t="shared" si="107"/>
        <v>metal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>
        <f t="shared" si="108"/>
        <v>2595600</v>
      </c>
      <c r="L843" s="12">
        <f t="shared" si="109"/>
        <v>41923.588692129626</v>
      </c>
      <c r="M843" s="12">
        <f t="shared" si="110"/>
        <v>41953.63035879629</v>
      </c>
      <c r="N843" s="14">
        <f t="shared" si="111"/>
        <v>29.791666666666668</v>
      </c>
      <c r="O843" t="b">
        <v>1</v>
      </c>
      <c r="P843">
        <v>94</v>
      </c>
      <c r="Q843" t="b">
        <v>1</v>
      </c>
      <c r="R843" s="8">
        <f t="shared" si="112"/>
        <v>1.0132000000000001</v>
      </c>
      <c r="S843" s="10">
        <f t="shared" si="113"/>
        <v>53.893617021276597</v>
      </c>
      <c r="T843" t="s">
        <v>8277</v>
      </c>
      <c r="U843" t="str">
        <f t="shared" si="106"/>
        <v>music</v>
      </c>
      <c r="V843" t="str">
        <f t="shared" si="107"/>
        <v>metal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>
        <f t="shared" si="108"/>
        <v>2987157</v>
      </c>
      <c r="L844" s="12">
        <f t="shared" si="109"/>
        <v>41526.342395833337</v>
      </c>
      <c r="M844" s="12">
        <f t="shared" si="110"/>
        <v>41560.915972222225</v>
      </c>
      <c r="N844" s="14">
        <f t="shared" si="111"/>
        <v>34.323576388888888</v>
      </c>
      <c r="O844" t="b">
        <v>1</v>
      </c>
      <c r="P844">
        <v>39</v>
      </c>
      <c r="Q844" t="b">
        <v>1</v>
      </c>
      <c r="R844" s="8">
        <f t="shared" si="112"/>
        <v>1.0431999999999999</v>
      </c>
      <c r="S844" s="10">
        <f t="shared" si="113"/>
        <v>66.871794871794876</v>
      </c>
      <c r="T844" t="s">
        <v>8277</v>
      </c>
      <c r="U844" t="str">
        <f t="shared" si="106"/>
        <v>music</v>
      </c>
      <c r="V844" t="str">
        <f t="shared" si="107"/>
        <v>metal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>
        <f t="shared" si="108"/>
        <v>1475320</v>
      </c>
      <c r="L845" s="12">
        <f t="shared" si="109"/>
        <v>42695.007870370369</v>
      </c>
      <c r="M845" s="12">
        <f t="shared" si="110"/>
        <v>42712.083333333328</v>
      </c>
      <c r="N845" s="14">
        <f t="shared" si="111"/>
        <v>16.825462962962963</v>
      </c>
      <c r="O845" t="b">
        <v>0</v>
      </c>
      <c r="P845">
        <v>127</v>
      </c>
      <c r="Q845" t="b">
        <v>1</v>
      </c>
      <c r="R845" s="8">
        <f t="shared" si="112"/>
        <v>2.6713333333333331</v>
      </c>
      <c r="S845" s="10">
        <f t="shared" si="113"/>
        <v>63.102362204724407</v>
      </c>
      <c r="T845" t="s">
        <v>8277</v>
      </c>
      <c r="U845" t="str">
        <f t="shared" si="106"/>
        <v>music</v>
      </c>
      <c r="V845" t="str">
        <f t="shared" si="107"/>
        <v>metal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>
        <f t="shared" si="108"/>
        <v>3328388</v>
      </c>
      <c r="L846" s="12">
        <f t="shared" si="109"/>
        <v>41905.434629629628</v>
      </c>
      <c r="M846" s="12">
        <f t="shared" si="110"/>
        <v>41943.957638888889</v>
      </c>
      <c r="N846" s="14">
        <f t="shared" si="111"/>
        <v>38.273009259259261</v>
      </c>
      <c r="O846" t="b">
        <v>1</v>
      </c>
      <c r="P846">
        <v>159</v>
      </c>
      <c r="Q846" t="b">
        <v>1</v>
      </c>
      <c r="R846" s="8">
        <f t="shared" si="112"/>
        <v>1.9413333333333334</v>
      </c>
      <c r="S846" s="10">
        <f t="shared" si="113"/>
        <v>36.628930817610062</v>
      </c>
      <c r="T846" t="s">
        <v>8277</v>
      </c>
      <c r="U846" t="str">
        <f t="shared" si="106"/>
        <v>music</v>
      </c>
      <c r="V846" t="str">
        <f t="shared" si="107"/>
        <v>metal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>
        <f t="shared" si="108"/>
        <v>3452544</v>
      </c>
      <c r="L847" s="12">
        <f t="shared" si="109"/>
        <v>42577.955972222218</v>
      </c>
      <c r="M847" s="12">
        <f t="shared" si="110"/>
        <v>42617.915972222225</v>
      </c>
      <c r="N847" s="14">
        <f t="shared" si="111"/>
        <v>39.71</v>
      </c>
      <c r="O847" t="b">
        <v>0</v>
      </c>
      <c r="P847">
        <v>177</v>
      </c>
      <c r="Q847" t="b">
        <v>1</v>
      </c>
      <c r="R847" s="8">
        <f t="shared" si="112"/>
        <v>1.203802</v>
      </c>
      <c r="S847" s="10">
        <f t="shared" si="113"/>
        <v>34.005706214689269</v>
      </c>
      <c r="T847" t="s">
        <v>8277</v>
      </c>
      <c r="U847" t="str">
        <f t="shared" ref="U847:U910" si="114">IF(T847="music/rock","music",IF(T847="music/jazz","music",IF(T847="music/classical music","music",IF(T847="music/electronic music","music",IF(T847="music/faith","music",IF(T847="music/metal","music",IF(T847="music/pop","music",IF(T847="music/indie rock","music",IF(T847="music/world music","music","N/A")))))))))</f>
        <v>music</v>
      </c>
      <c r="V847" t="str">
        <f t="shared" ref="V847:V910" si="115">IF(T847="music/rock","rock",IF(T847="music/jazz","jazz",IF(T847="music/classical music","classical music",IF(T847="music/electronic music","electronic music",IF(T847="music/faith","faith",IF(T847="music/metal","metal",IF(T847="music/pop","pop",IF(T847="music/indie rock","indie rock",IF(T847="music/world music","world music","N/A")))))))))</f>
        <v>metal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>
        <f t="shared" si="108"/>
        <v>1226145</v>
      </c>
      <c r="L848" s="12">
        <f t="shared" si="109"/>
        <v>41694.141840277778</v>
      </c>
      <c r="M848" s="12">
        <f t="shared" si="110"/>
        <v>41708.333333333336</v>
      </c>
      <c r="N848" s="14">
        <f t="shared" si="111"/>
        <v>13.941493055555556</v>
      </c>
      <c r="O848" t="b">
        <v>0</v>
      </c>
      <c r="P848">
        <v>47</v>
      </c>
      <c r="Q848" t="b">
        <v>1</v>
      </c>
      <c r="R848" s="8">
        <f t="shared" si="112"/>
        <v>1.2200090909090908</v>
      </c>
      <c r="S848" s="10">
        <f t="shared" si="113"/>
        <v>28.553404255319148</v>
      </c>
      <c r="T848" t="s">
        <v>8277</v>
      </c>
      <c r="U848" t="str">
        <f t="shared" si="114"/>
        <v>music</v>
      </c>
      <c r="V848" t="str">
        <f t="shared" si="115"/>
        <v>metal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>
        <f t="shared" si="108"/>
        <v>2592000</v>
      </c>
      <c r="L849" s="12">
        <f t="shared" si="109"/>
        <v>42165.54833333334</v>
      </c>
      <c r="M849" s="12">
        <f t="shared" si="110"/>
        <v>42195.54833333334</v>
      </c>
      <c r="N849" s="14">
        <f t="shared" si="111"/>
        <v>29.75</v>
      </c>
      <c r="O849" t="b">
        <v>0</v>
      </c>
      <c r="P849">
        <v>1</v>
      </c>
      <c r="Q849" t="b">
        <v>1</v>
      </c>
      <c r="R849" s="8">
        <f t="shared" si="112"/>
        <v>1</v>
      </c>
      <c r="S849" s="10">
        <f t="shared" si="113"/>
        <v>10</v>
      </c>
      <c r="T849" t="s">
        <v>8277</v>
      </c>
      <c r="U849" t="str">
        <f t="shared" si="114"/>
        <v>music</v>
      </c>
      <c r="V849" t="str">
        <f t="shared" si="115"/>
        <v>metal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>
        <f t="shared" si="108"/>
        <v>2592000</v>
      </c>
      <c r="L850" s="12">
        <f t="shared" si="109"/>
        <v>42078.542048611111</v>
      </c>
      <c r="M850" s="12">
        <f t="shared" si="110"/>
        <v>42108.542048611111</v>
      </c>
      <c r="N850" s="14">
        <f t="shared" si="111"/>
        <v>29.75</v>
      </c>
      <c r="O850" t="b">
        <v>0</v>
      </c>
      <c r="P850">
        <v>16</v>
      </c>
      <c r="Q850" t="b">
        <v>1</v>
      </c>
      <c r="R850" s="8">
        <f t="shared" si="112"/>
        <v>1</v>
      </c>
      <c r="S850" s="10">
        <f t="shared" si="113"/>
        <v>18.75</v>
      </c>
      <c r="T850" t="s">
        <v>8277</v>
      </c>
      <c r="U850" t="str">
        <f t="shared" si="114"/>
        <v>music</v>
      </c>
      <c r="V850" t="str">
        <f t="shared" si="115"/>
        <v>metal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>
        <f t="shared" si="108"/>
        <v>2415600</v>
      </c>
      <c r="L851" s="12">
        <f t="shared" si="109"/>
        <v>42050.898888888885</v>
      </c>
      <c r="M851" s="12">
        <f t="shared" si="110"/>
        <v>42078.857222222221</v>
      </c>
      <c r="N851" s="14">
        <f t="shared" si="111"/>
        <v>27.708333333333332</v>
      </c>
      <c r="O851" t="b">
        <v>0</v>
      </c>
      <c r="P851">
        <v>115</v>
      </c>
      <c r="Q851" t="b">
        <v>1</v>
      </c>
      <c r="R851" s="8">
        <f t="shared" si="112"/>
        <v>1.1990000000000001</v>
      </c>
      <c r="S851" s="10">
        <f t="shared" si="113"/>
        <v>41.704347826086959</v>
      </c>
      <c r="T851" t="s">
        <v>8277</v>
      </c>
      <c r="U851" t="str">
        <f t="shared" si="114"/>
        <v>music</v>
      </c>
      <c r="V851" t="str">
        <f t="shared" si="115"/>
        <v>metal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>
        <f t="shared" si="108"/>
        <v>2797623</v>
      </c>
      <c r="L852" s="12">
        <f t="shared" si="109"/>
        <v>42452.577743055561</v>
      </c>
      <c r="M852" s="12">
        <f t="shared" si="110"/>
        <v>42484.957638888889</v>
      </c>
      <c r="N852" s="14">
        <f t="shared" si="111"/>
        <v>32.129895833333336</v>
      </c>
      <c r="O852" t="b">
        <v>0</v>
      </c>
      <c r="P852">
        <v>133</v>
      </c>
      <c r="Q852" t="b">
        <v>1</v>
      </c>
      <c r="R852" s="8">
        <f t="shared" si="112"/>
        <v>1.55175</v>
      </c>
      <c r="S852" s="10">
        <f t="shared" si="113"/>
        <v>46.669172932330824</v>
      </c>
      <c r="T852" t="s">
        <v>8277</v>
      </c>
      <c r="U852" t="str">
        <f t="shared" si="114"/>
        <v>music</v>
      </c>
      <c r="V852" t="str">
        <f t="shared" si="115"/>
        <v>metal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>
        <f t="shared" si="108"/>
        <v>5179047</v>
      </c>
      <c r="L853" s="12">
        <f t="shared" si="109"/>
        <v>42522.630243055552</v>
      </c>
      <c r="M853" s="12">
        <f t="shared" si="110"/>
        <v>42582.572916666672</v>
      </c>
      <c r="N853" s="14">
        <f t="shared" si="111"/>
        <v>59.692673611111111</v>
      </c>
      <c r="O853" t="b">
        <v>0</v>
      </c>
      <c r="P853">
        <v>70</v>
      </c>
      <c r="Q853" t="b">
        <v>1</v>
      </c>
      <c r="R853" s="8">
        <f t="shared" si="112"/>
        <v>1.3045</v>
      </c>
      <c r="S853" s="10">
        <f t="shared" si="113"/>
        <v>37.271428571428572</v>
      </c>
      <c r="T853" t="s">
        <v>8277</v>
      </c>
      <c r="U853" t="str">
        <f t="shared" si="114"/>
        <v>music</v>
      </c>
      <c r="V853" t="str">
        <f t="shared" si="115"/>
        <v>metal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>
        <f t="shared" si="108"/>
        <v>956405</v>
      </c>
      <c r="L854" s="12">
        <f t="shared" si="109"/>
        <v>42656.555497685185</v>
      </c>
      <c r="M854" s="12">
        <f t="shared" si="110"/>
        <v>42667.625</v>
      </c>
      <c r="N854" s="14">
        <f t="shared" si="111"/>
        <v>10.819502314814814</v>
      </c>
      <c r="O854" t="b">
        <v>0</v>
      </c>
      <c r="P854">
        <v>62</v>
      </c>
      <c r="Q854" t="b">
        <v>1</v>
      </c>
      <c r="R854" s="8">
        <f t="shared" si="112"/>
        <v>1.0497142857142858</v>
      </c>
      <c r="S854" s="10">
        <f t="shared" si="113"/>
        <v>59.258064516129032</v>
      </c>
      <c r="T854" t="s">
        <v>8277</v>
      </c>
      <c r="U854" t="str">
        <f t="shared" si="114"/>
        <v>music</v>
      </c>
      <c r="V854" t="str">
        <f t="shared" si="115"/>
        <v>metal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>
        <f t="shared" si="108"/>
        <v>2592000</v>
      </c>
      <c r="L855" s="12">
        <f t="shared" si="109"/>
        <v>42021.582280092596</v>
      </c>
      <c r="M855" s="12">
        <f t="shared" si="110"/>
        <v>42051.582280092596</v>
      </c>
      <c r="N855" s="14">
        <f t="shared" si="111"/>
        <v>29.75</v>
      </c>
      <c r="O855" t="b">
        <v>0</v>
      </c>
      <c r="P855">
        <v>10</v>
      </c>
      <c r="Q855" t="b">
        <v>1</v>
      </c>
      <c r="R855" s="8">
        <f t="shared" si="112"/>
        <v>1</v>
      </c>
      <c r="S855" s="10">
        <f t="shared" si="113"/>
        <v>30</v>
      </c>
      <c r="T855" t="s">
        <v>8277</v>
      </c>
      <c r="U855" t="str">
        <f t="shared" si="114"/>
        <v>music</v>
      </c>
      <c r="V855" t="str">
        <f t="shared" si="115"/>
        <v>metal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>
        <f t="shared" si="108"/>
        <v>2592000</v>
      </c>
      <c r="L856" s="12">
        <f t="shared" si="109"/>
        <v>42701.962337962963</v>
      </c>
      <c r="M856" s="12">
        <f t="shared" si="110"/>
        <v>42731.962337962963</v>
      </c>
      <c r="N856" s="14">
        <f t="shared" si="111"/>
        <v>29.75</v>
      </c>
      <c r="O856" t="b">
        <v>0</v>
      </c>
      <c r="P856">
        <v>499</v>
      </c>
      <c r="Q856" t="b">
        <v>1</v>
      </c>
      <c r="R856" s="8">
        <f t="shared" si="112"/>
        <v>1.1822050359712231</v>
      </c>
      <c r="S856" s="10">
        <f t="shared" si="113"/>
        <v>65.8623246492986</v>
      </c>
      <c r="T856" t="s">
        <v>8277</v>
      </c>
      <c r="U856" t="str">
        <f t="shared" si="114"/>
        <v>music</v>
      </c>
      <c r="V856" t="str">
        <f t="shared" si="115"/>
        <v>metal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>
        <f t="shared" si="108"/>
        <v>2592000</v>
      </c>
      <c r="L857" s="12">
        <f t="shared" si="109"/>
        <v>42544.875196759262</v>
      </c>
      <c r="M857" s="12">
        <f t="shared" si="110"/>
        <v>42574.875196759262</v>
      </c>
      <c r="N857" s="14">
        <f t="shared" si="111"/>
        <v>29.75</v>
      </c>
      <c r="O857" t="b">
        <v>0</v>
      </c>
      <c r="P857">
        <v>47</v>
      </c>
      <c r="Q857" t="b">
        <v>1</v>
      </c>
      <c r="R857" s="8">
        <f t="shared" si="112"/>
        <v>1.0344827586206897</v>
      </c>
      <c r="S857" s="10">
        <f t="shared" si="113"/>
        <v>31.914893617021278</v>
      </c>
      <c r="T857" t="s">
        <v>8277</v>
      </c>
      <c r="U857" t="str">
        <f t="shared" si="114"/>
        <v>music</v>
      </c>
      <c r="V857" t="str">
        <f t="shared" si="115"/>
        <v>metal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>
        <f t="shared" si="108"/>
        <v>5139044</v>
      </c>
      <c r="L858" s="12">
        <f t="shared" si="109"/>
        <v>42609.061990740738</v>
      </c>
      <c r="M858" s="12">
        <f t="shared" si="110"/>
        <v>42668.541666666672</v>
      </c>
      <c r="N858" s="14">
        <f t="shared" si="111"/>
        <v>59.229675925925932</v>
      </c>
      <c r="O858" t="b">
        <v>0</v>
      </c>
      <c r="P858">
        <v>28</v>
      </c>
      <c r="Q858" t="b">
        <v>1</v>
      </c>
      <c r="R858" s="8">
        <f t="shared" si="112"/>
        <v>2.1800000000000002</v>
      </c>
      <c r="S858" s="10">
        <f t="shared" si="113"/>
        <v>19.464285714285715</v>
      </c>
      <c r="T858" t="s">
        <v>8277</v>
      </c>
      <c r="U858" t="str">
        <f t="shared" si="114"/>
        <v>music</v>
      </c>
      <c r="V858" t="str">
        <f t="shared" si="115"/>
        <v>metal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>
        <f t="shared" si="108"/>
        <v>3632400</v>
      </c>
      <c r="L859" s="12">
        <f t="shared" si="109"/>
        <v>42291.331377314811</v>
      </c>
      <c r="M859" s="12">
        <f t="shared" si="110"/>
        <v>42333.373043981483</v>
      </c>
      <c r="N859" s="14">
        <f t="shared" si="111"/>
        <v>41.791666666666664</v>
      </c>
      <c r="O859" t="b">
        <v>0</v>
      </c>
      <c r="P859">
        <v>24</v>
      </c>
      <c r="Q859" t="b">
        <v>1</v>
      </c>
      <c r="R859" s="8">
        <f t="shared" si="112"/>
        <v>1</v>
      </c>
      <c r="S859" s="10">
        <f t="shared" si="113"/>
        <v>50</v>
      </c>
      <c r="T859" t="s">
        <v>8277</v>
      </c>
      <c r="U859" t="str">
        <f t="shared" si="114"/>
        <v>music</v>
      </c>
      <c r="V859" t="str">
        <f t="shared" si="115"/>
        <v>metal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>
        <f t="shared" si="108"/>
        <v>2610322</v>
      </c>
      <c r="L860" s="12">
        <f t="shared" si="109"/>
        <v>42079.495578703703</v>
      </c>
      <c r="M860" s="12">
        <f t="shared" si="110"/>
        <v>42109.707638888889</v>
      </c>
      <c r="N860" s="14">
        <f t="shared" si="111"/>
        <v>29.962060185185184</v>
      </c>
      <c r="O860" t="b">
        <v>0</v>
      </c>
      <c r="P860">
        <v>76</v>
      </c>
      <c r="Q860" t="b">
        <v>1</v>
      </c>
      <c r="R860" s="8">
        <f t="shared" si="112"/>
        <v>1.4400583333333332</v>
      </c>
      <c r="S860" s="10">
        <f t="shared" si="113"/>
        <v>22.737763157894737</v>
      </c>
      <c r="T860" t="s">
        <v>8277</v>
      </c>
      <c r="U860" t="str">
        <f t="shared" si="114"/>
        <v>music</v>
      </c>
      <c r="V860" t="str">
        <f t="shared" si="115"/>
        <v>metal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>
        <f t="shared" si="108"/>
        <v>2607532</v>
      </c>
      <c r="L861" s="12">
        <f t="shared" si="109"/>
        <v>42128.570231481484</v>
      </c>
      <c r="M861" s="12">
        <f t="shared" si="110"/>
        <v>42158.75</v>
      </c>
      <c r="N861" s="14">
        <f t="shared" si="111"/>
        <v>29.929768518518518</v>
      </c>
      <c r="O861" t="b">
        <v>0</v>
      </c>
      <c r="P861">
        <v>98</v>
      </c>
      <c r="Q861" t="b">
        <v>1</v>
      </c>
      <c r="R861" s="8">
        <f t="shared" si="112"/>
        <v>1.0467500000000001</v>
      </c>
      <c r="S861" s="10">
        <f t="shared" si="113"/>
        <v>42.724489795918366</v>
      </c>
      <c r="T861" t="s">
        <v>8277</v>
      </c>
      <c r="U861" t="str">
        <f t="shared" si="114"/>
        <v>music</v>
      </c>
      <c r="V861" t="str">
        <f t="shared" si="115"/>
        <v>metal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>
        <f t="shared" si="108"/>
        <v>2595600</v>
      </c>
      <c r="L862" s="12">
        <f t="shared" si="109"/>
        <v>41570.232789351852</v>
      </c>
      <c r="M862" s="12">
        <f t="shared" si="110"/>
        <v>41600.274456018517</v>
      </c>
      <c r="N862" s="14">
        <f t="shared" si="111"/>
        <v>29.791666666666668</v>
      </c>
      <c r="O862" t="b">
        <v>0</v>
      </c>
      <c r="P862">
        <v>48</v>
      </c>
      <c r="Q862" t="b">
        <v>0</v>
      </c>
      <c r="R862" s="8">
        <f t="shared" si="112"/>
        <v>0.18142857142857144</v>
      </c>
      <c r="S862" s="10">
        <f t="shared" si="113"/>
        <v>52.916666666666664</v>
      </c>
      <c r="T862" t="s">
        <v>8278</v>
      </c>
      <c r="U862" t="str">
        <f t="shared" si="114"/>
        <v>music</v>
      </c>
      <c r="V862" t="str">
        <f t="shared" si="115"/>
        <v>jazz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>
        <f t="shared" si="108"/>
        <v>2592000</v>
      </c>
      <c r="L863" s="12">
        <f t="shared" si="109"/>
        <v>42599.715324074074</v>
      </c>
      <c r="M863" s="12">
        <f t="shared" si="110"/>
        <v>42629.715324074074</v>
      </c>
      <c r="N863" s="14">
        <f t="shared" si="111"/>
        <v>29.75</v>
      </c>
      <c r="O863" t="b">
        <v>0</v>
      </c>
      <c r="P863">
        <v>2</v>
      </c>
      <c r="Q863" t="b">
        <v>0</v>
      </c>
      <c r="R863" s="8">
        <f t="shared" si="112"/>
        <v>2.2444444444444444E-2</v>
      </c>
      <c r="S863" s="10">
        <f t="shared" si="113"/>
        <v>50.5</v>
      </c>
      <c r="T863" t="s">
        <v>8278</v>
      </c>
      <c r="U863" t="str">
        <f t="shared" si="114"/>
        <v>music</v>
      </c>
      <c r="V863" t="str">
        <f t="shared" si="115"/>
        <v>jazz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>
        <f t="shared" si="108"/>
        <v>2595600</v>
      </c>
      <c r="L864" s="12">
        <f t="shared" si="109"/>
        <v>41559.3049537037</v>
      </c>
      <c r="M864" s="12">
        <f t="shared" si="110"/>
        <v>41589.346620370372</v>
      </c>
      <c r="N864" s="14">
        <f t="shared" si="111"/>
        <v>29.791666666666668</v>
      </c>
      <c r="O864" t="b">
        <v>0</v>
      </c>
      <c r="P864">
        <v>4</v>
      </c>
      <c r="Q864" t="b">
        <v>0</v>
      </c>
      <c r="R864" s="8">
        <f t="shared" si="112"/>
        <v>3.3999999999999998E-3</v>
      </c>
      <c r="S864" s="10">
        <f t="shared" si="113"/>
        <v>42.5</v>
      </c>
      <c r="T864" t="s">
        <v>8278</v>
      </c>
      <c r="U864" t="str">
        <f t="shared" si="114"/>
        <v>music</v>
      </c>
      <c r="V864" t="str">
        <f t="shared" si="115"/>
        <v>jazz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>
        <f t="shared" si="108"/>
        <v>2592000</v>
      </c>
      <c r="L865" s="12">
        <f t="shared" si="109"/>
        <v>40920.867662037039</v>
      </c>
      <c r="M865" s="12">
        <f t="shared" si="110"/>
        <v>40950.867662037039</v>
      </c>
      <c r="N865" s="14">
        <f t="shared" si="111"/>
        <v>29.75</v>
      </c>
      <c r="O865" t="b">
        <v>0</v>
      </c>
      <c r="P865">
        <v>5</v>
      </c>
      <c r="Q865" t="b">
        <v>0</v>
      </c>
      <c r="R865" s="8">
        <f t="shared" si="112"/>
        <v>4.4999999999999998E-2</v>
      </c>
      <c r="S865" s="10">
        <f t="shared" si="113"/>
        <v>18</v>
      </c>
      <c r="T865" t="s">
        <v>8278</v>
      </c>
      <c r="U865" t="str">
        <f t="shared" si="114"/>
        <v>music</v>
      </c>
      <c r="V865" t="str">
        <f t="shared" si="115"/>
        <v>jazz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>
        <f t="shared" si="108"/>
        <v>1927502</v>
      </c>
      <c r="L866" s="12">
        <f t="shared" si="109"/>
        <v>41540.856921296298</v>
      </c>
      <c r="M866" s="12">
        <f t="shared" si="110"/>
        <v>41563.165972222225</v>
      </c>
      <c r="N866" s="14">
        <f t="shared" si="111"/>
        <v>22.059050925925927</v>
      </c>
      <c r="O866" t="b">
        <v>0</v>
      </c>
      <c r="P866">
        <v>79</v>
      </c>
      <c r="Q866" t="b">
        <v>0</v>
      </c>
      <c r="R866" s="8">
        <f t="shared" si="112"/>
        <v>0.41538461538461541</v>
      </c>
      <c r="S866" s="10">
        <f t="shared" si="113"/>
        <v>34.177215189873415</v>
      </c>
      <c r="T866" t="s">
        <v>8278</v>
      </c>
      <c r="U866" t="str">
        <f t="shared" si="114"/>
        <v>music</v>
      </c>
      <c r="V866" t="str">
        <f t="shared" si="115"/>
        <v>jazz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>
        <f t="shared" si="108"/>
        <v>5184000</v>
      </c>
      <c r="L867" s="12">
        <f t="shared" si="109"/>
        <v>41230.52311342593</v>
      </c>
      <c r="M867" s="12">
        <f t="shared" si="110"/>
        <v>41290.52311342593</v>
      </c>
      <c r="N867" s="14">
        <f t="shared" si="111"/>
        <v>59.75</v>
      </c>
      <c r="O867" t="b">
        <v>0</v>
      </c>
      <c r="P867">
        <v>2</v>
      </c>
      <c r="Q867" t="b">
        <v>0</v>
      </c>
      <c r="R867" s="8">
        <f t="shared" si="112"/>
        <v>2.0454545454545454E-2</v>
      </c>
      <c r="S867" s="10">
        <f t="shared" si="113"/>
        <v>22.5</v>
      </c>
      <c r="T867" t="s">
        <v>8278</v>
      </c>
      <c r="U867" t="str">
        <f t="shared" si="114"/>
        <v>music</v>
      </c>
      <c r="V867" t="str">
        <f t="shared" si="115"/>
        <v>jazz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>
        <f t="shared" si="108"/>
        <v>3282682</v>
      </c>
      <c r="L868" s="12">
        <f t="shared" si="109"/>
        <v>42025.387939814813</v>
      </c>
      <c r="M868" s="12">
        <f t="shared" si="110"/>
        <v>42063.381944444445</v>
      </c>
      <c r="N868" s="14">
        <f t="shared" si="111"/>
        <v>37.744004629629629</v>
      </c>
      <c r="O868" t="b">
        <v>0</v>
      </c>
      <c r="P868">
        <v>11</v>
      </c>
      <c r="Q868" t="b">
        <v>0</v>
      </c>
      <c r="R868" s="8">
        <f t="shared" si="112"/>
        <v>0.18285714285714286</v>
      </c>
      <c r="S868" s="10">
        <f t="shared" si="113"/>
        <v>58.18181818181818</v>
      </c>
      <c r="T868" t="s">
        <v>8278</v>
      </c>
      <c r="U868" t="str">
        <f t="shared" si="114"/>
        <v>music</v>
      </c>
      <c r="V868" t="str">
        <f t="shared" si="115"/>
        <v>jazz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>
        <f t="shared" si="108"/>
        <v>5192834</v>
      </c>
      <c r="L869" s="12">
        <f t="shared" si="109"/>
        <v>40087.855393518519</v>
      </c>
      <c r="M869" s="12">
        <f t="shared" si="110"/>
        <v>40147.957638888889</v>
      </c>
      <c r="N869" s="14">
        <f t="shared" si="111"/>
        <v>59.852245370370376</v>
      </c>
      <c r="O869" t="b">
        <v>0</v>
      </c>
      <c r="P869">
        <v>11</v>
      </c>
      <c r="Q869" t="b">
        <v>0</v>
      </c>
      <c r="R869" s="8">
        <f t="shared" si="112"/>
        <v>0.2402</v>
      </c>
      <c r="S869" s="10">
        <f t="shared" si="113"/>
        <v>109.18181818181819</v>
      </c>
      <c r="T869" t="s">
        <v>8278</v>
      </c>
      <c r="U869" t="str">
        <f t="shared" si="114"/>
        <v>music</v>
      </c>
      <c r="V869" t="str">
        <f t="shared" si="115"/>
        <v>jazz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>
        <f t="shared" si="108"/>
        <v>2592000</v>
      </c>
      <c r="L870" s="12">
        <f t="shared" si="109"/>
        <v>41615.777754629627</v>
      </c>
      <c r="M870" s="12">
        <f t="shared" si="110"/>
        <v>41645.777754629627</v>
      </c>
      <c r="N870" s="14">
        <f t="shared" si="111"/>
        <v>29.75</v>
      </c>
      <c r="O870" t="b">
        <v>0</v>
      </c>
      <c r="P870">
        <v>1</v>
      </c>
      <c r="Q870" t="b">
        <v>0</v>
      </c>
      <c r="R870" s="8">
        <f t="shared" si="112"/>
        <v>1.1111111111111111E-3</v>
      </c>
      <c r="S870" s="10">
        <f t="shared" si="113"/>
        <v>50</v>
      </c>
      <c r="T870" t="s">
        <v>8278</v>
      </c>
      <c r="U870" t="str">
        <f t="shared" si="114"/>
        <v>music</v>
      </c>
      <c r="V870" t="str">
        <f t="shared" si="115"/>
        <v>jazz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>
        <f t="shared" si="108"/>
        <v>2588400</v>
      </c>
      <c r="L871" s="12">
        <f t="shared" si="109"/>
        <v>41342.595567129632</v>
      </c>
      <c r="M871" s="12">
        <f t="shared" si="110"/>
        <v>41372.553900462961</v>
      </c>
      <c r="N871" s="14">
        <f t="shared" si="111"/>
        <v>29.708333333333332</v>
      </c>
      <c r="O871" t="b">
        <v>0</v>
      </c>
      <c r="P871">
        <v>3</v>
      </c>
      <c r="Q871" t="b">
        <v>0</v>
      </c>
      <c r="R871" s="8">
        <f t="shared" si="112"/>
        <v>0.11818181818181818</v>
      </c>
      <c r="S871" s="10">
        <f t="shared" si="113"/>
        <v>346.66666666666669</v>
      </c>
      <c r="T871" t="s">
        <v>8278</v>
      </c>
      <c r="U871" t="str">
        <f t="shared" si="114"/>
        <v>music</v>
      </c>
      <c r="V871" t="str">
        <f t="shared" si="115"/>
        <v>jazz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>
        <f t="shared" si="108"/>
        <v>2592000</v>
      </c>
      <c r="L872" s="12">
        <f t="shared" si="109"/>
        <v>41487.772256944445</v>
      </c>
      <c r="M872" s="12">
        <f t="shared" si="110"/>
        <v>41517.772256944445</v>
      </c>
      <c r="N872" s="14">
        <f t="shared" si="111"/>
        <v>29.75</v>
      </c>
      <c r="O872" t="b">
        <v>0</v>
      </c>
      <c r="P872">
        <v>5</v>
      </c>
      <c r="Q872" t="b">
        <v>0</v>
      </c>
      <c r="R872" s="8">
        <f t="shared" si="112"/>
        <v>3.0999999999999999E-3</v>
      </c>
      <c r="S872" s="10">
        <f t="shared" si="113"/>
        <v>12.4</v>
      </c>
      <c r="T872" t="s">
        <v>8278</v>
      </c>
      <c r="U872" t="str">
        <f t="shared" si="114"/>
        <v>music</v>
      </c>
      <c r="V872" t="str">
        <f t="shared" si="115"/>
        <v>jazz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>
        <f t="shared" si="108"/>
        <v>2595600</v>
      </c>
      <c r="L873" s="12">
        <f t="shared" si="109"/>
        <v>41577.311284722222</v>
      </c>
      <c r="M873" s="12">
        <f t="shared" si="110"/>
        <v>41607.352951388886</v>
      </c>
      <c r="N873" s="14">
        <f t="shared" si="111"/>
        <v>29.791666666666668</v>
      </c>
      <c r="O873" t="b">
        <v>0</v>
      </c>
      <c r="P873">
        <v>12</v>
      </c>
      <c r="Q873" t="b">
        <v>0</v>
      </c>
      <c r="R873" s="8">
        <f t="shared" si="112"/>
        <v>5.4166666666666669E-2</v>
      </c>
      <c r="S873" s="10">
        <f t="shared" si="113"/>
        <v>27.083333333333332</v>
      </c>
      <c r="T873" t="s">
        <v>8278</v>
      </c>
      <c r="U873" t="str">
        <f t="shared" si="114"/>
        <v>music</v>
      </c>
      <c r="V873" t="str">
        <f t="shared" si="115"/>
        <v>jazz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>
        <f t="shared" si="108"/>
        <v>3888000</v>
      </c>
      <c r="L874" s="12">
        <f t="shared" si="109"/>
        <v>40567.575543981482</v>
      </c>
      <c r="M874" s="12">
        <f t="shared" si="110"/>
        <v>40612.575543981482</v>
      </c>
      <c r="N874" s="14">
        <f t="shared" si="111"/>
        <v>44.75</v>
      </c>
      <c r="O874" t="b">
        <v>0</v>
      </c>
      <c r="P874">
        <v>2</v>
      </c>
      <c r="Q874" t="b">
        <v>0</v>
      </c>
      <c r="R874" s="8">
        <f t="shared" si="112"/>
        <v>8.1250000000000003E-3</v>
      </c>
      <c r="S874" s="10">
        <f t="shared" si="113"/>
        <v>32.5</v>
      </c>
      <c r="T874" t="s">
        <v>8278</v>
      </c>
      <c r="U874" t="str">
        <f t="shared" si="114"/>
        <v>music</v>
      </c>
      <c r="V874" t="str">
        <f t="shared" si="115"/>
        <v>jazz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>
        <f t="shared" si="108"/>
        <v>3459600</v>
      </c>
      <c r="L875" s="12">
        <f t="shared" si="109"/>
        <v>41183.917129629634</v>
      </c>
      <c r="M875" s="12">
        <f t="shared" si="110"/>
        <v>41223.958796296298</v>
      </c>
      <c r="N875" s="14">
        <f t="shared" si="111"/>
        <v>39.791666666666664</v>
      </c>
      <c r="O875" t="b">
        <v>0</v>
      </c>
      <c r="P875">
        <v>5</v>
      </c>
      <c r="Q875" t="b">
        <v>0</v>
      </c>
      <c r="R875" s="8">
        <f t="shared" si="112"/>
        <v>1.2857142857142857E-2</v>
      </c>
      <c r="S875" s="10">
        <f t="shared" si="113"/>
        <v>9</v>
      </c>
      <c r="T875" t="s">
        <v>8278</v>
      </c>
      <c r="U875" t="str">
        <f t="shared" si="114"/>
        <v>music</v>
      </c>
      <c r="V875" t="str">
        <f t="shared" si="115"/>
        <v>jazz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>
        <f t="shared" si="108"/>
        <v>2592000</v>
      </c>
      <c r="L876" s="12">
        <f t="shared" si="109"/>
        <v>41368.333726851852</v>
      </c>
      <c r="M876" s="12">
        <f t="shared" si="110"/>
        <v>41398.333726851852</v>
      </c>
      <c r="N876" s="14">
        <f t="shared" si="111"/>
        <v>29.75</v>
      </c>
      <c r="O876" t="b">
        <v>0</v>
      </c>
      <c r="P876">
        <v>21</v>
      </c>
      <c r="Q876" t="b">
        <v>0</v>
      </c>
      <c r="R876" s="8">
        <f t="shared" si="112"/>
        <v>0.24333333333333335</v>
      </c>
      <c r="S876" s="10">
        <f t="shared" si="113"/>
        <v>34.761904761904759</v>
      </c>
      <c r="T876" t="s">
        <v>8278</v>
      </c>
      <c r="U876" t="str">
        <f t="shared" si="114"/>
        <v>music</v>
      </c>
      <c r="V876" t="str">
        <f t="shared" si="115"/>
        <v>jazz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>
        <f t="shared" si="108"/>
        <v>1728000</v>
      </c>
      <c r="L877" s="12">
        <f t="shared" si="109"/>
        <v>42248.473738425921</v>
      </c>
      <c r="M877" s="12">
        <f t="shared" si="110"/>
        <v>42268.473738425921</v>
      </c>
      <c r="N877" s="14">
        <f t="shared" si="111"/>
        <v>19.75</v>
      </c>
      <c r="O877" t="b">
        <v>0</v>
      </c>
      <c r="P877">
        <v>0</v>
      </c>
      <c r="Q877" t="b">
        <v>0</v>
      </c>
      <c r="R877" s="8">
        <f t="shared" si="112"/>
        <v>0</v>
      </c>
      <c r="S877" s="10" t="e">
        <f t="shared" si="113"/>
        <v>#DIV/0!</v>
      </c>
      <c r="T877" t="s">
        <v>8278</v>
      </c>
      <c r="U877" t="str">
        <f t="shared" si="114"/>
        <v>music</v>
      </c>
      <c r="V877" t="str">
        <f t="shared" si="115"/>
        <v>jazz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>
        <f t="shared" si="108"/>
        <v>2851200</v>
      </c>
      <c r="L878" s="12">
        <f t="shared" si="109"/>
        <v>41276.246840277774</v>
      </c>
      <c r="M878" s="12">
        <f t="shared" si="110"/>
        <v>41309.246840277774</v>
      </c>
      <c r="N878" s="14">
        <f t="shared" si="111"/>
        <v>32.75</v>
      </c>
      <c r="O878" t="b">
        <v>0</v>
      </c>
      <c r="P878">
        <v>45</v>
      </c>
      <c r="Q878" t="b">
        <v>0</v>
      </c>
      <c r="R878" s="8">
        <f t="shared" si="112"/>
        <v>0.40799492385786801</v>
      </c>
      <c r="S878" s="10">
        <f t="shared" si="113"/>
        <v>28.577777777777779</v>
      </c>
      <c r="T878" t="s">
        <v>8278</v>
      </c>
      <c r="U878" t="str">
        <f t="shared" si="114"/>
        <v>music</v>
      </c>
      <c r="V878" t="str">
        <f t="shared" si="115"/>
        <v>jazz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>
        <f t="shared" si="108"/>
        <v>2592000</v>
      </c>
      <c r="L879" s="12">
        <f t="shared" si="109"/>
        <v>41597.538888888892</v>
      </c>
      <c r="M879" s="12">
        <f t="shared" si="110"/>
        <v>41627.538888888892</v>
      </c>
      <c r="N879" s="14">
        <f t="shared" si="111"/>
        <v>29.75</v>
      </c>
      <c r="O879" t="b">
        <v>0</v>
      </c>
      <c r="P879">
        <v>29</v>
      </c>
      <c r="Q879" t="b">
        <v>0</v>
      </c>
      <c r="R879" s="8">
        <f t="shared" si="112"/>
        <v>0.67549999999999999</v>
      </c>
      <c r="S879" s="10">
        <f t="shared" si="113"/>
        <v>46.586206896551722</v>
      </c>
      <c r="T879" t="s">
        <v>8278</v>
      </c>
      <c r="U879" t="str">
        <f t="shared" si="114"/>
        <v>music</v>
      </c>
      <c r="V879" t="str">
        <f t="shared" si="115"/>
        <v>jazz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>
        <f t="shared" si="108"/>
        <v>2592000</v>
      </c>
      <c r="L880" s="12">
        <f t="shared" si="109"/>
        <v>40504.982916666668</v>
      </c>
      <c r="M880" s="12">
        <f t="shared" si="110"/>
        <v>40534.982916666668</v>
      </c>
      <c r="N880" s="14">
        <f t="shared" si="111"/>
        <v>29.75</v>
      </c>
      <c r="O880" t="b">
        <v>0</v>
      </c>
      <c r="P880">
        <v>2</v>
      </c>
      <c r="Q880" t="b">
        <v>0</v>
      </c>
      <c r="R880" s="8">
        <f t="shared" si="112"/>
        <v>1.2999999999999999E-2</v>
      </c>
      <c r="S880" s="10">
        <f t="shared" si="113"/>
        <v>32.5</v>
      </c>
      <c r="T880" t="s">
        <v>8278</v>
      </c>
      <c r="U880" t="str">
        <f t="shared" si="114"/>
        <v>music</v>
      </c>
      <c r="V880" t="str">
        <f t="shared" si="115"/>
        <v>jazz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>
        <f t="shared" si="108"/>
        <v>1814400</v>
      </c>
      <c r="L881" s="12">
        <f t="shared" si="109"/>
        <v>41037.579918981479</v>
      </c>
      <c r="M881" s="12">
        <f t="shared" si="110"/>
        <v>41058.579918981479</v>
      </c>
      <c r="N881" s="14">
        <f t="shared" si="111"/>
        <v>20.75</v>
      </c>
      <c r="O881" t="b">
        <v>0</v>
      </c>
      <c r="P881">
        <v>30</v>
      </c>
      <c r="Q881" t="b">
        <v>0</v>
      </c>
      <c r="R881" s="8">
        <f t="shared" si="112"/>
        <v>0.30666666666666664</v>
      </c>
      <c r="S881" s="10">
        <f t="shared" si="113"/>
        <v>21.466666666666665</v>
      </c>
      <c r="T881" t="s">
        <v>8278</v>
      </c>
      <c r="U881" t="str">
        <f t="shared" si="114"/>
        <v>music</v>
      </c>
      <c r="V881" t="str">
        <f t="shared" si="115"/>
        <v>jazz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>
        <f t="shared" si="108"/>
        <v>2851200</v>
      </c>
      <c r="L882" s="12">
        <f t="shared" si="109"/>
        <v>41179.07104166667</v>
      </c>
      <c r="M882" s="12">
        <f t="shared" si="110"/>
        <v>41212.07104166667</v>
      </c>
      <c r="N882" s="14">
        <f t="shared" si="111"/>
        <v>32.75</v>
      </c>
      <c r="O882" t="b">
        <v>0</v>
      </c>
      <c r="P882">
        <v>8</v>
      </c>
      <c r="Q882" t="b">
        <v>0</v>
      </c>
      <c r="R882" s="8">
        <f t="shared" si="112"/>
        <v>2.9894179894179893E-2</v>
      </c>
      <c r="S882" s="10">
        <f t="shared" si="113"/>
        <v>14.125</v>
      </c>
      <c r="T882" t="s">
        <v>8279</v>
      </c>
      <c r="U882" t="str">
        <f t="shared" si="114"/>
        <v>music</v>
      </c>
      <c r="V882" t="str">
        <f t="shared" si="115"/>
        <v>indie rock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>
        <f t="shared" si="108"/>
        <v>3888000</v>
      </c>
      <c r="L883" s="12">
        <f t="shared" si="109"/>
        <v>40877.00099537037</v>
      </c>
      <c r="M883" s="12">
        <f t="shared" si="110"/>
        <v>40922.00099537037</v>
      </c>
      <c r="N883" s="14">
        <f t="shared" si="111"/>
        <v>44.75</v>
      </c>
      <c r="O883" t="b">
        <v>0</v>
      </c>
      <c r="P883">
        <v>1</v>
      </c>
      <c r="Q883" t="b">
        <v>0</v>
      </c>
      <c r="R883" s="8">
        <f t="shared" si="112"/>
        <v>8.0000000000000002E-3</v>
      </c>
      <c r="S883" s="10">
        <f t="shared" si="113"/>
        <v>30</v>
      </c>
      <c r="T883" t="s">
        <v>8279</v>
      </c>
      <c r="U883" t="str">
        <f t="shared" si="114"/>
        <v>music</v>
      </c>
      <c r="V883" t="str">
        <f t="shared" si="115"/>
        <v>indie rock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>
        <f t="shared" si="108"/>
        <v>2851200</v>
      </c>
      <c r="L884" s="12">
        <f t="shared" si="109"/>
        <v>40759.610532407409</v>
      </c>
      <c r="M884" s="12">
        <f t="shared" si="110"/>
        <v>40792.610532407409</v>
      </c>
      <c r="N884" s="14">
        <f t="shared" si="111"/>
        <v>32.75</v>
      </c>
      <c r="O884" t="b">
        <v>0</v>
      </c>
      <c r="P884">
        <v>14</v>
      </c>
      <c r="Q884" t="b">
        <v>0</v>
      </c>
      <c r="R884" s="8">
        <f t="shared" si="112"/>
        <v>0.20133333333333334</v>
      </c>
      <c r="S884" s="10">
        <f t="shared" si="113"/>
        <v>21.571428571428573</v>
      </c>
      <c r="T884" t="s">
        <v>8279</v>
      </c>
      <c r="U884" t="str">
        <f t="shared" si="114"/>
        <v>music</v>
      </c>
      <c r="V884" t="str">
        <f t="shared" si="115"/>
        <v>indie rock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>
        <f t="shared" si="108"/>
        <v>5184000</v>
      </c>
      <c r="L885" s="12">
        <f t="shared" si="109"/>
        <v>42371.685590277775</v>
      </c>
      <c r="M885" s="12">
        <f t="shared" si="110"/>
        <v>42431.685590277775</v>
      </c>
      <c r="N885" s="14">
        <f t="shared" si="111"/>
        <v>59.75</v>
      </c>
      <c r="O885" t="b">
        <v>0</v>
      </c>
      <c r="P885">
        <v>24</v>
      </c>
      <c r="Q885" t="b">
        <v>0</v>
      </c>
      <c r="R885" s="8">
        <f t="shared" si="112"/>
        <v>0.4002</v>
      </c>
      <c r="S885" s="10">
        <f t="shared" si="113"/>
        <v>83.375</v>
      </c>
      <c r="T885" t="s">
        <v>8279</v>
      </c>
      <c r="U885" t="str">
        <f t="shared" si="114"/>
        <v>music</v>
      </c>
      <c r="V885" t="str">
        <f t="shared" si="115"/>
        <v>indie rock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>
        <f t="shared" si="108"/>
        <v>5123714</v>
      </c>
      <c r="L886" s="12">
        <f t="shared" si="109"/>
        <v>40981.552615740737</v>
      </c>
      <c r="M886" s="12">
        <f t="shared" si="110"/>
        <v>41040.854861111111</v>
      </c>
      <c r="N886" s="14">
        <f t="shared" si="111"/>
        <v>59.052245370370372</v>
      </c>
      <c r="O886" t="b">
        <v>0</v>
      </c>
      <c r="P886">
        <v>2</v>
      </c>
      <c r="Q886" t="b">
        <v>0</v>
      </c>
      <c r="R886" s="8">
        <f t="shared" si="112"/>
        <v>0.01</v>
      </c>
      <c r="S886" s="10">
        <f t="shared" si="113"/>
        <v>10</v>
      </c>
      <c r="T886" t="s">
        <v>8279</v>
      </c>
      <c r="U886" t="str">
        <f t="shared" si="114"/>
        <v>music</v>
      </c>
      <c r="V886" t="str">
        <f t="shared" si="115"/>
        <v>indie rock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>
        <f t="shared" si="108"/>
        <v>1814400</v>
      </c>
      <c r="L887" s="12">
        <f t="shared" si="109"/>
        <v>42713.691099537042</v>
      </c>
      <c r="M887" s="12">
        <f t="shared" si="110"/>
        <v>42734.691099537042</v>
      </c>
      <c r="N887" s="14">
        <f t="shared" si="111"/>
        <v>20.75</v>
      </c>
      <c r="O887" t="b">
        <v>0</v>
      </c>
      <c r="P887">
        <v>21</v>
      </c>
      <c r="Q887" t="b">
        <v>0</v>
      </c>
      <c r="R887" s="8">
        <f t="shared" si="112"/>
        <v>0.75</v>
      </c>
      <c r="S887" s="10">
        <f t="shared" si="113"/>
        <v>35.714285714285715</v>
      </c>
      <c r="T887" t="s">
        <v>8279</v>
      </c>
      <c r="U887" t="str">
        <f t="shared" si="114"/>
        <v>music</v>
      </c>
      <c r="V887" t="str">
        <f t="shared" si="115"/>
        <v>indie rock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>
        <f t="shared" si="108"/>
        <v>2160000</v>
      </c>
      <c r="L888" s="12">
        <f t="shared" si="109"/>
        <v>42603.620520833334</v>
      </c>
      <c r="M888" s="12">
        <f t="shared" si="110"/>
        <v>42628.620520833334</v>
      </c>
      <c r="N888" s="14">
        <f t="shared" si="111"/>
        <v>24.75</v>
      </c>
      <c r="O888" t="b">
        <v>0</v>
      </c>
      <c r="P888">
        <v>7</v>
      </c>
      <c r="Q888" t="b">
        <v>0</v>
      </c>
      <c r="R888" s="8">
        <f t="shared" si="112"/>
        <v>0.41</v>
      </c>
      <c r="S888" s="10">
        <f t="shared" si="113"/>
        <v>29.285714285714285</v>
      </c>
      <c r="T888" t="s">
        <v>8279</v>
      </c>
      <c r="U888" t="str">
        <f t="shared" si="114"/>
        <v>music</v>
      </c>
      <c r="V888" t="str">
        <f t="shared" si="115"/>
        <v>indie rock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>
        <f t="shared" si="108"/>
        <v>2592000</v>
      </c>
      <c r="L889" s="12">
        <f t="shared" si="109"/>
        <v>41026.708969907406</v>
      </c>
      <c r="M889" s="12">
        <f t="shared" si="110"/>
        <v>41056.708969907406</v>
      </c>
      <c r="N889" s="14">
        <f t="shared" si="111"/>
        <v>29.75</v>
      </c>
      <c r="O889" t="b">
        <v>0</v>
      </c>
      <c r="P889">
        <v>0</v>
      </c>
      <c r="Q889" t="b">
        <v>0</v>
      </c>
      <c r="R889" s="8">
        <f t="shared" si="112"/>
        <v>0</v>
      </c>
      <c r="S889" s="10" t="e">
        <f t="shared" si="113"/>
        <v>#DIV/0!</v>
      </c>
      <c r="T889" t="s">
        <v>8279</v>
      </c>
      <c r="U889" t="str">
        <f t="shared" si="114"/>
        <v>music</v>
      </c>
      <c r="V889" t="str">
        <f t="shared" si="115"/>
        <v>indie rock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>
        <f t="shared" si="108"/>
        <v>3066915</v>
      </c>
      <c r="L890" s="12">
        <f t="shared" si="109"/>
        <v>40751.503298611111</v>
      </c>
      <c r="M890" s="12">
        <f t="shared" si="110"/>
        <v>40787</v>
      </c>
      <c r="N890" s="14">
        <f t="shared" si="111"/>
        <v>35.246701388888887</v>
      </c>
      <c r="O890" t="b">
        <v>0</v>
      </c>
      <c r="P890">
        <v>4</v>
      </c>
      <c r="Q890" t="b">
        <v>0</v>
      </c>
      <c r="R890" s="8">
        <f t="shared" si="112"/>
        <v>7.1999999999999995E-2</v>
      </c>
      <c r="S890" s="10">
        <f t="shared" si="113"/>
        <v>18</v>
      </c>
      <c r="T890" t="s">
        <v>8279</v>
      </c>
      <c r="U890" t="str">
        <f t="shared" si="114"/>
        <v>music</v>
      </c>
      <c r="V890" t="str">
        <f t="shared" si="115"/>
        <v>indie rock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>
        <f t="shared" si="108"/>
        <v>2592000</v>
      </c>
      <c r="L891" s="12">
        <f t="shared" si="109"/>
        <v>41887.534062500003</v>
      </c>
      <c r="M891" s="12">
        <f t="shared" si="110"/>
        <v>41917.534062500003</v>
      </c>
      <c r="N891" s="14">
        <f t="shared" si="111"/>
        <v>29.75</v>
      </c>
      <c r="O891" t="b">
        <v>0</v>
      </c>
      <c r="P891">
        <v>32</v>
      </c>
      <c r="Q891" t="b">
        <v>0</v>
      </c>
      <c r="R891" s="8">
        <f t="shared" si="112"/>
        <v>9.4412800000000005E-2</v>
      </c>
      <c r="S891" s="10">
        <f t="shared" si="113"/>
        <v>73.760000000000005</v>
      </c>
      <c r="T891" t="s">
        <v>8279</v>
      </c>
      <c r="U891" t="str">
        <f t="shared" si="114"/>
        <v>music</v>
      </c>
      <c r="V891" t="str">
        <f t="shared" si="115"/>
        <v>indie rock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>
        <f t="shared" si="108"/>
        <v>2595600</v>
      </c>
      <c r="L892" s="12">
        <f t="shared" si="109"/>
        <v>41569.448831018519</v>
      </c>
      <c r="M892" s="12">
        <f t="shared" si="110"/>
        <v>41599.490497685183</v>
      </c>
      <c r="N892" s="14">
        <f t="shared" si="111"/>
        <v>29.791666666666668</v>
      </c>
      <c r="O892" t="b">
        <v>0</v>
      </c>
      <c r="P892">
        <v>4</v>
      </c>
      <c r="Q892" t="b">
        <v>0</v>
      </c>
      <c r="R892" s="8">
        <f t="shared" si="112"/>
        <v>4.1666666666666664E-2</v>
      </c>
      <c r="S892" s="10">
        <f t="shared" si="113"/>
        <v>31.25</v>
      </c>
      <c r="T892" t="s">
        <v>8279</v>
      </c>
      <c r="U892" t="str">
        <f t="shared" si="114"/>
        <v>music</v>
      </c>
      <c r="V892" t="str">
        <f t="shared" si="115"/>
        <v>indie rock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>
        <f t="shared" si="108"/>
        <v>2592000</v>
      </c>
      <c r="L893" s="12">
        <f t="shared" si="109"/>
        <v>41841.781597222223</v>
      </c>
      <c r="M893" s="12">
        <f t="shared" si="110"/>
        <v>41871.781597222223</v>
      </c>
      <c r="N893" s="14">
        <f t="shared" si="111"/>
        <v>29.75</v>
      </c>
      <c r="O893" t="b">
        <v>0</v>
      </c>
      <c r="P893">
        <v>9</v>
      </c>
      <c r="Q893" t="b">
        <v>0</v>
      </c>
      <c r="R893" s="8">
        <f t="shared" si="112"/>
        <v>3.2500000000000001E-2</v>
      </c>
      <c r="S893" s="10">
        <f t="shared" si="113"/>
        <v>28.888888888888889</v>
      </c>
      <c r="T893" t="s">
        <v>8279</v>
      </c>
      <c r="U893" t="str">
        <f t="shared" si="114"/>
        <v>music</v>
      </c>
      <c r="V893" t="str">
        <f t="shared" si="115"/>
        <v>indie rock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>
        <f t="shared" si="108"/>
        <v>7513917</v>
      </c>
      <c r="L894" s="12">
        <f t="shared" si="109"/>
        <v>40303.95003472222</v>
      </c>
      <c r="M894" s="12">
        <f t="shared" si="110"/>
        <v>40390.916666666664</v>
      </c>
      <c r="N894" s="14">
        <f t="shared" si="111"/>
        <v>86.716631944444444</v>
      </c>
      <c r="O894" t="b">
        <v>0</v>
      </c>
      <c r="P894">
        <v>17</v>
      </c>
      <c r="Q894" t="b">
        <v>0</v>
      </c>
      <c r="R894" s="8">
        <f t="shared" si="112"/>
        <v>0.40749999999999997</v>
      </c>
      <c r="S894" s="10">
        <f t="shared" si="113"/>
        <v>143.8235294117647</v>
      </c>
      <c r="T894" t="s">
        <v>8279</v>
      </c>
      <c r="U894" t="str">
        <f t="shared" si="114"/>
        <v>music</v>
      </c>
      <c r="V894" t="str">
        <f t="shared" si="115"/>
        <v>indie rock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>
        <f t="shared" si="108"/>
        <v>2588400</v>
      </c>
      <c r="L895" s="12">
        <f t="shared" si="109"/>
        <v>42065.647719907407</v>
      </c>
      <c r="M895" s="12">
        <f t="shared" si="110"/>
        <v>42095.606053240743</v>
      </c>
      <c r="N895" s="14">
        <f t="shared" si="111"/>
        <v>29.708333333333332</v>
      </c>
      <c r="O895" t="b">
        <v>0</v>
      </c>
      <c r="P895">
        <v>5</v>
      </c>
      <c r="Q895" t="b">
        <v>0</v>
      </c>
      <c r="R895" s="8">
        <f t="shared" si="112"/>
        <v>0.1</v>
      </c>
      <c r="S895" s="10">
        <f t="shared" si="113"/>
        <v>40</v>
      </c>
      <c r="T895" t="s">
        <v>8279</v>
      </c>
      <c r="U895" t="str">
        <f t="shared" si="114"/>
        <v>music</v>
      </c>
      <c r="V895" t="str">
        <f t="shared" si="115"/>
        <v>indie rock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>
        <f t="shared" si="108"/>
        <v>2592000</v>
      </c>
      <c r="L896" s="12">
        <f t="shared" si="109"/>
        <v>42496.731597222228</v>
      </c>
      <c r="M896" s="12">
        <f t="shared" si="110"/>
        <v>42526.731597222228</v>
      </c>
      <c r="N896" s="14">
        <f t="shared" si="111"/>
        <v>29.75</v>
      </c>
      <c r="O896" t="b">
        <v>0</v>
      </c>
      <c r="P896">
        <v>53</v>
      </c>
      <c r="Q896" t="b">
        <v>0</v>
      </c>
      <c r="R896" s="8">
        <f t="shared" si="112"/>
        <v>0.39169999999999999</v>
      </c>
      <c r="S896" s="10">
        <f t="shared" si="113"/>
        <v>147.81132075471697</v>
      </c>
      <c r="T896" t="s">
        <v>8279</v>
      </c>
      <c r="U896" t="str">
        <f t="shared" si="114"/>
        <v>music</v>
      </c>
      <c r="V896" t="str">
        <f t="shared" si="115"/>
        <v>indie rock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>
        <f t="shared" si="108"/>
        <v>3888000</v>
      </c>
      <c r="L897" s="12">
        <f t="shared" si="109"/>
        <v>40430.877650462964</v>
      </c>
      <c r="M897" s="12">
        <f t="shared" si="110"/>
        <v>40475.877650462964</v>
      </c>
      <c r="N897" s="14">
        <f t="shared" si="111"/>
        <v>44.75</v>
      </c>
      <c r="O897" t="b">
        <v>0</v>
      </c>
      <c r="P897">
        <v>7</v>
      </c>
      <c r="Q897" t="b">
        <v>0</v>
      </c>
      <c r="R897" s="8">
        <f t="shared" si="112"/>
        <v>2.4375000000000001E-2</v>
      </c>
      <c r="S897" s="10">
        <f t="shared" si="113"/>
        <v>27.857142857142858</v>
      </c>
      <c r="T897" t="s">
        <v>8279</v>
      </c>
      <c r="U897" t="str">
        <f t="shared" si="114"/>
        <v>music</v>
      </c>
      <c r="V897" t="str">
        <f t="shared" si="115"/>
        <v>indie rock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>
        <f t="shared" si="108"/>
        <v>2185374</v>
      </c>
      <c r="L898" s="12">
        <f t="shared" si="109"/>
        <v>42218.622986111113</v>
      </c>
      <c r="M898" s="12">
        <f t="shared" si="110"/>
        <v>42243.916666666672</v>
      </c>
      <c r="N898" s="14">
        <f t="shared" si="111"/>
        <v>25.043680555555557</v>
      </c>
      <c r="O898" t="b">
        <v>0</v>
      </c>
      <c r="P898">
        <v>72</v>
      </c>
      <c r="Q898" t="b">
        <v>0</v>
      </c>
      <c r="R898" s="8">
        <f t="shared" si="112"/>
        <v>0.4</v>
      </c>
      <c r="S898" s="10">
        <f t="shared" si="113"/>
        <v>44.444444444444443</v>
      </c>
      <c r="T898" t="s">
        <v>8279</v>
      </c>
      <c r="U898" t="str">
        <f t="shared" si="114"/>
        <v>music</v>
      </c>
      <c r="V898" t="str">
        <f t="shared" si="115"/>
        <v>indie rock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>
        <f t="shared" ref="K899:K962" si="116">SUM(I899,-J899)</f>
        <v>2595600</v>
      </c>
      <c r="L899" s="12">
        <f t="shared" ref="L899:L962" si="117">(((J899/60)/60)/24)+DATE(1970,1,1)+(-6/24)</f>
        <v>41211.438750000001</v>
      </c>
      <c r="M899" s="12">
        <f t="shared" ref="M899:M962" si="118">(((I899/60)/60)/24)+DATE(1970,1,1)+(-6/24)</f>
        <v>41241.480416666665</v>
      </c>
      <c r="N899" s="14">
        <f t="shared" ref="N899:N962" si="119">(((K899/60)/60)/24)+(-6/24)</f>
        <v>29.791666666666668</v>
      </c>
      <c r="O899" t="b">
        <v>0</v>
      </c>
      <c r="P899">
        <v>0</v>
      </c>
      <c r="Q899" t="b">
        <v>0</v>
      </c>
      <c r="R899" s="8">
        <f t="shared" ref="R899:R962" si="120">E899/D899</f>
        <v>0</v>
      </c>
      <c r="S899" s="10" t="e">
        <f t="shared" ref="S899:S962" si="121">E899/P899</f>
        <v>#DIV/0!</v>
      </c>
      <c r="T899" t="s">
        <v>8279</v>
      </c>
      <c r="U899" t="str">
        <f t="shared" si="114"/>
        <v>music</v>
      </c>
      <c r="V899" t="str">
        <f t="shared" si="115"/>
        <v>indie rock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>
        <f t="shared" si="116"/>
        <v>3888000</v>
      </c>
      <c r="L900" s="12">
        <f t="shared" si="117"/>
        <v>40878.508217592593</v>
      </c>
      <c r="M900" s="12">
        <f t="shared" si="118"/>
        <v>40923.508217592593</v>
      </c>
      <c r="N900" s="14">
        <f t="shared" si="119"/>
        <v>44.75</v>
      </c>
      <c r="O900" t="b">
        <v>0</v>
      </c>
      <c r="P900">
        <v>2</v>
      </c>
      <c r="Q900" t="b">
        <v>0</v>
      </c>
      <c r="R900" s="8">
        <f t="shared" si="120"/>
        <v>2.8000000000000001E-2</v>
      </c>
      <c r="S900" s="10">
        <f t="shared" si="121"/>
        <v>35</v>
      </c>
      <c r="T900" t="s">
        <v>8279</v>
      </c>
      <c r="U900" t="str">
        <f t="shared" si="114"/>
        <v>music</v>
      </c>
      <c r="V900" t="str">
        <f t="shared" si="115"/>
        <v>indie rock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>
        <f t="shared" si="116"/>
        <v>3888000</v>
      </c>
      <c r="L901" s="12">
        <f t="shared" si="117"/>
        <v>40645.849097222221</v>
      </c>
      <c r="M901" s="12">
        <f t="shared" si="118"/>
        <v>40690.849097222221</v>
      </c>
      <c r="N901" s="14">
        <f t="shared" si="119"/>
        <v>44.75</v>
      </c>
      <c r="O901" t="b">
        <v>0</v>
      </c>
      <c r="P901">
        <v>8</v>
      </c>
      <c r="Q901" t="b">
        <v>0</v>
      </c>
      <c r="R901" s="8">
        <f t="shared" si="120"/>
        <v>0.37333333333333335</v>
      </c>
      <c r="S901" s="10">
        <f t="shared" si="121"/>
        <v>35</v>
      </c>
      <c r="T901" t="s">
        <v>8279</v>
      </c>
      <c r="U901" t="str">
        <f t="shared" si="114"/>
        <v>music</v>
      </c>
      <c r="V901" t="str">
        <f t="shared" si="115"/>
        <v>indie rock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>
        <f t="shared" si="116"/>
        <v>2588400</v>
      </c>
      <c r="L902" s="12">
        <f t="shared" si="117"/>
        <v>42429.59956018519</v>
      </c>
      <c r="M902" s="12">
        <f t="shared" si="118"/>
        <v>42459.557893518519</v>
      </c>
      <c r="N902" s="14">
        <f t="shared" si="119"/>
        <v>29.708333333333332</v>
      </c>
      <c r="O902" t="b">
        <v>0</v>
      </c>
      <c r="P902">
        <v>2</v>
      </c>
      <c r="Q902" t="b">
        <v>0</v>
      </c>
      <c r="R902" s="8">
        <f t="shared" si="120"/>
        <v>4.1999999999999997E-3</v>
      </c>
      <c r="S902" s="10">
        <f t="shared" si="121"/>
        <v>10.5</v>
      </c>
      <c r="T902" t="s">
        <v>8278</v>
      </c>
      <c r="U902" t="str">
        <f t="shared" si="114"/>
        <v>music</v>
      </c>
      <c r="V902" t="str">
        <f t="shared" si="115"/>
        <v>jazz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>
        <f t="shared" si="116"/>
        <v>3973346</v>
      </c>
      <c r="L903" s="12">
        <f t="shared" si="117"/>
        <v>40291.56150462963</v>
      </c>
      <c r="M903" s="12">
        <f t="shared" si="118"/>
        <v>40337.549305555556</v>
      </c>
      <c r="N903" s="14">
        <f t="shared" si="119"/>
        <v>45.737800925925931</v>
      </c>
      <c r="O903" t="b">
        <v>0</v>
      </c>
      <c r="P903">
        <v>0</v>
      </c>
      <c r="Q903" t="b">
        <v>0</v>
      </c>
      <c r="R903" s="8">
        <f t="shared" si="120"/>
        <v>0</v>
      </c>
      <c r="S903" s="10" t="e">
        <f t="shared" si="121"/>
        <v>#DIV/0!</v>
      </c>
      <c r="T903" t="s">
        <v>8278</v>
      </c>
      <c r="U903" t="str">
        <f t="shared" si="114"/>
        <v>music</v>
      </c>
      <c r="V903" t="str">
        <f t="shared" si="115"/>
        <v>jazz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>
        <f t="shared" si="116"/>
        <v>4465178</v>
      </c>
      <c r="L904" s="12">
        <f t="shared" si="117"/>
        <v>41829.715532407405</v>
      </c>
      <c r="M904" s="12">
        <f t="shared" si="118"/>
        <v>41881.395833333336</v>
      </c>
      <c r="N904" s="14">
        <f t="shared" si="119"/>
        <v>51.430300925925927</v>
      </c>
      <c r="O904" t="b">
        <v>0</v>
      </c>
      <c r="P904">
        <v>3</v>
      </c>
      <c r="Q904" t="b">
        <v>0</v>
      </c>
      <c r="R904" s="8">
        <f t="shared" si="120"/>
        <v>3.0000000000000001E-3</v>
      </c>
      <c r="S904" s="10">
        <f t="shared" si="121"/>
        <v>30</v>
      </c>
      <c r="T904" t="s">
        <v>8278</v>
      </c>
      <c r="U904" t="str">
        <f t="shared" si="114"/>
        <v>music</v>
      </c>
      <c r="V904" t="str">
        <f t="shared" si="115"/>
        <v>jazz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>
        <f t="shared" si="116"/>
        <v>2186320</v>
      </c>
      <c r="L905" s="12">
        <f t="shared" si="117"/>
        <v>41149.546064814815</v>
      </c>
      <c r="M905" s="12">
        <f t="shared" si="118"/>
        <v>41174.850694444445</v>
      </c>
      <c r="N905" s="14">
        <f t="shared" si="119"/>
        <v>25.054629629629627</v>
      </c>
      <c r="O905" t="b">
        <v>0</v>
      </c>
      <c r="P905">
        <v>4</v>
      </c>
      <c r="Q905" t="b">
        <v>0</v>
      </c>
      <c r="R905" s="8">
        <f t="shared" si="120"/>
        <v>3.2000000000000001E-2</v>
      </c>
      <c r="S905" s="10">
        <f t="shared" si="121"/>
        <v>40</v>
      </c>
      <c r="T905" t="s">
        <v>8278</v>
      </c>
      <c r="U905" t="str">
        <f t="shared" si="114"/>
        <v>music</v>
      </c>
      <c r="V905" t="str">
        <f t="shared" si="115"/>
        <v>jazz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>
        <f t="shared" si="116"/>
        <v>2592000</v>
      </c>
      <c r="L906" s="12">
        <f t="shared" si="117"/>
        <v>42341.830289351856</v>
      </c>
      <c r="M906" s="12">
        <f t="shared" si="118"/>
        <v>42371.830289351856</v>
      </c>
      <c r="N906" s="14">
        <f t="shared" si="119"/>
        <v>29.75</v>
      </c>
      <c r="O906" t="b">
        <v>0</v>
      </c>
      <c r="P906">
        <v>3</v>
      </c>
      <c r="Q906" t="b">
        <v>0</v>
      </c>
      <c r="R906" s="8">
        <f t="shared" si="120"/>
        <v>3.0200000000000001E-3</v>
      </c>
      <c r="S906" s="10">
        <f t="shared" si="121"/>
        <v>50.333333333333336</v>
      </c>
      <c r="T906" t="s">
        <v>8278</v>
      </c>
      <c r="U906" t="str">
        <f t="shared" si="114"/>
        <v>music</v>
      </c>
      <c r="V906" t="str">
        <f t="shared" si="115"/>
        <v>jazz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>
        <f t="shared" si="116"/>
        <v>5184000</v>
      </c>
      <c r="L907" s="12">
        <f t="shared" si="117"/>
        <v>40506.989884259259</v>
      </c>
      <c r="M907" s="12">
        <f t="shared" si="118"/>
        <v>40566.989884259259</v>
      </c>
      <c r="N907" s="14">
        <f t="shared" si="119"/>
        <v>59.75</v>
      </c>
      <c r="O907" t="b">
        <v>0</v>
      </c>
      <c r="P907">
        <v>6</v>
      </c>
      <c r="Q907" t="b">
        <v>0</v>
      </c>
      <c r="R907" s="8">
        <f t="shared" si="120"/>
        <v>3.0153846153846153E-2</v>
      </c>
      <c r="S907" s="10">
        <f t="shared" si="121"/>
        <v>32.666666666666664</v>
      </c>
      <c r="T907" t="s">
        <v>8278</v>
      </c>
      <c r="U907" t="str">
        <f t="shared" si="114"/>
        <v>music</v>
      </c>
      <c r="V907" t="str">
        <f t="shared" si="115"/>
        <v>jazz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>
        <f t="shared" si="116"/>
        <v>2588400</v>
      </c>
      <c r="L908" s="12">
        <f t="shared" si="117"/>
        <v>41680.939699074072</v>
      </c>
      <c r="M908" s="12">
        <f t="shared" si="118"/>
        <v>41710.898032407407</v>
      </c>
      <c r="N908" s="14">
        <f t="shared" si="119"/>
        <v>29.708333333333332</v>
      </c>
      <c r="O908" t="b">
        <v>0</v>
      </c>
      <c r="P908">
        <v>0</v>
      </c>
      <c r="Q908" t="b">
        <v>0</v>
      </c>
      <c r="R908" s="8">
        <f t="shared" si="120"/>
        <v>0</v>
      </c>
      <c r="S908" s="10" t="e">
        <f t="shared" si="121"/>
        <v>#DIV/0!</v>
      </c>
      <c r="T908" t="s">
        <v>8278</v>
      </c>
      <c r="U908" t="str">
        <f t="shared" si="114"/>
        <v>music</v>
      </c>
      <c r="V908" t="str">
        <f t="shared" si="115"/>
        <v>jazz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>
        <f t="shared" si="116"/>
        <v>2592000</v>
      </c>
      <c r="L909" s="12">
        <f t="shared" si="117"/>
        <v>40766.942395833335</v>
      </c>
      <c r="M909" s="12">
        <f t="shared" si="118"/>
        <v>40796.942395833335</v>
      </c>
      <c r="N909" s="14">
        <f t="shared" si="119"/>
        <v>29.75</v>
      </c>
      <c r="O909" t="b">
        <v>0</v>
      </c>
      <c r="P909">
        <v>0</v>
      </c>
      <c r="Q909" t="b">
        <v>0</v>
      </c>
      <c r="R909" s="8">
        <f t="shared" si="120"/>
        <v>0</v>
      </c>
      <c r="S909" s="10" t="e">
        <f t="shared" si="121"/>
        <v>#DIV/0!</v>
      </c>
      <c r="T909" t="s">
        <v>8278</v>
      </c>
      <c r="U909" t="str">
        <f t="shared" si="114"/>
        <v>music</v>
      </c>
      <c r="V909" t="str">
        <f t="shared" si="115"/>
        <v>jazz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>
        <f t="shared" si="116"/>
        <v>3923085</v>
      </c>
      <c r="L910" s="12">
        <f t="shared" si="117"/>
        <v>40340.551562499997</v>
      </c>
      <c r="M910" s="12">
        <f t="shared" si="118"/>
        <v>40385.957638888889</v>
      </c>
      <c r="N910" s="14">
        <f t="shared" si="119"/>
        <v>45.156076388888891</v>
      </c>
      <c r="O910" t="b">
        <v>0</v>
      </c>
      <c r="P910">
        <v>0</v>
      </c>
      <c r="Q910" t="b">
        <v>0</v>
      </c>
      <c r="R910" s="8">
        <f t="shared" si="120"/>
        <v>0</v>
      </c>
      <c r="S910" s="10" t="e">
        <f t="shared" si="121"/>
        <v>#DIV/0!</v>
      </c>
      <c r="T910" t="s">
        <v>8278</v>
      </c>
      <c r="U910" t="str">
        <f t="shared" si="114"/>
        <v>music</v>
      </c>
      <c r="V910" t="str">
        <f t="shared" si="115"/>
        <v>jazz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>
        <f t="shared" si="116"/>
        <v>2719560</v>
      </c>
      <c r="L911" s="12">
        <f t="shared" si="117"/>
        <v>41081.44027777778</v>
      </c>
      <c r="M911" s="12">
        <f t="shared" si="118"/>
        <v>41112.916666666664</v>
      </c>
      <c r="N911" s="14">
        <f t="shared" si="119"/>
        <v>31.226388888888888</v>
      </c>
      <c r="O911" t="b">
        <v>0</v>
      </c>
      <c r="P911">
        <v>8</v>
      </c>
      <c r="Q911" t="b">
        <v>0</v>
      </c>
      <c r="R911" s="8">
        <f t="shared" si="120"/>
        <v>3.2500000000000001E-2</v>
      </c>
      <c r="S911" s="10">
        <f t="shared" si="121"/>
        <v>65</v>
      </c>
      <c r="T911" t="s">
        <v>8278</v>
      </c>
      <c r="U911" t="str">
        <f t="shared" ref="U911:U941" si="122">IF(T911="music/rock","music",IF(T911="music/jazz","music",IF(T911="music/classical music","music",IF(T911="music/electronic music","music",IF(T911="music/faith","music",IF(T911="music/metal","music",IF(T911="music/pop","music",IF(T911="music/indie rock","music",IF(T911="music/world music","music","N/A")))))))))</f>
        <v>music</v>
      </c>
      <c r="V911" t="str">
        <f t="shared" ref="V911:V941" si="123">IF(T911="music/rock","rock",IF(T911="music/jazz","jazz",IF(T911="music/classical music","classical music",IF(T911="music/electronic music","electronic music",IF(T911="music/faith","faith",IF(T911="music/metal","metal",IF(T911="music/pop","pop",IF(T911="music/indie rock","indie rock",IF(T911="music/world music","world music","N/A")))))))))</f>
        <v>jazz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>
        <f t="shared" si="116"/>
        <v>5184000</v>
      </c>
      <c r="L912" s="12">
        <f t="shared" si="117"/>
        <v>42737.295358796298</v>
      </c>
      <c r="M912" s="12">
        <f t="shared" si="118"/>
        <v>42797.295358796298</v>
      </c>
      <c r="N912" s="14">
        <f t="shared" si="119"/>
        <v>59.75</v>
      </c>
      <c r="O912" t="b">
        <v>0</v>
      </c>
      <c r="P912">
        <v>5</v>
      </c>
      <c r="Q912" t="b">
        <v>0</v>
      </c>
      <c r="R912" s="8">
        <f t="shared" si="120"/>
        <v>0.22363636363636363</v>
      </c>
      <c r="S912" s="10">
        <f t="shared" si="121"/>
        <v>24.6</v>
      </c>
      <c r="T912" t="s">
        <v>8278</v>
      </c>
      <c r="U912" t="str">
        <f t="shared" si="122"/>
        <v>music</v>
      </c>
      <c r="V912" t="str">
        <f t="shared" si="123"/>
        <v>jazz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>
        <f t="shared" si="116"/>
        <v>1814400</v>
      </c>
      <c r="L913" s="12">
        <f t="shared" si="117"/>
        <v>41641.755150462966</v>
      </c>
      <c r="M913" s="12">
        <f t="shared" si="118"/>
        <v>41662.755150462966</v>
      </c>
      <c r="N913" s="14">
        <f t="shared" si="119"/>
        <v>20.75</v>
      </c>
      <c r="O913" t="b">
        <v>0</v>
      </c>
      <c r="P913">
        <v>0</v>
      </c>
      <c r="Q913" t="b">
        <v>0</v>
      </c>
      <c r="R913" s="8">
        <f t="shared" si="120"/>
        <v>0</v>
      </c>
      <c r="S913" s="10" t="e">
        <f t="shared" si="121"/>
        <v>#DIV/0!</v>
      </c>
      <c r="T913" t="s">
        <v>8278</v>
      </c>
      <c r="U913" t="str">
        <f t="shared" si="122"/>
        <v>music</v>
      </c>
      <c r="V913" t="str">
        <f t="shared" si="123"/>
        <v>jazz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>
        <f t="shared" si="116"/>
        <v>5187600</v>
      </c>
      <c r="L914" s="12">
        <f t="shared" si="117"/>
        <v>41193.859340277777</v>
      </c>
      <c r="M914" s="12">
        <f t="shared" si="118"/>
        <v>41253.901006944441</v>
      </c>
      <c r="N914" s="14">
        <f t="shared" si="119"/>
        <v>59.791666666666664</v>
      </c>
      <c r="O914" t="b">
        <v>0</v>
      </c>
      <c r="P914">
        <v>2</v>
      </c>
      <c r="Q914" t="b">
        <v>0</v>
      </c>
      <c r="R914" s="8">
        <f t="shared" si="120"/>
        <v>8.5714285714285719E-3</v>
      </c>
      <c r="S914" s="10">
        <f t="shared" si="121"/>
        <v>15</v>
      </c>
      <c r="T914" t="s">
        <v>8278</v>
      </c>
      <c r="U914" t="str">
        <f t="shared" si="122"/>
        <v>music</v>
      </c>
      <c r="V914" t="str">
        <f t="shared" si="123"/>
        <v>jazz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>
        <f t="shared" si="116"/>
        <v>2592000</v>
      </c>
      <c r="L915" s="12">
        <f t="shared" si="117"/>
        <v>41003.889108796298</v>
      </c>
      <c r="M915" s="12">
        <f t="shared" si="118"/>
        <v>41033.889108796298</v>
      </c>
      <c r="N915" s="14">
        <f t="shared" si="119"/>
        <v>29.75</v>
      </c>
      <c r="O915" t="b">
        <v>0</v>
      </c>
      <c r="P915">
        <v>24</v>
      </c>
      <c r="Q915" t="b">
        <v>0</v>
      </c>
      <c r="R915" s="8">
        <f t="shared" si="120"/>
        <v>6.6066666666666662E-2</v>
      </c>
      <c r="S915" s="10">
        <f t="shared" si="121"/>
        <v>82.583333333333329</v>
      </c>
      <c r="T915" t="s">
        <v>8278</v>
      </c>
      <c r="U915" t="str">
        <f t="shared" si="122"/>
        <v>music</v>
      </c>
      <c r="V915" t="str">
        <f t="shared" si="123"/>
        <v>jazz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>
        <f t="shared" si="116"/>
        <v>2592000</v>
      </c>
      <c r="L916" s="12">
        <f t="shared" si="117"/>
        <v>41116.513275462967</v>
      </c>
      <c r="M916" s="12">
        <f t="shared" si="118"/>
        <v>41146.513275462967</v>
      </c>
      <c r="N916" s="14">
        <f t="shared" si="119"/>
        <v>29.75</v>
      </c>
      <c r="O916" t="b">
        <v>0</v>
      </c>
      <c r="P916">
        <v>0</v>
      </c>
      <c r="Q916" t="b">
        <v>0</v>
      </c>
      <c r="R916" s="8">
        <f t="shared" si="120"/>
        <v>0</v>
      </c>
      <c r="S916" s="10" t="e">
        <f t="shared" si="121"/>
        <v>#DIV/0!</v>
      </c>
      <c r="T916" t="s">
        <v>8278</v>
      </c>
      <c r="U916" t="str">
        <f t="shared" si="122"/>
        <v>music</v>
      </c>
      <c r="V916" t="str">
        <f t="shared" si="123"/>
        <v>jazz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>
        <f t="shared" si="116"/>
        <v>2724026</v>
      </c>
      <c r="L917" s="12">
        <f t="shared" si="117"/>
        <v>40937.429560185185</v>
      </c>
      <c r="M917" s="12">
        <f t="shared" si="118"/>
        <v>40968.957638888889</v>
      </c>
      <c r="N917" s="14">
        <f t="shared" si="119"/>
        <v>31.278078703703702</v>
      </c>
      <c r="O917" t="b">
        <v>0</v>
      </c>
      <c r="P917">
        <v>9</v>
      </c>
      <c r="Q917" t="b">
        <v>0</v>
      </c>
      <c r="R917" s="8">
        <f t="shared" si="120"/>
        <v>5.7692307692307696E-2</v>
      </c>
      <c r="S917" s="10">
        <f t="shared" si="121"/>
        <v>41.666666666666664</v>
      </c>
      <c r="T917" t="s">
        <v>8278</v>
      </c>
      <c r="U917" t="str">
        <f t="shared" si="122"/>
        <v>music</v>
      </c>
      <c r="V917" t="str">
        <f t="shared" si="123"/>
        <v>jazz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>
        <f t="shared" si="116"/>
        <v>3313866</v>
      </c>
      <c r="L918" s="12">
        <f t="shared" si="117"/>
        <v>40434.603402777779</v>
      </c>
      <c r="M918" s="12">
        <f t="shared" si="118"/>
        <v>40472.958333333336</v>
      </c>
      <c r="N918" s="14">
        <f t="shared" si="119"/>
        <v>38.104930555555555</v>
      </c>
      <c r="O918" t="b">
        <v>0</v>
      </c>
      <c r="P918">
        <v>0</v>
      </c>
      <c r="Q918" t="b">
        <v>0</v>
      </c>
      <c r="R918" s="8">
        <f t="shared" si="120"/>
        <v>0</v>
      </c>
      <c r="S918" s="10" t="e">
        <f t="shared" si="121"/>
        <v>#DIV/0!</v>
      </c>
      <c r="T918" t="s">
        <v>8278</v>
      </c>
      <c r="U918" t="str">
        <f t="shared" si="122"/>
        <v>music</v>
      </c>
      <c r="V918" t="str">
        <f t="shared" si="123"/>
        <v>jazz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>
        <f t="shared" si="116"/>
        <v>2692270</v>
      </c>
      <c r="L919" s="12">
        <f t="shared" si="117"/>
        <v>41802.69363425926</v>
      </c>
      <c r="M919" s="12">
        <f t="shared" si="118"/>
        <v>41833.854166666664</v>
      </c>
      <c r="N919" s="14">
        <f t="shared" si="119"/>
        <v>30.910532407407405</v>
      </c>
      <c r="O919" t="b">
        <v>0</v>
      </c>
      <c r="P919">
        <v>1</v>
      </c>
      <c r="Q919" t="b">
        <v>0</v>
      </c>
      <c r="R919" s="8">
        <f t="shared" si="120"/>
        <v>6.0000000000000001E-3</v>
      </c>
      <c r="S919" s="10">
        <f t="shared" si="121"/>
        <v>30</v>
      </c>
      <c r="T919" t="s">
        <v>8278</v>
      </c>
      <c r="U919" t="str">
        <f t="shared" si="122"/>
        <v>music</v>
      </c>
      <c r="V919" t="str">
        <f t="shared" si="123"/>
        <v>jazz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>
        <f t="shared" si="116"/>
        <v>2595600</v>
      </c>
      <c r="L920" s="12">
        <f t="shared" si="117"/>
        <v>41944.666215277779</v>
      </c>
      <c r="M920" s="12">
        <f t="shared" si="118"/>
        <v>41974.707881944443</v>
      </c>
      <c r="N920" s="14">
        <f t="shared" si="119"/>
        <v>29.791666666666668</v>
      </c>
      <c r="O920" t="b">
        <v>0</v>
      </c>
      <c r="P920">
        <v>10</v>
      </c>
      <c r="Q920" t="b">
        <v>0</v>
      </c>
      <c r="R920" s="8">
        <f t="shared" si="120"/>
        <v>5.0256410256410255E-2</v>
      </c>
      <c r="S920" s="10">
        <f t="shared" si="121"/>
        <v>19.600000000000001</v>
      </c>
      <c r="T920" t="s">
        <v>8278</v>
      </c>
      <c r="U920" t="str">
        <f t="shared" si="122"/>
        <v>music</v>
      </c>
      <c r="V920" t="str">
        <f t="shared" si="123"/>
        <v>jazz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>
        <f t="shared" si="116"/>
        <v>3024000</v>
      </c>
      <c r="L921" s="12">
        <f t="shared" si="117"/>
        <v>41227.391724537039</v>
      </c>
      <c r="M921" s="12">
        <f t="shared" si="118"/>
        <v>41262.391724537039</v>
      </c>
      <c r="N921" s="14">
        <f t="shared" si="119"/>
        <v>34.75</v>
      </c>
      <c r="O921" t="b">
        <v>0</v>
      </c>
      <c r="P921">
        <v>1</v>
      </c>
      <c r="Q921" t="b">
        <v>0</v>
      </c>
      <c r="R921" s="8">
        <f t="shared" si="120"/>
        <v>5.0000000000000001E-3</v>
      </c>
      <c r="S921" s="10">
        <f t="shared" si="121"/>
        <v>100</v>
      </c>
      <c r="T921" t="s">
        <v>8278</v>
      </c>
      <c r="U921" t="str">
        <f t="shared" si="122"/>
        <v>music</v>
      </c>
      <c r="V921" t="str">
        <f t="shared" si="123"/>
        <v>jazz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>
        <f t="shared" si="116"/>
        <v>2595600</v>
      </c>
      <c r="L922" s="12">
        <f t="shared" si="117"/>
        <v>41562.42155092593</v>
      </c>
      <c r="M922" s="12">
        <f t="shared" si="118"/>
        <v>41592.463217592594</v>
      </c>
      <c r="N922" s="14">
        <f t="shared" si="119"/>
        <v>29.791666666666668</v>
      </c>
      <c r="O922" t="b">
        <v>0</v>
      </c>
      <c r="P922">
        <v>0</v>
      </c>
      <c r="Q922" t="b">
        <v>0</v>
      </c>
      <c r="R922" s="8">
        <f t="shared" si="120"/>
        <v>0</v>
      </c>
      <c r="S922" s="10" t="e">
        <f t="shared" si="121"/>
        <v>#DIV/0!</v>
      </c>
      <c r="T922" t="s">
        <v>8278</v>
      </c>
      <c r="U922" t="str">
        <f t="shared" si="122"/>
        <v>music</v>
      </c>
      <c r="V922" t="str">
        <f t="shared" si="123"/>
        <v>jazz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>
        <f t="shared" si="116"/>
        <v>3632400</v>
      </c>
      <c r="L923" s="12">
        <f t="shared" si="117"/>
        <v>40846.921018518515</v>
      </c>
      <c r="M923" s="12">
        <f t="shared" si="118"/>
        <v>40888.962685185186</v>
      </c>
      <c r="N923" s="14">
        <f t="shared" si="119"/>
        <v>41.791666666666664</v>
      </c>
      <c r="O923" t="b">
        <v>0</v>
      </c>
      <c r="P923">
        <v>20</v>
      </c>
      <c r="Q923" t="b">
        <v>0</v>
      </c>
      <c r="R923" s="8">
        <f t="shared" si="120"/>
        <v>0.309</v>
      </c>
      <c r="S923" s="10">
        <f t="shared" si="121"/>
        <v>231.75</v>
      </c>
      <c r="T923" t="s">
        <v>8278</v>
      </c>
      <c r="U923" t="str">
        <f t="shared" si="122"/>
        <v>music</v>
      </c>
      <c r="V923" t="str">
        <f t="shared" si="123"/>
        <v>jazz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>
        <f t="shared" si="116"/>
        <v>3024000</v>
      </c>
      <c r="L924" s="12">
        <f t="shared" si="117"/>
        <v>41878.280011574076</v>
      </c>
      <c r="M924" s="12">
        <f t="shared" si="118"/>
        <v>41913.280011574076</v>
      </c>
      <c r="N924" s="14">
        <f t="shared" si="119"/>
        <v>34.75</v>
      </c>
      <c r="O924" t="b">
        <v>0</v>
      </c>
      <c r="P924">
        <v>30</v>
      </c>
      <c r="Q924" t="b">
        <v>0</v>
      </c>
      <c r="R924" s="8">
        <f t="shared" si="120"/>
        <v>0.21037037037037037</v>
      </c>
      <c r="S924" s="10">
        <f t="shared" si="121"/>
        <v>189.33333333333334</v>
      </c>
      <c r="T924" t="s">
        <v>8278</v>
      </c>
      <c r="U924" t="str">
        <f t="shared" si="122"/>
        <v>music</v>
      </c>
      <c r="V924" t="str">
        <f t="shared" si="123"/>
        <v>jazz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>
        <f t="shared" si="116"/>
        <v>2595600</v>
      </c>
      <c r="L925" s="12">
        <f t="shared" si="117"/>
        <v>41934.709756944445</v>
      </c>
      <c r="M925" s="12">
        <f t="shared" si="118"/>
        <v>41964.751423611116</v>
      </c>
      <c r="N925" s="14">
        <f t="shared" si="119"/>
        <v>29.791666666666668</v>
      </c>
      <c r="O925" t="b">
        <v>0</v>
      </c>
      <c r="P925">
        <v>6</v>
      </c>
      <c r="Q925" t="b">
        <v>0</v>
      </c>
      <c r="R925" s="8">
        <f t="shared" si="120"/>
        <v>2.1999999999999999E-2</v>
      </c>
      <c r="S925" s="10">
        <f t="shared" si="121"/>
        <v>55</v>
      </c>
      <c r="T925" t="s">
        <v>8278</v>
      </c>
      <c r="U925" t="str">
        <f t="shared" si="122"/>
        <v>music</v>
      </c>
      <c r="V925" t="str">
        <f t="shared" si="123"/>
        <v>jazz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>
        <f t="shared" si="116"/>
        <v>2592000</v>
      </c>
      <c r="L926" s="12">
        <f t="shared" si="117"/>
        <v>41288.692928240744</v>
      </c>
      <c r="M926" s="12">
        <f t="shared" si="118"/>
        <v>41318.692928240744</v>
      </c>
      <c r="N926" s="14">
        <f t="shared" si="119"/>
        <v>29.75</v>
      </c>
      <c r="O926" t="b">
        <v>0</v>
      </c>
      <c r="P926">
        <v>15</v>
      </c>
      <c r="Q926" t="b">
        <v>0</v>
      </c>
      <c r="R926" s="8">
        <f t="shared" si="120"/>
        <v>0.109</v>
      </c>
      <c r="S926" s="10">
        <f t="shared" si="121"/>
        <v>21.8</v>
      </c>
      <c r="T926" t="s">
        <v>8278</v>
      </c>
      <c r="U926" t="str">
        <f t="shared" si="122"/>
        <v>music</v>
      </c>
      <c r="V926" t="str">
        <f t="shared" si="123"/>
        <v>jazz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>
        <f t="shared" si="116"/>
        <v>2595600</v>
      </c>
      <c r="L927" s="12">
        <f t="shared" si="117"/>
        <v>41575.630914351852</v>
      </c>
      <c r="M927" s="12">
        <f t="shared" si="118"/>
        <v>41605.672581018516</v>
      </c>
      <c r="N927" s="14">
        <f t="shared" si="119"/>
        <v>29.791666666666668</v>
      </c>
      <c r="O927" t="b">
        <v>0</v>
      </c>
      <c r="P927">
        <v>5</v>
      </c>
      <c r="Q927" t="b">
        <v>0</v>
      </c>
      <c r="R927" s="8">
        <f t="shared" si="120"/>
        <v>2.6666666666666668E-2</v>
      </c>
      <c r="S927" s="10">
        <f t="shared" si="121"/>
        <v>32</v>
      </c>
      <c r="T927" t="s">
        <v>8278</v>
      </c>
      <c r="U927" t="str">
        <f t="shared" si="122"/>
        <v>music</v>
      </c>
      <c r="V927" t="str">
        <f t="shared" si="123"/>
        <v>jazz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>
        <f t="shared" si="116"/>
        <v>2585470</v>
      </c>
      <c r="L928" s="12">
        <f t="shared" si="117"/>
        <v>40337.77002314815</v>
      </c>
      <c r="M928" s="12">
        <f t="shared" si="118"/>
        <v>40367.694444444445</v>
      </c>
      <c r="N928" s="14">
        <f t="shared" si="119"/>
        <v>29.674421296296291</v>
      </c>
      <c r="O928" t="b">
        <v>0</v>
      </c>
      <c r="P928">
        <v>0</v>
      </c>
      <c r="Q928" t="b">
        <v>0</v>
      </c>
      <c r="R928" s="8">
        <f t="shared" si="120"/>
        <v>0</v>
      </c>
      <c r="S928" s="10" t="e">
        <f t="shared" si="121"/>
        <v>#DIV/0!</v>
      </c>
      <c r="T928" t="s">
        <v>8278</v>
      </c>
      <c r="U928" t="str">
        <f t="shared" si="122"/>
        <v>music</v>
      </c>
      <c r="V928" t="str">
        <f t="shared" si="123"/>
        <v>jazz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>
        <f t="shared" si="116"/>
        <v>2592000</v>
      </c>
      <c r="L929" s="12">
        <f t="shared" si="117"/>
        <v>41013.572858796295</v>
      </c>
      <c r="M929" s="12">
        <f t="shared" si="118"/>
        <v>41043.572858796295</v>
      </c>
      <c r="N929" s="14">
        <f t="shared" si="119"/>
        <v>29.75</v>
      </c>
      <c r="O929" t="b">
        <v>0</v>
      </c>
      <c r="P929">
        <v>0</v>
      </c>
      <c r="Q929" t="b">
        <v>0</v>
      </c>
      <c r="R929" s="8">
        <f t="shared" si="120"/>
        <v>0</v>
      </c>
      <c r="S929" s="10" t="e">
        <f t="shared" si="121"/>
        <v>#DIV/0!</v>
      </c>
      <c r="T929" t="s">
        <v>8278</v>
      </c>
      <c r="U929" t="str">
        <f t="shared" si="122"/>
        <v>music</v>
      </c>
      <c r="V929" t="str">
        <f t="shared" si="123"/>
        <v>jazz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>
        <f t="shared" si="116"/>
        <v>4331887</v>
      </c>
      <c r="L930" s="12">
        <f t="shared" si="117"/>
        <v>41180.61241898148</v>
      </c>
      <c r="M930" s="12">
        <f t="shared" si="118"/>
        <v>41230.75</v>
      </c>
      <c r="N930" s="14">
        <f t="shared" si="119"/>
        <v>49.887581018518517</v>
      </c>
      <c r="O930" t="b">
        <v>0</v>
      </c>
      <c r="P930">
        <v>28</v>
      </c>
      <c r="Q930" t="b">
        <v>0</v>
      </c>
      <c r="R930" s="8">
        <f t="shared" si="120"/>
        <v>0.10862068965517241</v>
      </c>
      <c r="S930" s="10">
        <f t="shared" si="121"/>
        <v>56.25</v>
      </c>
      <c r="T930" t="s">
        <v>8278</v>
      </c>
      <c r="U930" t="str">
        <f t="shared" si="122"/>
        <v>music</v>
      </c>
      <c r="V930" t="str">
        <f t="shared" si="123"/>
        <v>jazz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>
        <f t="shared" si="116"/>
        <v>2588400</v>
      </c>
      <c r="L931" s="12">
        <f t="shared" si="117"/>
        <v>40977.988067129627</v>
      </c>
      <c r="M931" s="12">
        <f t="shared" si="118"/>
        <v>41007.946400462963</v>
      </c>
      <c r="N931" s="14">
        <f t="shared" si="119"/>
        <v>29.708333333333332</v>
      </c>
      <c r="O931" t="b">
        <v>0</v>
      </c>
      <c r="P931">
        <v>0</v>
      </c>
      <c r="Q931" t="b">
        <v>0</v>
      </c>
      <c r="R931" s="8">
        <f t="shared" si="120"/>
        <v>0</v>
      </c>
      <c r="S931" s="10" t="e">
        <f t="shared" si="121"/>
        <v>#DIV/0!</v>
      </c>
      <c r="T931" t="s">
        <v>8278</v>
      </c>
      <c r="U931" t="str">
        <f t="shared" si="122"/>
        <v>music</v>
      </c>
      <c r="V931" t="str">
        <f t="shared" si="123"/>
        <v>jazz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>
        <f t="shared" si="116"/>
        <v>3627214</v>
      </c>
      <c r="L932" s="12">
        <f t="shared" si="117"/>
        <v>40312.665578703702</v>
      </c>
      <c r="M932" s="12">
        <f t="shared" si="118"/>
        <v>40354.647222222222</v>
      </c>
      <c r="N932" s="14">
        <f t="shared" si="119"/>
        <v>41.731643518518517</v>
      </c>
      <c r="O932" t="b">
        <v>0</v>
      </c>
      <c r="P932">
        <v>5</v>
      </c>
      <c r="Q932" t="b">
        <v>0</v>
      </c>
      <c r="R932" s="8">
        <f t="shared" si="120"/>
        <v>0.38333333333333336</v>
      </c>
      <c r="S932" s="10">
        <f t="shared" si="121"/>
        <v>69</v>
      </c>
      <c r="T932" t="s">
        <v>8278</v>
      </c>
      <c r="U932" t="str">
        <f t="shared" si="122"/>
        <v>music</v>
      </c>
      <c r="V932" t="str">
        <f t="shared" si="123"/>
        <v>jazz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>
        <f t="shared" si="116"/>
        <v>2985698</v>
      </c>
      <c r="L933" s="12">
        <f t="shared" si="117"/>
        <v>41680.109976851854</v>
      </c>
      <c r="M933" s="12">
        <f t="shared" si="118"/>
        <v>41714.666666666664</v>
      </c>
      <c r="N933" s="14">
        <f t="shared" si="119"/>
        <v>34.30668981481481</v>
      </c>
      <c r="O933" t="b">
        <v>0</v>
      </c>
      <c r="P933">
        <v>7</v>
      </c>
      <c r="Q933" t="b">
        <v>0</v>
      </c>
      <c r="R933" s="8">
        <f t="shared" si="120"/>
        <v>6.5500000000000003E-2</v>
      </c>
      <c r="S933" s="10">
        <f t="shared" si="121"/>
        <v>18.714285714285715</v>
      </c>
      <c r="T933" t="s">
        <v>8278</v>
      </c>
      <c r="U933" t="str">
        <f t="shared" si="122"/>
        <v>music</v>
      </c>
      <c r="V933" t="str">
        <f t="shared" si="123"/>
        <v>jazz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>
        <f t="shared" si="116"/>
        <v>3884400</v>
      </c>
      <c r="L934" s="12">
        <f t="shared" si="117"/>
        <v>41310.719270833331</v>
      </c>
      <c r="M934" s="12">
        <f t="shared" si="118"/>
        <v>41355.677604166667</v>
      </c>
      <c r="N934" s="14">
        <f t="shared" si="119"/>
        <v>44.708333333333336</v>
      </c>
      <c r="O934" t="b">
        <v>0</v>
      </c>
      <c r="P934">
        <v>30</v>
      </c>
      <c r="Q934" t="b">
        <v>0</v>
      </c>
      <c r="R934" s="8">
        <f t="shared" si="120"/>
        <v>0.14536842105263159</v>
      </c>
      <c r="S934" s="10">
        <f t="shared" si="121"/>
        <v>46.033333333333331</v>
      </c>
      <c r="T934" t="s">
        <v>8278</v>
      </c>
      <c r="U934" t="str">
        <f t="shared" si="122"/>
        <v>music</v>
      </c>
      <c r="V934" t="str">
        <f t="shared" si="123"/>
        <v>jazz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>
        <f t="shared" si="116"/>
        <v>5184000</v>
      </c>
      <c r="L935" s="12">
        <f t="shared" si="117"/>
        <v>41710.919085648151</v>
      </c>
      <c r="M935" s="12">
        <f t="shared" si="118"/>
        <v>41770.919085648151</v>
      </c>
      <c r="N935" s="14">
        <f t="shared" si="119"/>
        <v>59.75</v>
      </c>
      <c r="O935" t="b">
        <v>0</v>
      </c>
      <c r="P935">
        <v>2</v>
      </c>
      <c r="Q935" t="b">
        <v>0</v>
      </c>
      <c r="R935" s="8">
        <f t="shared" si="120"/>
        <v>0.06</v>
      </c>
      <c r="S935" s="10">
        <f t="shared" si="121"/>
        <v>60</v>
      </c>
      <c r="T935" t="s">
        <v>8278</v>
      </c>
      <c r="U935" t="str">
        <f t="shared" si="122"/>
        <v>music</v>
      </c>
      <c r="V935" t="str">
        <f t="shared" si="123"/>
        <v>jazz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>
        <f t="shared" si="116"/>
        <v>2549916</v>
      </c>
      <c r="L936" s="12">
        <f t="shared" si="117"/>
        <v>41733.487083333333</v>
      </c>
      <c r="M936" s="12">
        <f t="shared" si="118"/>
        <v>41763</v>
      </c>
      <c r="N936" s="14">
        <f t="shared" si="119"/>
        <v>29.262916666666666</v>
      </c>
      <c r="O936" t="b">
        <v>0</v>
      </c>
      <c r="P936">
        <v>30</v>
      </c>
      <c r="Q936" t="b">
        <v>0</v>
      </c>
      <c r="R936" s="8">
        <f t="shared" si="120"/>
        <v>0.30399999999999999</v>
      </c>
      <c r="S936" s="10">
        <f t="shared" si="121"/>
        <v>50.666666666666664</v>
      </c>
      <c r="T936" t="s">
        <v>8278</v>
      </c>
      <c r="U936" t="str">
        <f t="shared" si="122"/>
        <v>music</v>
      </c>
      <c r="V936" t="str">
        <f t="shared" si="123"/>
        <v>jazz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>
        <f t="shared" si="116"/>
        <v>2592000</v>
      </c>
      <c r="L937" s="12">
        <f t="shared" si="117"/>
        <v>42368.083668981482</v>
      </c>
      <c r="M937" s="12">
        <f t="shared" si="118"/>
        <v>42398.083668981482</v>
      </c>
      <c r="N937" s="14">
        <f t="shared" si="119"/>
        <v>29.75</v>
      </c>
      <c r="O937" t="b">
        <v>0</v>
      </c>
      <c r="P937">
        <v>2</v>
      </c>
      <c r="Q937" t="b">
        <v>0</v>
      </c>
      <c r="R937" s="8">
        <f t="shared" si="120"/>
        <v>1.4285714285714285E-2</v>
      </c>
      <c r="S937" s="10">
        <f t="shared" si="121"/>
        <v>25</v>
      </c>
      <c r="T937" t="s">
        <v>8278</v>
      </c>
      <c r="U937" t="str">
        <f t="shared" si="122"/>
        <v>music</v>
      </c>
      <c r="V937" t="str">
        <f t="shared" si="123"/>
        <v>jazz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>
        <f t="shared" si="116"/>
        <v>3785111</v>
      </c>
      <c r="L938" s="12">
        <f t="shared" si="117"/>
        <v>40882.774178240739</v>
      </c>
      <c r="M938" s="12">
        <f t="shared" si="118"/>
        <v>40926.583333333336</v>
      </c>
      <c r="N938" s="14">
        <f t="shared" si="119"/>
        <v>43.55915509259259</v>
      </c>
      <c r="O938" t="b">
        <v>0</v>
      </c>
      <c r="P938">
        <v>0</v>
      </c>
      <c r="Q938" t="b">
        <v>0</v>
      </c>
      <c r="R938" s="8">
        <f t="shared" si="120"/>
        <v>0</v>
      </c>
      <c r="S938" s="10" t="e">
        <f t="shared" si="121"/>
        <v>#DIV/0!</v>
      </c>
      <c r="T938" t="s">
        <v>8278</v>
      </c>
      <c r="U938" t="str">
        <f t="shared" si="122"/>
        <v>music</v>
      </c>
      <c r="V938" t="str">
        <f t="shared" si="123"/>
        <v>jazz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>
        <f t="shared" si="116"/>
        <v>2595600</v>
      </c>
      <c r="L939" s="12">
        <f t="shared" si="117"/>
        <v>41551.548113425924</v>
      </c>
      <c r="M939" s="12">
        <f t="shared" si="118"/>
        <v>41581.589780092596</v>
      </c>
      <c r="N939" s="14">
        <f t="shared" si="119"/>
        <v>29.791666666666668</v>
      </c>
      <c r="O939" t="b">
        <v>0</v>
      </c>
      <c r="P939">
        <v>2</v>
      </c>
      <c r="Q939" t="b">
        <v>0</v>
      </c>
      <c r="R939" s="8">
        <f t="shared" si="120"/>
        <v>1.1428571428571429E-2</v>
      </c>
      <c r="S939" s="10">
        <f t="shared" si="121"/>
        <v>20</v>
      </c>
      <c r="T939" t="s">
        <v>8278</v>
      </c>
      <c r="U939" t="str">
        <f t="shared" si="122"/>
        <v>music</v>
      </c>
      <c r="V939" t="str">
        <f t="shared" si="123"/>
        <v>jazz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>
        <f t="shared" si="116"/>
        <v>2592000</v>
      </c>
      <c r="L940" s="12">
        <f t="shared" si="117"/>
        <v>41124.229722222226</v>
      </c>
      <c r="M940" s="12">
        <f t="shared" si="118"/>
        <v>41154.229722222226</v>
      </c>
      <c r="N940" s="14">
        <f t="shared" si="119"/>
        <v>29.75</v>
      </c>
      <c r="O940" t="b">
        <v>0</v>
      </c>
      <c r="P940">
        <v>1</v>
      </c>
      <c r="Q940" t="b">
        <v>0</v>
      </c>
      <c r="R940" s="8">
        <f t="shared" si="120"/>
        <v>3.5714285714285713E-3</v>
      </c>
      <c r="S940" s="10">
        <f t="shared" si="121"/>
        <v>25</v>
      </c>
      <c r="T940" t="s">
        <v>8278</v>
      </c>
      <c r="U940" t="str">
        <f t="shared" si="122"/>
        <v>music</v>
      </c>
      <c r="V940" t="str">
        <f t="shared" si="123"/>
        <v>jazz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>
        <f t="shared" si="116"/>
        <v>3375542</v>
      </c>
      <c r="L941" s="12">
        <f t="shared" si="117"/>
        <v>41416.513171296298</v>
      </c>
      <c r="M941" s="12">
        <f t="shared" si="118"/>
        <v>41455.581944444442</v>
      </c>
      <c r="N941" s="14">
        <f t="shared" si="119"/>
        <v>38.818773148148146</v>
      </c>
      <c r="O941" t="b">
        <v>0</v>
      </c>
      <c r="P941">
        <v>2</v>
      </c>
      <c r="Q941" t="b">
        <v>0</v>
      </c>
      <c r="R941" s="8">
        <f t="shared" si="120"/>
        <v>1.4545454545454545E-2</v>
      </c>
      <c r="S941" s="10">
        <f t="shared" si="121"/>
        <v>20</v>
      </c>
      <c r="T941" t="s">
        <v>8278</v>
      </c>
      <c r="U941" t="str">
        <f t="shared" si="122"/>
        <v>music</v>
      </c>
      <c r="V941" t="str">
        <f t="shared" si="123"/>
        <v>jazz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>
        <f t="shared" si="116"/>
        <v>3888000</v>
      </c>
      <c r="L942" s="12">
        <f t="shared" si="117"/>
        <v>42181.758402777778</v>
      </c>
      <c r="M942" s="12">
        <f t="shared" si="118"/>
        <v>42226.758402777778</v>
      </c>
      <c r="N942" s="14">
        <f t="shared" si="119"/>
        <v>44.75</v>
      </c>
      <c r="O942" t="b">
        <v>0</v>
      </c>
      <c r="P942">
        <v>14</v>
      </c>
      <c r="Q942" t="b">
        <v>0</v>
      </c>
      <c r="R942" s="8">
        <f t="shared" si="120"/>
        <v>0.17155555555555554</v>
      </c>
      <c r="S942" s="10">
        <f t="shared" si="121"/>
        <v>110.28571428571429</v>
      </c>
      <c r="T942" t="s">
        <v>8273</v>
      </c>
      <c r="U942" t="str">
        <f t="shared" ref="U942:U1005" si="124">+IF(T942="technology/web","technology",IF(T942="technology/gadgets","technology",IF(T942="technology/hardware","technology",IF(T942="technology/makerspaces","technology",IF(T942="technology/wearables","technology",IF(T942="technology/space exploration","technology","N/A"))))))</f>
        <v>technology</v>
      </c>
      <c r="V942" t="str">
        <f t="shared" ref="V942:V1005" si="125">IF(T942="technology/web","web",IF(T942="technology/gadgets","gadgets",IF(T942="technology/hardware","hardware",IF(T942="technology/makerspaces","makerspaces",IF(T942="technology/wearables","wearables",IF(T942="technology/space exploration","space exploration","N/A"))))))</f>
        <v>wearables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>
        <f t="shared" si="116"/>
        <v>2592000</v>
      </c>
      <c r="L943" s="12">
        <f t="shared" si="117"/>
        <v>42745.846585648149</v>
      </c>
      <c r="M943" s="12">
        <f t="shared" si="118"/>
        <v>42775.846585648149</v>
      </c>
      <c r="N943" s="14">
        <f t="shared" si="119"/>
        <v>29.75</v>
      </c>
      <c r="O943" t="b">
        <v>0</v>
      </c>
      <c r="P943">
        <v>31</v>
      </c>
      <c r="Q943" t="b">
        <v>0</v>
      </c>
      <c r="R943" s="8">
        <f t="shared" si="120"/>
        <v>2.3220000000000001E-2</v>
      </c>
      <c r="S943" s="10">
        <f t="shared" si="121"/>
        <v>37.451612903225808</v>
      </c>
      <c r="T943" t="s">
        <v>8273</v>
      </c>
      <c r="U943" t="str">
        <f t="shared" si="124"/>
        <v>technology</v>
      </c>
      <c r="V943" t="str">
        <f t="shared" si="125"/>
        <v>wearables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>
        <f t="shared" si="116"/>
        <v>3110400</v>
      </c>
      <c r="L944" s="12">
        <f t="shared" si="117"/>
        <v>42382.593287037031</v>
      </c>
      <c r="M944" s="12">
        <f t="shared" si="118"/>
        <v>42418.593287037031</v>
      </c>
      <c r="N944" s="14">
        <f t="shared" si="119"/>
        <v>35.75</v>
      </c>
      <c r="O944" t="b">
        <v>0</v>
      </c>
      <c r="P944">
        <v>16</v>
      </c>
      <c r="Q944" t="b">
        <v>0</v>
      </c>
      <c r="R944" s="8">
        <f t="shared" si="120"/>
        <v>8.9066666666666669E-2</v>
      </c>
      <c r="S944" s="10">
        <f t="shared" si="121"/>
        <v>41.75</v>
      </c>
      <c r="T944" t="s">
        <v>8273</v>
      </c>
      <c r="U944" t="str">
        <f t="shared" si="124"/>
        <v>technology</v>
      </c>
      <c r="V944" t="str">
        <f t="shared" si="125"/>
        <v>wearables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>
        <f t="shared" si="116"/>
        <v>2595600</v>
      </c>
      <c r="L945" s="12">
        <f t="shared" si="117"/>
        <v>42673.41788194445</v>
      </c>
      <c r="M945" s="12">
        <f t="shared" si="118"/>
        <v>42703.459548611107</v>
      </c>
      <c r="N945" s="14">
        <f t="shared" si="119"/>
        <v>29.791666666666668</v>
      </c>
      <c r="O945" t="b">
        <v>0</v>
      </c>
      <c r="P945">
        <v>12</v>
      </c>
      <c r="Q945" t="b">
        <v>0</v>
      </c>
      <c r="R945" s="8">
        <f t="shared" si="120"/>
        <v>9.633333333333334E-2</v>
      </c>
      <c r="S945" s="10">
        <f t="shared" si="121"/>
        <v>24.083333333333332</v>
      </c>
      <c r="T945" t="s">
        <v>8273</v>
      </c>
      <c r="U945" t="str">
        <f t="shared" si="124"/>
        <v>technology</v>
      </c>
      <c r="V945" t="str">
        <f t="shared" si="125"/>
        <v>wearables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>
        <f t="shared" si="116"/>
        <v>2937550</v>
      </c>
      <c r="L946" s="12">
        <f t="shared" si="117"/>
        <v>42444.333912037036</v>
      </c>
      <c r="M946" s="12">
        <f t="shared" si="118"/>
        <v>42478.333333333328</v>
      </c>
      <c r="N946" s="14">
        <f t="shared" si="119"/>
        <v>33.749421296296298</v>
      </c>
      <c r="O946" t="b">
        <v>0</v>
      </c>
      <c r="P946">
        <v>96</v>
      </c>
      <c r="Q946" t="b">
        <v>0</v>
      </c>
      <c r="R946" s="8">
        <f t="shared" si="120"/>
        <v>0.13325999999999999</v>
      </c>
      <c r="S946" s="10">
        <f t="shared" si="121"/>
        <v>69.40625</v>
      </c>
      <c r="T946" t="s">
        <v>8273</v>
      </c>
      <c r="U946" t="str">
        <f t="shared" si="124"/>
        <v>technology</v>
      </c>
      <c r="V946" t="str">
        <f t="shared" si="125"/>
        <v>wearables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>
        <f t="shared" si="116"/>
        <v>4503714</v>
      </c>
      <c r="L947" s="12">
        <f t="shared" si="117"/>
        <v>42732.622986111113</v>
      </c>
      <c r="M947" s="12">
        <f t="shared" si="118"/>
        <v>42784.749305555553</v>
      </c>
      <c r="N947" s="14">
        <f t="shared" si="119"/>
        <v>51.876319444444441</v>
      </c>
      <c r="O947" t="b">
        <v>0</v>
      </c>
      <c r="P947">
        <v>16</v>
      </c>
      <c r="Q947" t="b">
        <v>0</v>
      </c>
      <c r="R947" s="8">
        <f t="shared" si="120"/>
        <v>2.4840000000000001E-2</v>
      </c>
      <c r="S947" s="10">
        <f t="shared" si="121"/>
        <v>155.25</v>
      </c>
      <c r="T947" t="s">
        <v>8273</v>
      </c>
      <c r="U947" t="str">
        <f t="shared" si="124"/>
        <v>technology</v>
      </c>
      <c r="V947" t="str">
        <f t="shared" si="125"/>
        <v>wearables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>
        <f t="shared" si="116"/>
        <v>2592000</v>
      </c>
      <c r="L948" s="12">
        <f t="shared" si="117"/>
        <v>42592.500555555554</v>
      </c>
      <c r="M948" s="12">
        <f t="shared" si="118"/>
        <v>42622.500555555554</v>
      </c>
      <c r="N948" s="14">
        <f t="shared" si="119"/>
        <v>29.75</v>
      </c>
      <c r="O948" t="b">
        <v>0</v>
      </c>
      <c r="P948">
        <v>5</v>
      </c>
      <c r="Q948" t="b">
        <v>0</v>
      </c>
      <c r="R948" s="8">
        <f t="shared" si="120"/>
        <v>1.9066666666666666E-2</v>
      </c>
      <c r="S948" s="10">
        <f t="shared" si="121"/>
        <v>57.2</v>
      </c>
      <c r="T948" t="s">
        <v>8273</v>
      </c>
      <c r="U948" t="str">
        <f t="shared" si="124"/>
        <v>technology</v>
      </c>
      <c r="V948" t="str">
        <f t="shared" si="125"/>
        <v>wearables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>
        <f t="shared" si="116"/>
        <v>5184000</v>
      </c>
      <c r="L949" s="12">
        <f t="shared" si="117"/>
        <v>42491.531319444446</v>
      </c>
      <c r="M949" s="12">
        <f t="shared" si="118"/>
        <v>42551.531319444446</v>
      </c>
      <c r="N949" s="14">
        <f t="shared" si="119"/>
        <v>59.75</v>
      </c>
      <c r="O949" t="b">
        <v>0</v>
      </c>
      <c r="P949">
        <v>0</v>
      </c>
      <c r="Q949" t="b">
        <v>0</v>
      </c>
      <c r="R949" s="8">
        <f t="shared" si="120"/>
        <v>0</v>
      </c>
      <c r="S949" s="10" t="e">
        <f t="shared" si="121"/>
        <v>#DIV/0!</v>
      </c>
      <c r="T949" t="s">
        <v>8273</v>
      </c>
      <c r="U949" t="str">
        <f t="shared" si="124"/>
        <v>technology</v>
      </c>
      <c r="V949" t="str">
        <f t="shared" si="125"/>
        <v>wearables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>
        <f t="shared" si="116"/>
        <v>2592000</v>
      </c>
      <c r="L950" s="12">
        <f t="shared" si="117"/>
        <v>42411.578287037039</v>
      </c>
      <c r="M950" s="12">
        <f t="shared" si="118"/>
        <v>42441.578287037039</v>
      </c>
      <c r="N950" s="14">
        <f t="shared" si="119"/>
        <v>29.75</v>
      </c>
      <c r="O950" t="b">
        <v>0</v>
      </c>
      <c r="P950">
        <v>8</v>
      </c>
      <c r="Q950" t="b">
        <v>0</v>
      </c>
      <c r="R950" s="8">
        <f t="shared" si="120"/>
        <v>0.12</v>
      </c>
      <c r="S950" s="10">
        <f t="shared" si="121"/>
        <v>60</v>
      </c>
      <c r="T950" t="s">
        <v>8273</v>
      </c>
      <c r="U950" t="str">
        <f t="shared" si="124"/>
        <v>technology</v>
      </c>
      <c r="V950" t="str">
        <f t="shared" si="125"/>
        <v>wearables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>
        <f t="shared" si="116"/>
        <v>5184000</v>
      </c>
      <c r="L951" s="12">
        <f t="shared" si="117"/>
        <v>42360.793703703705</v>
      </c>
      <c r="M951" s="12">
        <f t="shared" si="118"/>
        <v>42420.793703703705</v>
      </c>
      <c r="N951" s="14">
        <f t="shared" si="119"/>
        <v>59.75</v>
      </c>
      <c r="O951" t="b">
        <v>0</v>
      </c>
      <c r="P951">
        <v>7</v>
      </c>
      <c r="Q951" t="b">
        <v>0</v>
      </c>
      <c r="R951" s="8">
        <f t="shared" si="120"/>
        <v>1.3650000000000001E-2</v>
      </c>
      <c r="S951" s="10">
        <f t="shared" si="121"/>
        <v>39</v>
      </c>
      <c r="T951" t="s">
        <v>8273</v>
      </c>
      <c r="U951" t="str">
        <f t="shared" si="124"/>
        <v>technology</v>
      </c>
      <c r="V951" t="str">
        <f t="shared" si="125"/>
        <v>wearables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>
        <f t="shared" si="116"/>
        <v>2592000</v>
      </c>
      <c r="L952" s="12">
        <f t="shared" si="117"/>
        <v>42356.500706018516</v>
      </c>
      <c r="M952" s="12">
        <f t="shared" si="118"/>
        <v>42386.500706018516</v>
      </c>
      <c r="N952" s="14">
        <f t="shared" si="119"/>
        <v>29.75</v>
      </c>
      <c r="O952" t="b">
        <v>0</v>
      </c>
      <c r="P952">
        <v>24</v>
      </c>
      <c r="Q952" t="b">
        <v>0</v>
      </c>
      <c r="R952" s="8">
        <f t="shared" si="120"/>
        <v>0.28039999999999998</v>
      </c>
      <c r="S952" s="10">
        <f t="shared" si="121"/>
        <v>58.416666666666664</v>
      </c>
      <c r="T952" t="s">
        <v>8273</v>
      </c>
      <c r="U952" t="str">
        <f t="shared" si="124"/>
        <v>technology</v>
      </c>
      <c r="V952" t="str">
        <f t="shared" si="125"/>
        <v>wearables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>
        <f t="shared" si="116"/>
        <v>3888000</v>
      </c>
      <c r="L953" s="12">
        <f t="shared" si="117"/>
        <v>42480.403611111105</v>
      </c>
      <c r="M953" s="12">
        <f t="shared" si="118"/>
        <v>42525.403611111105</v>
      </c>
      <c r="N953" s="14">
        <f t="shared" si="119"/>
        <v>44.75</v>
      </c>
      <c r="O953" t="b">
        <v>0</v>
      </c>
      <c r="P953">
        <v>121</v>
      </c>
      <c r="Q953" t="b">
        <v>0</v>
      </c>
      <c r="R953" s="8">
        <f t="shared" si="120"/>
        <v>0.38390000000000002</v>
      </c>
      <c r="S953" s="10">
        <f t="shared" si="121"/>
        <v>158.63636363636363</v>
      </c>
      <c r="T953" t="s">
        <v>8273</v>
      </c>
      <c r="U953" t="str">
        <f t="shared" si="124"/>
        <v>technology</v>
      </c>
      <c r="V953" t="str">
        <f t="shared" si="125"/>
        <v>wearables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>
        <f t="shared" si="116"/>
        <v>2595600</v>
      </c>
      <c r="L954" s="12">
        <f t="shared" si="117"/>
        <v>42662.363564814819</v>
      </c>
      <c r="M954" s="12">
        <f t="shared" si="118"/>
        <v>42692.405231481483</v>
      </c>
      <c r="N954" s="14">
        <f t="shared" si="119"/>
        <v>29.791666666666668</v>
      </c>
      <c r="O954" t="b">
        <v>0</v>
      </c>
      <c r="P954">
        <v>196</v>
      </c>
      <c r="Q954" t="b">
        <v>0</v>
      </c>
      <c r="R954" s="8">
        <f t="shared" si="120"/>
        <v>0.39942857142857141</v>
      </c>
      <c r="S954" s="10">
        <f t="shared" si="121"/>
        <v>99.857142857142861</v>
      </c>
      <c r="T954" t="s">
        <v>8273</v>
      </c>
      <c r="U954" t="str">
        <f t="shared" si="124"/>
        <v>technology</v>
      </c>
      <c r="V954" t="str">
        <f t="shared" si="125"/>
        <v>wearables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>
        <f t="shared" si="116"/>
        <v>2592000</v>
      </c>
      <c r="L955" s="12">
        <f t="shared" si="117"/>
        <v>41998.914340277777</v>
      </c>
      <c r="M955" s="12">
        <f t="shared" si="118"/>
        <v>42028.914340277777</v>
      </c>
      <c r="N955" s="14">
        <f t="shared" si="119"/>
        <v>29.75</v>
      </c>
      <c r="O955" t="b">
        <v>0</v>
      </c>
      <c r="P955">
        <v>5</v>
      </c>
      <c r="Q955" t="b">
        <v>0</v>
      </c>
      <c r="R955" s="8">
        <f t="shared" si="120"/>
        <v>8.3999999999999995E-3</v>
      </c>
      <c r="S955" s="10">
        <f t="shared" si="121"/>
        <v>25.2</v>
      </c>
      <c r="T955" t="s">
        <v>8273</v>
      </c>
      <c r="U955" t="str">
        <f t="shared" si="124"/>
        <v>technology</v>
      </c>
      <c r="V955" t="str">
        <f t="shared" si="125"/>
        <v>wearables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>
        <f t="shared" si="116"/>
        <v>3628800</v>
      </c>
      <c r="L956" s="12">
        <f t="shared" si="117"/>
        <v>42194.583784722221</v>
      </c>
      <c r="M956" s="12">
        <f t="shared" si="118"/>
        <v>42236.583784722221</v>
      </c>
      <c r="N956" s="14">
        <f t="shared" si="119"/>
        <v>41.75</v>
      </c>
      <c r="O956" t="b">
        <v>0</v>
      </c>
      <c r="P956">
        <v>73</v>
      </c>
      <c r="Q956" t="b">
        <v>0</v>
      </c>
      <c r="R956" s="8">
        <f t="shared" si="120"/>
        <v>0.43406666666666666</v>
      </c>
      <c r="S956" s="10">
        <f t="shared" si="121"/>
        <v>89.191780821917803</v>
      </c>
      <c r="T956" t="s">
        <v>8273</v>
      </c>
      <c r="U956" t="str">
        <f t="shared" si="124"/>
        <v>technology</v>
      </c>
      <c r="V956" t="str">
        <f t="shared" si="125"/>
        <v>wearables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>
        <f t="shared" si="116"/>
        <v>3456000</v>
      </c>
      <c r="L957" s="12">
        <f t="shared" si="117"/>
        <v>42586.045138888891</v>
      </c>
      <c r="M957" s="12">
        <f t="shared" si="118"/>
        <v>42626.045138888891</v>
      </c>
      <c r="N957" s="14">
        <f t="shared" si="119"/>
        <v>39.75</v>
      </c>
      <c r="O957" t="b">
        <v>0</v>
      </c>
      <c r="P957">
        <v>93</v>
      </c>
      <c r="Q957" t="b">
        <v>0</v>
      </c>
      <c r="R957" s="8">
        <f t="shared" si="120"/>
        <v>5.6613333333333335E-2</v>
      </c>
      <c r="S957" s="10">
        <f t="shared" si="121"/>
        <v>182.6236559139785</v>
      </c>
      <c r="T957" t="s">
        <v>8273</v>
      </c>
      <c r="U957" t="str">
        <f t="shared" si="124"/>
        <v>technology</v>
      </c>
      <c r="V957" t="str">
        <f t="shared" si="125"/>
        <v>wearables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>
        <f t="shared" si="116"/>
        <v>5180400</v>
      </c>
      <c r="L958" s="12">
        <f t="shared" si="117"/>
        <v>42060.663877314815</v>
      </c>
      <c r="M958" s="12">
        <f t="shared" si="118"/>
        <v>42120.622210648144</v>
      </c>
      <c r="N958" s="14">
        <f t="shared" si="119"/>
        <v>59.708333333333336</v>
      </c>
      <c r="O958" t="b">
        <v>0</v>
      </c>
      <c r="P958">
        <v>17</v>
      </c>
      <c r="Q958" t="b">
        <v>0</v>
      </c>
      <c r="R958" s="8">
        <f t="shared" si="120"/>
        <v>1.7219999999999999E-2</v>
      </c>
      <c r="S958" s="10">
        <f t="shared" si="121"/>
        <v>50.647058823529413</v>
      </c>
      <c r="T958" t="s">
        <v>8273</v>
      </c>
      <c r="U958" t="str">
        <f t="shared" si="124"/>
        <v>technology</v>
      </c>
      <c r="V958" t="str">
        <f t="shared" si="125"/>
        <v>wearables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>
        <f t="shared" si="116"/>
        <v>2682000</v>
      </c>
      <c r="L959" s="12">
        <f t="shared" si="117"/>
        <v>42660.302465277782</v>
      </c>
      <c r="M959" s="12">
        <f t="shared" si="118"/>
        <v>42691.344131944439</v>
      </c>
      <c r="N959" s="14">
        <f t="shared" si="119"/>
        <v>30.791666666666668</v>
      </c>
      <c r="O959" t="b">
        <v>0</v>
      </c>
      <c r="P959">
        <v>7</v>
      </c>
      <c r="Q959" t="b">
        <v>0</v>
      </c>
      <c r="R959" s="8">
        <f t="shared" si="120"/>
        <v>1.9416666666666665E-2</v>
      </c>
      <c r="S959" s="10">
        <f t="shared" si="121"/>
        <v>33.285714285714285</v>
      </c>
      <c r="T959" t="s">
        <v>8273</v>
      </c>
      <c r="U959" t="str">
        <f t="shared" si="124"/>
        <v>technology</v>
      </c>
      <c r="V959" t="str">
        <f t="shared" si="125"/>
        <v>wearables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>
        <f t="shared" si="116"/>
        <v>1849377</v>
      </c>
      <c r="L960" s="12">
        <f t="shared" si="117"/>
        <v>42082.552812499998</v>
      </c>
      <c r="M960" s="12">
        <f t="shared" si="118"/>
        <v>42103.957638888889</v>
      </c>
      <c r="N960" s="14">
        <f t="shared" si="119"/>
        <v>21.154826388888889</v>
      </c>
      <c r="O960" t="b">
        <v>0</v>
      </c>
      <c r="P960">
        <v>17</v>
      </c>
      <c r="Q960" t="b">
        <v>0</v>
      </c>
      <c r="R960" s="8">
        <f t="shared" si="120"/>
        <v>0.11328275684711328</v>
      </c>
      <c r="S960" s="10">
        <f t="shared" si="121"/>
        <v>51.823529411764703</v>
      </c>
      <c r="T960" t="s">
        <v>8273</v>
      </c>
      <c r="U960" t="str">
        <f t="shared" si="124"/>
        <v>technology</v>
      </c>
      <c r="V960" t="str">
        <f t="shared" si="125"/>
        <v>wearables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>
        <f t="shared" si="116"/>
        <v>2592000</v>
      </c>
      <c r="L961" s="12">
        <f t="shared" si="117"/>
        <v>41992.924363425926</v>
      </c>
      <c r="M961" s="12">
        <f t="shared" si="118"/>
        <v>42022.924363425926</v>
      </c>
      <c r="N961" s="14">
        <f t="shared" si="119"/>
        <v>29.75</v>
      </c>
      <c r="O961" t="b">
        <v>0</v>
      </c>
      <c r="P961">
        <v>171</v>
      </c>
      <c r="Q961" t="b">
        <v>0</v>
      </c>
      <c r="R961" s="8">
        <f t="shared" si="120"/>
        <v>0.3886</v>
      </c>
      <c r="S961" s="10">
        <f t="shared" si="121"/>
        <v>113.62573099415205</v>
      </c>
      <c r="T961" t="s">
        <v>8273</v>
      </c>
      <c r="U961" t="str">
        <f t="shared" si="124"/>
        <v>technology</v>
      </c>
      <c r="V961" t="str">
        <f t="shared" si="125"/>
        <v>wearables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>
        <f t="shared" si="116"/>
        <v>3625200</v>
      </c>
      <c r="L962" s="12">
        <f t="shared" si="117"/>
        <v>42766.376793981486</v>
      </c>
      <c r="M962" s="12">
        <f t="shared" si="118"/>
        <v>42808.335127314815</v>
      </c>
      <c r="N962" s="14">
        <f t="shared" si="119"/>
        <v>41.708333333333336</v>
      </c>
      <c r="O962" t="b">
        <v>0</v>
      </c>
      <c r="P962">
        <v>188</v>
      </c>
      <c r="Q962" t="b">
        <v>0</v>
      </c>
      <c r="R962" s="8">
        <f t="shared" si="120"/>
        <v>0.46100628930817611</v>
      </c>
      <c r="S962" s="10">
        <f t="shared" si="121"/>
        <v>136.46276595744681</v>
      </c>
      <c r="T962" t="s">
        <v>8273</v>
      </c>
      <c r="U962" t="str">
        <f t="shared" si="124"/>
        <v>technology</v>
      </c>
      <c r="V962" t="str">
        <f t="shared" si="125"/>
        <v>wearables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>
        <f t="shared" ref="K963:K1026" si="126">SUM(I963,-J963)</f>
        <v>3982865</v>
      </c>
      <c r="L963" s="12">
        <f t="shared" ref="L963:L1026" si="127">(((J963/60)/60)/24)+DATE(1970,1,1)+(-6/24)</f>
        <v>42740.443692129629</v>
      </c>
      <c r="M963" s="12">
        <f t="shared" ref="M963:M1026" si="128">(((I963/60)/60)/24)+DATE(1970,1,1)+(-6/24)</f>
        <v>42786.541666666672</v>
      </c>
      <c r="N963" s="14">
        <f t="shared" ref="N963:N1026" si="129">(((K963/60)/60)/24)+(-6/24)</f>
        <v>45.847974537037032</v>
      </c>
      <c r="O963" t="b">
        <v>0</v>
      </c>
      <c r="P963">
        <v>110</v>
      </c>
      <c r="Q963" t="b">
        <v>0</v>
      </c>
      <c r="R963" s="8">
        <f t="shared" ref="R963:R1026" si="130">E963/D963</f>
        <v>0.42188421052631581</v>
      </c>
      <c r="S963" s="10">
        <f t="shared" ref="S963:S1026" si="131">E963/P963</f>
        <v>364.35454545454547</v>
      </c>
      <c r="T963" t="s">
        <v>8273</v>
      </c>
      <c r="U963" t="str">
        <f t="shared" si="124"/>
        <v>technology</v>
      </c>
      <c r="V963" t="str">
        <f t="shared" si="125"/>
        <v>wearables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>
        <f t="shared" si="126"/>
        <v>3283200</v>
      </c>
      <c r="L964" s="12">
        <f t="shared" si="127"/>
        <v>42373.462418981479</v>
      </c>
      <c r="M964" s="12">
        <f t="shared" si="128"/>
        <v>42411.462418981479</v>
      </c>
      <c r="N964" s="14">
        <f t="shared" si="129"/>
        <v>37.75</v>
      </c>
      <c r="O964" t="b">
        <v>0</v>
      </c>
      <c r="P964">
        <v>37</v>
      </c>
      <c r="Q964" t="b">
        <v>0</v>
      </c>
      <c r="R964" s="8">
        <f t="shared" si="130"/>
        <v>0.2848</v>
      </c>
      <c r="S964" s="10">
        <f t="shared" si="131"/>
        <v>19.243243243243242</v>
      </c>
      <c r="T964" t="s">
        <v>8273</v>
      </c>
      <c r="U964" t="str">
        <f t="shared" si="124"/>
        <v>technology</v>
      </c>
      <c r="V964" t="str">
        <f t="shared" si="125"/>
        <v>wearables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>
        <f t="shared" si="126"/>
        <v>3024000</v>
      </c>
      <c r="L965" s="12">
        <f t="shared" si="127"/>
        <v>42625.385636574079</v>
      </c>
      <c r="M965" s="12">
        <f t="shared" si="128"/>
        <v>42660.385636574079</v>
      </c>
      <c r="N965" s="14">
        <f t="shared" si="129"/>
        <v>34.75</v>
      </c>
      <c r="O965" t="b">
        <v>0</v>
      </c>
      <c r="P965">
        <v>9</v>
      </c>
      <c r="Q965" t="b">
        <v>0</v>
      </c>
      <c r="R965" s="8">
        <f t="shared" si="130"/>
        <v>1.0771428571428571E-2</v>
      </c>
      <c r="S965" s="10">
        <f t="shared" si="131"/>
        <v>41.888888888888886</v>
      </c>
      <c r="T965" t="s">
        <v>8273</v>
      </c>
      <c r="U965" t="str">
        <f t="shared" si="124"/>
        <v>technology</v>
      </c>
      <c r="V965" t="str">
        <f t="shared" si="125"/>
        <v>wearables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>
        <f t="shared" si="126"/>
        <v>3456000</v>
      </c>
      <c r="L966" s="12">
        <f t="shared" si="127"/>
        <v>42208.378692129627</v>
      </c>
      <c r="M966" s="12">
        <f t="shared" si="128"/>
        <v>42248.378692129627</v>
      </c>
      <c r="N966" s="14">
        <f t="shared" si="129"/>
        <v>39.75</v>
      </c>
      <c r="O966" t="b">
        <v>0</v>
      </c>
      <c r="P966">
        <v>29</v>
      </c>
      <c r="Q966" t="b">
        <v>0</v>
      </c>
      <c r="R966" s="8">
        <f t="shared" si="130"/>
        <v>7.9909090909090902E-3</v>
      </c>
      <c r="S966" s="10">
        <f t="shared" si="131"/>
        <v>30.310344827586206</v>
      </c>
      <c r="T966" t="s">
        <v>8273</v>
      </c>
      <c r="U966" t="str">
        <f t="shared" si="124"/>
        <v>technology</v>
      </c>
      <c r="V966" t="str">
        <f t="shared" si="125"/>
        <v>wearables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>
        <f t="shared" si="126"/>
        <v>2777694</v>
      </c>
      <c r="L967" s="12">
        <f t="shared" si="127"/>
        <v>42636.766736111109</v>
      </c>
      <c r="M967" s="12">
        <f t="shared" si="128"/>
        <v>42668.915972222225</v>
      </c>
      <c r="N967" s="14">
        <f t="shared" si="129"/>
        <v>31.899236111111115</v>
      </c>
      <c r="O967" t="b">
        <v>0</v>
      </c>
      <c r="P967">
        <v>6</v>
      </c>
      <c r="Q967" t="b">
        <v>0</v>
      </c>
      <c r="R967" s="8">
        <f t="shared" si="130"/>
        <v>1.192E-2</v>
      </c>
      <c r="S967" s="10">
        <f t="shared" si="131"/>
        <v>49.666666666666664</v>
      </c>
      <c r="T967" t="s">
        <v>8273</v>
      </c>
      <c r="U967" t="str">
        <f t="shared" si="124"/>
        <v>technology</v>
      </c>
      <c r="V967" t="str">
        <f t="shared" si="125"/>
        <v>wearables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>
        <f t="shared" si="126"/>
        <v>2592000</v>
      </c>
      <c r="L968" s="12">
        <f t="shared" si="127"/>
        <v>42619.385787037041</v>
      </c>
      <c r="M968" s="12">
        <f t="shared" si="128"/>
        <v>42649.385787037041</v>
      </c>
      <c r="N968" s="14">
        <f t="shared" si="129"/>
        <v>29.75</v>
      </c>
      <c r="O968" t="b">
        <v>0</v>
      </c>
      <c r="P968">
        <v>30</v>
      </c>
      <c r="Q968" t="b">
        <v>0</v>
      </c>
      <c r="R968" s="8">
        <f t="shared" si="130"/>
        <v>0.14799999999999999</v>
      </c>
      <c r="S968" s="10">
        <f t="shared" si="131"/>
        <v>59.2</v>
      </c>
      <c r="T968" t="s">
        <v>8273</v>
      </c>
      <c r="U968" t="str">
        <f t="shared" si="124"/>
        <v>technology</v>
      </c>
      <c r="V968" t="str">
        <f t="shared" si="125"/>
        <v>wearables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>
        <f t="shared" si="126"/>
        <v>5180400</v>
      </c>
      <c r="L969" s="12">
        <f t="shared" si="127"/>
        <v>42422.004328703704</v>
      </c>
      <c r="M969" s="12">
        <f t="shared" si="128"/>
        <v>42481.96266203704</v>
      </c>
      <c r="N969" s="14">
        <f t="shared" si="129"/>
        <v>59.708333333333336</v>
      </c>
      <c r="O969" t="b">
        <v>0</v>
      </c>
      <c r="P969">
        <v>81</v>
      </c>
      <c r="Q969" t="b">
        <v>0</v>
      </c>
      <c r="R969" s="8">
        <f t="shared" si="130"/>
        <v>0.17810000000000001</v>
      </c>
      <c r="S969" s="10">
        <f t="shared" si="131"/>
        <v>43.97530864197531</v>
      </c>
      <c r="T969" t="s">
        <v>8273</v>
      </c>
      <c r="U969" t="str">
        <f t="shared" si="124"/>
        <v>technology</v>
      </c>
      <c r="V969" t="str">
        <f t="shared" si="125"/>
        <v>wearables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>
        <f t="shared" si="126"/>
        <v>2592000</v>
      </c>
      <c r="L970" s="12">
        <f t="shared" si="127"/>
        <v>41836.597615740742</v>
      </c>
      <c r="M970" s="12">
        <f t="shared" si="128"/>
        <v>41866.597615740742</v>
      </c>
      <c r="N970" s="14">
        <f t="shared" si="129"/>
        <v>29.75</v>
      </c>
      <c r="O970" t="b">
        <v>0</v>
      </c>
      <c r="P970">
        <v>4</v>
      </c>
      <c r="Q970" t="b">
        <v>0</v>
      </c>
      <c r="R970" s="8">
        <f t="shared" si="130"/>
        <v>1.325E-2</v>
      </c>
      <c r="S970" s="10">
        <f t="shared" si="131"/>
        <v>26.5</v>
      </c>
      <c r="T970" t="s">
        <v>8273</v>
      </c>
      <c r="U970" t="str">
        <f t="shared" si="124"/>
        <v>technology</v>
      </c>
      <c r="V970" t="str">
        <f t="shared" si="125"/>
        <v>wearables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>
        <f t="shared" si="126"/>
        <v>2851200</v>
      </c>
      <c r="L971" s="12">
        <f t="shared" si="127"/>
        <v>42742.05332175926</v>
      </c>
      <c r="M971" s="12">
        <f t="shared" si="128"/>
        <v>42775.05332175926</v>
      </c>
      <c r="N971" s="14">
        <f t="shared" si="129"/>
        <v>32.75</v>
      </c>
      <c r="O971" t="b">
        <v>0</v>
      </c>
      <c r="P971">
        <v>11</v>
      </c>
      <c r="Q971" t="b">
        <v>0</v>
      </c>
      <c r="R971" s="8">
        <f t="shared" si="130"/>
        <v>0.46666666666666667</v>
      </c>
      <c r="S971" s="10">
        <f t="shared" si="131"/>
        <v>1272.7272727272727</v>
      </c>
      <c r="T971" t="s">
        <v>8273</v>
      </c>
      <c r="U971" t="str">
        <f t="shared" si="124"/>
        <v>technology</v>
      </c>
      <c r="V971" t="str">
        <f t="shared" si="125"/>
        <v>wearables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>
        <f t="shared" si="126"/>
        <v>3195687</v>
      </c>
      <c r="L972" s="12">
        <f t="shared" si="127"/>
        <v>42720.970520833333</v>
      </c>
      <c r="M972" s="12">
        <f t="shared" si="128"/>
        <v>42757.957638888889</v>
      </c>
      <c r="N972" s="14">
        <f t="shared" si="129"/>
        <v>36.737118055555555</v>
      </c>
      <c r="O972" t="b">
        <v>0</v>
      </c>
      <c r="P972">
        <v>14</v>
      </c>
      <c r="Q972" t="b">
        <v>0</v>
      </c>
      <c r="R972" s="8">
        <f t="shared" si="130"/>
        <v>0.4592</v>
      </c>
      <c r="S972" s="10">
        <f t="shared" si="131"/>
        <v>164</v>
      </c>
      <c r="T972" t="s">
        <v>8273</v>
      </c>
      <c r="U972" t="str">
        <f t="shared" si="124"/>
        <v>technology</v>
      </c>
      <c r="V972" t="str">
        <f t="shared" si="125"/>
        <v>wearables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>
        <f t="shared" si="126"/>
        <v>3888000</v>
      </c>
      <c r="L973" s="12">
        <f t="shared" si="127"/>
        <v>42111.459027777775</v>
      </c>
      <c r="M973" s="12">
        <f t="shared" si="128"/>
        <v>42156.459027777775</v>
      </c>
      <c r="N973" s="14">
        <f t="shared" si="129"/>
        <v>44.75</v>
      </c>
      <c r="O973" t="b">
        <v>0</v>
      </c>
      <c r="P973">
        <v>5</v>
      </c>
      <c r="Q973" t="b">
        <v>0</v>
      </c>
      <c r="R973" s="8">
        <f t="shared" si="130"/>
        <v>2.2599999999999999E-3</v>
      </c>
      <c r="S973" s="10">
        <f t="shared" si="131"/>
        <v>45.2</v>
      </c>
      <c r="T973" t="s">
        <v>8273</v>
      </c>
      <c r="U973" t="str">
        <f t="shared" si="124"/>
        <v>technology</v>
      </c>
      <c r="V973" t="str">
        <f t="shared" si="125"/>
        <v>wearables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>
        <f t="shared" si="126"/>
        <v>2542342</v>
      </c>
      <c r="L974" s="12">
        <f t="shared" si="127"/>
        <v>41856.615717592591</v>
      </c>
      <c r="M974" s="12">
        <f t="shared" si="128"/>
        <v>41886.040972222225</v>
      </c>
      <c r="N974" s="14">
        <f t="shared" si="129"/>
        <v>29.175254629629631</v>
      </c>
      <c r="O974" t="b">
        <v>0</v>
      </c>
      <c r="P974">
        <v>45</v>
      </c>
      <c r="Q974" t="b">
        <v>0</v>
      </c>
      <c r="R974" s="8">
        <f t="shared" si="130"/>
        <v>0.34625</v>
      </c>
      <c r="S974" s="10">
        <f t="shared" si="131"/>
        <v>153.88888888888889</v>
      </c>
      <c r="T974" t="s">
        <v>8273</v>
      </c>
      <c r="U974" t="str">
        <f t="shared" si="124"/>
        <v>technology</v>
      </c>
      <c r="V974" t="str">
        <f t="shared" si="125"/>
        <v>wearables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>
        <f t="shared" si="126"/>
        <v>5187600</v>
      </c>
      <c r="L975" s="12">
        <f t="shared" si="127"/>
        <v>42256.764965277776</v>
      </c>
      <c r="M975" s="12">
        <f t="shared" si="128"/>
        <v>42316.806631944448</v>
      </c>
      <c r="N975" s="14">
        <f t="shared" si="129"/>
        <v>59.791666666666664</v>
      </c>
      <c r="O975" t="b">
        <v>0</v>
      </c>
      <c r="P975">
        <v>8</v>
      </c>
      <c r="Q975" t="b">
        <v>0</v>
      </c>
      <c r="R975" s="8">
        <f t="shared" si="130"/>
        <v>2.0549999999999999E-2</v>
      </c>
      <c r="S975" s="10">
        <f t="shared" si="131"/>
        <v>51.375</v>
      </c>
      <c r="T975" t="s">
        <v>8273</v>
      </c>
      <c r="U975" t="str">
        <f t="shared" si="124"/>
        <v>technology</v>
      </c>
      <c r="V975" t="str">
        <f t="shared" si="125"/>
        <v>wearables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>
        <f t="shared" si="126"/>
        <v>2588400</v>
      </c>
      <c r="L976" s="12">
        <f t="shared" si="127"/>
        <v>42424.499490740738</v>
      </c>
      <c r="M976" s="12">
        <f t="shared" si="128"/>
        <v>42454.457824074074</v>
      </c>
      <c r="N976" s="14">
        <f t="shared" si="129"/>
        <v>29.708333333333332</v>
      </c>
      <c r="O976" t="b">
        <v>0</v>
      </c>
      <c r="P976">
        <v>3</v>
      </c>
      <c r="Q976" t="b">
        <v>0</v>
      </c>
      <c r="R976" s="8">
        <f t="shared" si="130"/>
        <v>5.5999999999999999E-3</v>
      </c>
      <c r="S976" s="10">
        <f t="shared" si="131"/>
        <v>93.333333333333329</v>
      </c>
      <c r="T976" t="s">
        <v>8273</v>
      </c>
      <c r="U976" t="str">
        <f t="shared" si="124"/>
        <v>technology</v>
      </c>
      <c r="V976" t="str">
        <f t="shared" si="125"/>
        <v>wearables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>
        <f t="shared" si="126"/>
        <v>5184000</v>
      </c>
      <c r="L977" s="12">
        <f t="shared" si="127"/>
        <v>42489.446585648147</v>
      </c>
      <c r="M977" s="12">
        <f t="shared" si="128"/>
        <v>42549.446585648147</v>
      </c>
      <c r="N977" s="14">
        <f t="shared" si="129"/>
        <v>59.75</v>
      </c>
      <c r="O977" t="b">
        <v>0</v>
      </c>
      <c r="P977">
        <v>24</v>
      </c>
      <c r="Q977" t="b">
        <v>0</v>
      </c>
      <c r="R977" s="8">
        <f t="shared" si="130"/>
        <v>2.6069999999999999E-2</v>
      </c>
      <c r="S977" s="10">
        <f t="shared" si="131"/>
        <v>108.625</v>
      </c>
      <c r="T977" t="s">
        <v>8273</v>
      </c>
      <c r="U977" t="str">
        <f t="shared" si="124"/>
        <v>technology</v>
      </c>
      <c r="V977" t="str">
        <f t="shared" si="125"/>
        <v>wearables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>
        <f t="shared" si="126"/>
        <v>3888000</v>
      </c>
      <c r="L978" s="12">
        <f t="shared" si="127"/>
        <v>42184.808993055558</v>
      </c>
      <c r="M978" s="12">
        <f t="shared" si="128"/>
        <v>42229.808993055558</v>
      </c>
      <c r="N978" s="14">
        <f t="shared" si="129"/>
        <v>44.75</v>
      </c>
      <c r="O978" t="b">
        <v>0</v>
      </c>
      <c r="P978">
        <v>18</v>
      </c>
      <c r="Q978" t="b">
        <v>0</v>
      </c>
      <c r="R978" s="8">
        <f t="shared" si="130"/>
        <v>1.9259999999999999E-2</v>
      </c>
      <c r="S978" s="10">
        <f t="shared" si="131"/>
        <v>160.5</v>
      </c>
      <c r="T978" t="s">
        <v>8273</v>
      </c>
      <c r="U978" t="str">
        <f t="shared" si="124"/>
        <v>technology</v>
      </c>
      <c r="V978" t="str">
        <f t="shared" si="125"/>
        <v>wearables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>
        <f t="shared" si="126"/>
        <v>2592000</v>
      </c>
      <c r="L979" s="12">
        <f t="shared" si="127"/>
        <v>42391.692094907412</v>
      </c>
      <c r="M979" s="12">
        <f t="shared" si="128"/>
        <v>42421.692094907412</v>
      </c>
      <c r="N979" s="14">
        <f t="shared" si="129"/>
        <v>29.75</v>
      </c>
      <c r="O979" t="b">
        <v>0</v>
      </c>
      <c r="P979">
        <v>12</v>
      </c>
      <c r="Q979" t="b">
        <v>0</v>
      </c>
      <c r="R979" s="8">
        <f t="shared" si="130"/>
        <v>0.33666666666666667</v>
      </c>
      <c r="S979" s="10">
        <f t="shared" si="131"/>
        <v>75.75</v>
      </c>
      <c r="T979" t="s">
        <v>8273</v>
      </c>
      <c r="U979" t="str">
        <f t="shared" si="124"/>
        <v>technology</v>
      </c>
      <c r="V979" t="str">
        <f t="shared" si="125"/>
        <v>wearables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>
        <f t="shared" si="126"/>
        <v>2592000</v>
      </c>
      <c r="L980" s="12">
        <f t="shared" si="127"/>
        <v>42395.059039351851</v>
      </c>
      <c r="M980" s="12">
        <f t="shared" si="128"/>
        <v>42425.059039351851</v>
      </c>
      <c r="N980" s="14">
        <f t="shared" si="129"/>
        <v>29.75</v>
      </c>
      <c r="O980" t="b">
        <v>0</v>
      </c>
      <c r="P980">
        <v>123</v>
      </c>
      <c r="Q980" t="b">
        <v>0</v>
      </c>
      <c r="R980" s="8">
        <f t="shared" si="130"/>
        <v>0.5626326718299024</v>
      </c>
      <c r="S980" s="10">
        <f t="shared" si="131"/>
        <v>790.83739837398377</v>
      </c>
      <c r="T980" t="s">
        <v>8273</v>
      </c>
      <c r="U980" t="str">
        <f t="shared" si="124"/>
        <v>technology</v>
      </c>
      <c r="V980" t="str">
        <f t="shared" si="125"/>
        <v>wearables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>
        <f t="shared" si="126"/>
        <v>3056312</v>
      </c>
      <c r="L981" s="12">
        <f t="shared" si="127"/>
        <v>42506.166990740734</v>
      </c>
      <c r="M981" s="12">
        <f t="shared" si="128"/>
        <v>42541.540972222225</v>
      </c>
      <c r="N981" s="14">
        <f t="shared" si="129"/>
        <v>35.123981481481479</v>
      </c>
      <c r="O981" t="b">
        <v>0</v>
      </c>
      <c r="P981">
        <v>96</v>
      </c>
      <c r="Q981" t="b">
        <v>0</v>
      </c>
      <c r="R981" s="8">
        <f t="shared" si="130"/>
        <v>0.82817600000000002</v>
      </c>
      <c r="S981" s="10">
        <f t="shared" si="131"/>
        <v>301.93916666666667</v>
      </c>
      <c r="T981" t="s">
        <v>8273</v>
      </c>
      <c r="U981" t="str">
        <f t="shared" si="124"/>
        <v>technology</v>
      </c>
      <c r="V981" t="str">
        <f t="shared" si="125"/>
        <v>wearables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>
        <f t="shared" si="126"/>
        <v>3891600</v>
      </c>
      <c r="L982" s="12">
        <f t="shared" si="127"/>
        <v>41928.654189814813</v>
      </c>
      <c r="M982" s="12">
        <f t="shared" si="128"/>
        <v>41973.695856481485</v>
      </c>
      <c r="N982" s="14">
        <f t="shared" si="129"/>
        <v>44.791666666666664</v>
      </c>
      <c r="O982" t="b">
        <v>0</v>
      </c>
      <c r="P982">
        <v>31</v>
      </c>
      <c r="Q982" t="b">
        <v>0</v>
      </c>
      <c r="R982" s="8">
        <f t="shared" si="130"/>
        <v>0.14860000000000001</v>
      </c>
      <c r="S982" s="10">
        <f t="shared" si="131"/>
        <v>47.935483870967744</v>
      </c>
      <c r="T982" t="s">
        <v>8273</v>
      </c>
      <c r="U982" t="str">
        <f t="shared" si="124"/>
        <v>technology</v>
      </c>
      <c r="V982" t="str">
        <f t="shared" si="125"/>
        <v>wearables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>
        <f t="shared" si="126"/>
        <v>2592000</v>
      </c>
      <c r="L983" s="12">
        <f t="shared" si="127"/>
        <v>41830.697013888886</v>
      </c>
      <c r="M983" s="12">
        <f t="shared" si="128"/>
        <v>41860.697013888886</v>
      </c>
      <c r="N983" s="14">
        <f t="shared" si="129"/>
        <v>29.75</v>
      </c>
      <c r="O983" t="b">
        <v>0</v>
      </c>
      <c r="P983">
        <v>4</v>
      </c>
      <c r="Q983" t="b">
        <v>0</v>
      </c>
      <c r="R983" s="8">
        <f t="shared" si="130"/>
        <v>1.2375123751237513E-4</v>
      </c>
      <c r="S983" s="10">
        <f t="shared" si="131"/>
        <v>2.75</v>
      </c>
      <c r="T983" t="s">
        <v>8273</v>
      </c>
      <c r="U983" t="str">
        <f t="shared" si="124"/>
        <v>technology</v>
      </c>
      <c r="V983" t="str">
        <f t="shared" si="125"/>
        <v>wearables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>
        <f t="shared" si="126"/>
        <v>2592000</v>
      </c>
      <c r="L984" s="12">
        <f t="shared" si="127"/>
        <v>42615.503310185188</v>
      </c>
      <c r="M984" s="12">
        <f t="shared" si="128"/>
        <v>42645.503310185188</v>
      </c>
      <c r="N984" s="14">
        <f t="shared" si="129"/>
        <v>29.75</v>
      </c>
      <c r="O984" t="b">
        <v>0</v>
      </c>
      <c r="P984">
        <v>3</v>
      </c>
      <c r="Q984" t="b">
        <v>0</v>
      </c>
      <c r="R984" s="8">
        <f t="shared" si="130"/>
        <v>1.7142857142857143E-4</v>
      </c>
      <c r="S984" s="10">
        <f t="shared" si="131"/>
        <v>1</v>
      </c>
      <c r="T984" t="s">
        <v>8273</v>
      </c>
      <c r="U984" t="str">
        <f t="shared" si="124"/>
        <v>technology</v>
      </c>
      <c r="V984" t="str">
        <f t="shared" si="125"/>
        <v>wearables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>
        <f t="shared" si="126"/>
        <v>2695955</v>
      </c>
      <c r="L985" s="12">
        <f t="shared" si="127"/>
        <v>42574.417650462965</v>
      </c>
      <c r="M985" s="12">
        <f t="shared" si="128"/>
        <v>42605.620833333334</v>
      </c>
      <c r="N985" s="14">
        <f t="shared" si="129"/>
        <v>30.953182870370373</v>
      </c>
      <c r="O985" t="b">
        <v>0</v>
      </c>
      <c r="P985">
        <v>179</v>
      </c>
      <c r="Q985" t="b">
        <v>0</v>
      </c>
      <c r="R985" s="8">
        <f t="shared" si="130"/>
        <v>0.2950613611721471</v>
      </c>
      <c r="S985" s="10">
        <f t="shared" si="131"/>
        <v>171.79329608938548</v>
      </c>
      <c r="T985" t="s">
        <v>8273</v>
      </c>
      <c r="U985" t="str">
        <f t="shared" si="124"/>
        <v>technology</v>
      </c>
      <c r="V985" t="str">
        <f t="shared" si="125"/>
        <v>wearables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>
        <f t="shared" si="126"/>
        <v>2588400</v>
      </c>
      <c r="L986" s="12">
        <f t="shared" si="127"/>
        <v>42060.86583333333</v>
      </c>
      <c r="M986" s="12">
        <f t="shared" si="128"/>
        <v>42090.824166666673</v>
      </c>
      <c r="N986" s="14">
        <f t="shared" si="129"/>
        <v>29.708333333333332</v>
      </c>
      <c r="O986" t="b">
        <v>0</v>
      </c>
      <c r="P986">
        <v>3</v>
      </c>
      <c r="Q986" t="b">
        <v>0</v>
      </c>
      <c r="R986" s="8">
        <f t="shared" si="130"/>
        <v>1.06E-2</v>
      </c>
      <c r="S986" s="10">
        <f t="shared" si="131"/>
        <v>35.333333333333336</v>
      </c>
      <c r="T986" t="s">
        <v>8273</v>
      </c>
      <c r="U986" t="str">
        <f t="shared" si="124"/>
        <v>technology</v>
      </c>
      <c r="V986" t="str">
        <f t="shared" si="125"/>
        <v>wearables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>
        <f t="shared" si="126"/>
        <v>2591190</v>
      </c>
      <c r="L987" s="12">
        <f t="shared" si="127"/>
        <v>42339.717708333337</v>
      </c>
      <c r="M987" s="12">
        <f t="shared" si="128"/>
        <v>42369.708333333328</v>
      </c>
      <c r="N987" s="14">
        <f t="shared" si="129"/>
        <v>29.740624999999998</v>
      </c>
      <c r="O987" t="b">
        <v>0</v>
      </c>
      <c r="P987">
        <v>23</v>
      </c>
      <c r="Q987" t="b">
        <v>0</v>
      </c>
      <c r="R987" s="8">
        <f t="shared" si="130"/>
        <v>6.2933333333333327E-2</v>
      </c>
      <c r="S987" s="10">
        <f t="shared" si="131"/>
        <v>82.086956521739125</v>
      </c>
      <c r="T987" t="s">
        <v>8273</v>
      </c>
      <c r="U987" t="str">
        <f t="shared" si="124"/>
        <v>technology</v>
      </c>
      <c r="V987" t="str">
        <f t="shared" si="125"/>
        <v>wearables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>
        <f t="shared" si="126"/>
        <v>4685700</v>
      </c>
      <c r="L988" s="12">
        <f t="shared" si="127"/>
        <v>42324.517361111109</v>
      </c>
      <c r="M988" s="12">
        <f t="shared" si="128"/>
        <v>42378.75</v>
      </c>
      <c r="N988" s="14">
        <f t="shared" si="129"/>
        <v>53.982638888888886</v>
      </c>
      <c r="O988" t="b">
        <v>0</v>
      </c>
      <c r="P988">
        <v>23</v>
      </c>
      <c r="Q988" t="b">
        <v>0</v>
      </c>
      <c r="R988" s="8">
        <f t="shared" si="130"/>
        <v>0.1275</v>
      </c>
      <c r="S988" s="10">
        <f t="shared" si="131"/>
        <v>110.8695652173913</v>
      </c>
      <c r="T988" t="s">
        <v>8273</v>
      </c>
      <c r="U988" t="str">
        <f t="shared" si="124"/>
        <v>technology</v>
      </c>
      <c r="V988" t="str">
        <f t="shared" si="125"/>
        <v>wearables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>
        <f t="shared" si="126"/>
        <v>3456000</v>
      </c>
      <c r="L989" s="12">
        <f t="shared" si="127"/>
        <v>41773.044560185182</v>
      </c>
      <c r="M989" s="12">
        <f t="shared" si="128"/>
        <v>41813.044560185182</v>
      </c>
      <c r="N989" s="14">
        <f t="shared" si="129"/>
        <v>39.75</v>
      </c>
      <c r="O989" t="b">
        <v>0</v>
      </c>
      <c r="P989">
        <v>41</v>
      </c>
      <c r="Q989" t="b">
        <v>0</v>
      </c>
      <c r="R989" s="8">
        <f t="shared" si="130"/>
        <v>0.13220000000000001</v>
      </c>
      <c r="S989" s="10">
        <f t="shared" si="131"/>
        <v>161.21951219512195</v>
      </c>
      <c r="T989" t="s">
        <v>8273</v>
      </c>
      <c r="U989" t="str">
        <f t="shared" si="124"/>
        <v>technology</v>
      </c>
      <c r="V989" t="str">
        <f t="shared" si="125"/>
        <v>wearables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>
        <f t="shared" si="126"/>
        <v>2592000</v>
      </c>
      <c r="L990" s="12">
        <f t="shared" si="127"/>
        <v>42614.106770833328</v>
      </c>
      <c r="M990" s="12">
        <f t="shared" si="128"/>
        <v>42644.106770833328</v>
      </c>
      <c r="N990" s="14">
        <f t="shared" si="129"/>
        <v>29.75</v>
      </c>
      <c r="O990" t="b">
        <v>0</v>
      </c>
      <c r="P990">
        <v>0</v>
      </c>
      <c r="Q990" t="b">
        <v>0</v>
      </c>
      <c r="R990" s="8">
        <f t="shared" si="130"/>
        <v>0</v>
      </c>
      <c r="S990" s="10" t="e">
        <f t="shared" si="131"/>
        <v>#DIV/0!</v>
      </c>
      <c r="T990" t="s">
        <v>8273</v>
      </c>
      <c r="U990" t="str">
        <f t="shared" si="124"/>
        <v>technology</v>
      </c>
      <c r="V990" t="str">
        <f t="shared" si="125"/>
        <v>wearables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>
        <f t="shared" si="126"/>
        <v>2592000</v>
      </c>
      <c r="L991" s="12">
        <f t="shared" si="127"/>
        <v>42611.683969907404</v>
      </c>
      <c r="M991" s="12">
        <f t="shared" si="128"/>
        <v>42641.683969907404</v>
      </c>
      <c r="N991" s="14">
        <f t="shared" si="129"/>
        <v>29.75</v>
      </c>
      <c r="O991" t="b">
        <v>0</v>
      </c>
      <c r="P991">
        <v>32</v>
      </c>
      <c r="Q991" t="b">
        <v>0</v>
      </c>
      <c r="R991" s="8">
        <f t="shared" si="130"/>
        <v>0.16769999999999999</v>
      </c>
      <c r="S991" s="10">
        <f t="shared" si="131"/>
        <v>52.40625</v>
      </c>
      <c r="T991" t="s">
        <v>8273</v>
      </c>
      <c r="U991" t="str">
        <f t="shared" si="124"/>
        <v>technology</v>
      </c>
      <c r="V991" t="str">
        <f t="shared" si="125"/>
        <v>wearables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>
        <f t="shared" si="126"/>
        <v>2592000</v>
      </c>
      <c r="L992" s="12">
        <f t="shared" si="127"/>
        <v>41855.534305555557</v>
      </c>
      <c r="M992" s="12">
        <f t="shared" si="128"/>
        <v>41885.534305555557</v>
      </c>
      <c r="N992" s="14">
        <f t="shared" si="129"/>
        <v>29.75</v>
      </c>
      <c r="O992" t="b">
        <v>0</v>
      </c>
      <c r="P992">
        <v>2</v>
      </c>
      <c r="Q992" t="b">
        <v>0</v>
      </c>
      <c r="R992" s="8">
        <f t="shared" si="130"/>
        <v>1.0399999999999999E-3</v>
      </c>
      <c r="S992" s="10">
        <f t="shared" si="131"/>
        <v>13</v>
      </c>
      <c r="T992" t="s">
        <v>8273</v>
      </c>
      <c r="U992" t="str">
        <f t="shared" si="124"/>
        <v>technology</v>
      </c>
      <c r="V992" t="str">
        <f t="shared" si="125"/>
        <v>wearables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>
        <f t="shared" si="126"/>
        <v>2162472</v>
      </c>
      <c r="L993" s="12">
        <f t="shared" si="127"/>
        <v>42538.50680555556</v>
      </c>
      <c r="M993" s="12">
        <f t="shared" si="128"/>
        <v>42563.535416666666</v>
      </c>
      <c r="N993" s="14">
        <f t="shared" si="129"/>
        <v>24.778611111111108</v>
      </c>
      <c r="O993" t="b">
        <v>0</v>
      </c>
      <c r="P993">
        <v>7</v>
      </c>
      <c r="Q993" t="b">
        <v>0</v>
      </c>
      <c r="R993" s="8">
        <f t="shared" si="130"/>
        <v>4.24E-2</v>
      </c>
      <c r="S993" s="10">
        <f t="shared" si="131"/>
        <v>30.285714285714285</v>
      </c>
      <c r="T993" t="s">
        <v>8273</v>
      </c>
      <c r="U993" t="str">
        <f t="shared" si="124"/>
        <v>technology</v>
      </c>
      <c r="V993" t="str">
        <f t="shared" si="125"/>
        <v>wearables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>
        <f t="shared" si="126"/>
        <v>5180400</v>
      </c>
      <c r="L994" s="12">
        <f t="shared" si="127"/>
        <v>42437.674988425926</v>
      </c>
      <c r="M994" s="12">
        <f t="shared" si="128"/>
        <v>42497.633321759262</v>
      </c>
      <c r="N994" s="14">
        <f t="shared" si="129"/>
        <v>59.708333333333336</v>
      </c>
      <c r="O994" t="b">
        <v>0</v>
      </c>
      <c r="P994">
        <v>4</v>
      </c>
      <c r="Q994" t="b">
        <v>0</v>
      </c>
      <c r="R994" s="8">
        <f t="shared" si="130"/>
        <v>4.6699999999999997E-3</v>
      </c>
      <c r="S994" s="10">
        <f t="shared" si="131"/>
        <v>116.75</v>
      </c>
      <c r="T994" t="s">
        <v>8273</v>
      </c>
      <c r="U994" t="str">
        <f t="shared" si="124"/>
        <v>technology</v>
      </c>
      <c r="V994" t="str">
        <f t="shared" si="125"/>
        <v>wearables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>
        <f t="shared" si="126"/>
        <v>2872232</v>
      </c>
      <c r="L995" s="12">
        <f t="shared" si="127"/>
        <v>42652.714907407411</v>
      </c>
      <c r="M995" s="12">
        <f t="shared" si="128"/>
        <v>42685.958333333328</v>
      </c>
      <c r="N995" s="14">
        <f t="shared" si="129"/>
        <v>32.993425925925926</v>
      </c>
      <c r="O995" t="b">
        <v>0</v>
      </c>
      <c r="P995">
        <v>196</v>
      </c>
      <c r="Q995" t="b">
        <v>0</v>
      </c>
      <c r="R995" s="8">
        <f t="shared" si="130"/>
        <v>0.25087142857142858</v>
      </c>
      <c r="S995" s="10">
        <f t="shared" si="131"/>
        <v>89.59693877551021</v>
      </c>
      <c r="T995" t="s">
        <v>8273</v>
      </c>
      <c r="U995" t="str">
        <f t="shared" si="124"/>
        <v>technology</v>
      </c>
      <c r="V995" t="str">
        <f t="shared" si="125"/>
        <v>wearables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>
        <f t="shared" si="126"/>
        <v>4552810</v>
      </c>
      <c r="L996" s="12">
        <f t="shared" si="127"/>
        <v>41921.013078703705</v>
      </c>
      <c r="M996" s="12">
        <f t="shared" si="128"/>
        <v>41973.707638888889</v>
      </c>
      <c r="N996" s="14">
        <f t="shared" si="129"/>
        <v>52.444560185185189</v>
      </c>
      <c r="O996" t="b">
        <v>0</v>
      </c>
      <c r="P996">
        <v>11</v>
      </c>
      <c r="Q996" t="b">
        <v>0</v>
      </c>
      <c r="R996" s="8">
        <f t="shared" si="130"/>
        <v>2.3345000000000001E-2</v>
      </c>
      <c r="S996" s="10">
        <f t="shared" si="131"/>
        <v>424.45454545454544</v>
      </c>
      <c r="T996" t="s">
        <v>8273</v>
      </c>
      <c r="U996" t="str">
        <f t="shared" si="124"/>
        <v>technology</v>
      </c>
      <c r="V996" t="str">
        <f t="shared" si="125"/>
        <v>wearables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>
        <f t="shared" si="126"/>
        <v>2136320</v>
      </c>
      <c r="L997" s="12">
        <f t="shared" si="127"/>
        <v>41947.690740740742</v>
      </c>
      <c r="M997" s="12">
        <f t="shared" si="128"/>
        <v>41972.416666666672</v>
      </c>
      <c r="N997" s="14">
        <f t="shared" si="129"/>
        <v>24.475925925925925</v>
      </c>
      <c r="O997" t="b">
        <v>0</v>
      </c>
      <c r="P997">
        <v>9</v>
      </c>
      <c r="Q997" t="b">
        <v>0</v>
      </c>
      <c r="R997" s="8">
        <f t="shared" si="130"/>
        <v>7.2599999999999998E-2</v>
      </c>
      <c r="S997" s="10">
        <f t="shared" si="131"/>
        <v>80.666666666666671</v>
      </c>
      <c r="T997" t="s">
        <v>8273</v>
      </c>
      <c r="U997" t="str">
        <f t="shared" si="124"/>
        <v>technology</v>
      </c>
      <c r="V997" t="str">
        <f t="shared" si="125"/>
        <v>wearables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>
        <f t="shared" si="126"/>
        <v>2572760</v>
      </c>
      <c r="L998" s="12">
        <f t="shared" si="127"/>
        <v>41817.616435185184</v>
      </c>
      <c r="M998" s="12">
        <f t="shared" si="128"/>
        <v>41847.393750000003</v>
      </c>
      <c r="N998" s="14">
        <f t="shared" si="129"/>
        <v>29.527314814814815</v>
      </c>
      <c r="O998" t="b">
        <v>0</v>
      </c>
      <c r="P998">
        <v>5</v>
      </c>
      <c r="Q998" t="b">
        <v>0</v>
      </c>
      <c r="R998" s="8">
        <f t="shared" si="130"/>
        <v>1.6250000000000001E-2</v>
      </c>
      <c r="S998" s="10">
        <f t="shared" si="131"/>
        <v>13</v>
      </c>
      <c r="T998" t="s">
        <v>8273</v>
      </c>
      <c r="U998" t="str">
        <f t="shared" si="124"/>
        <v>technology</v>
      </c>
      <c r="V998" t="str">
        <f t="shared" si="125"/>
        <v>wearables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>
        <f t="shared" si="126"/>
        <v>2595600</v>
      </c>
      <c r="L999" s="12">
        <f t="shared" si="127"/>
        <v>41940.85297453704</v>
      </c>
      <c r="M999" s="12">
        <f t="shared" si="128"/>
        <v>41970.894641203704</v>
      </c>
      <c r="N999" s="14">
        <f t="shared" si="129"/>
        <v>29.791666666666668</v>
      </c>
      <c r="O999" t="b">
        <v>0</v>
      </c>
      <c r="P999">
        <v>8</v>
      </c>
      <c r="Q999" t="b">
        <v>0</v>
      </c>
      <c r="R999" s="8">
        <f t="shared" si="130"/>
        <v>1.2999999999999999E-2</v>
      </c>
      <c r="S999" s="10">
        <f t="shared" si="131"/>
        <v>8.125</v>
      </c>
      <c r="T999" t="s">
        <v>8273</v>
      </c>
      <c r="U999" t="str">
        <f t="shared" si="124"/>
        <v>technology</v>
      </c>
      <c r="V999" t="str">
        <f t="shared" si="125"/>
        <v>wearables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>
        <f t="shared" si="126"/>
        <v>3891600</v>
      </c>
      <c r="L1000" s="12">
        <f t="shared" si="127"/>
        <v>42281.918993055559</v>
      </c>
      <c r="M1000" s="12">
        <f t="shared" si="128"/>
        <v>42326.960659722223</v>
      </c>
      <c r="N1000" s="14">
        <f t="shared" si="129"/>
        <v>44.791666666666664</v>
      </c>
      <c r="O1000" t="b">
        <v>0</v>
      </c>
      <c r="P1000">
        <v>229</v>
      </c>
      <c r="Q1000" t="b">
        <v>0</v>
      </c>
      <c r="R1000" s="8">
        <f t="shared" si="130"/>
        <v>0.58558333333333334</v>
      </c>
      <c r="S1000" s="10">
        <f t="shared" si="131"/>
        <v>153.42794759825327</v>
      </c>
      <c r="T1000" t="s">
        <v>8273</v>
      </c>
      <c r="U1000" t="str">
        <f t="shared" si="124"/>
        <v>technology</v>
      </c>
      <c r="V1000" t="str">
        <f t="shared" si="125"/>
        <v>wearables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>
        <f t="shared" si="126"/>
        <v>2595030</v>
      </c>
      <c r="L1001" s="12">
        <f t="shared" si="127"/>
        <v>41926.04965277778</v>
      </c>
      <c r="M1001" s="12">
        <f t="shared" si="128"/>
        <v>41956.084722222222</v>
      </c>
      <c r="N1001" s="14">
        <f t="shared" si="129"/>
        <v>29.785069444444446</v>
      </c>
      <c r="O1001" t="b">
        <v>0</v>
      </c>
      <c r="P1001">
        <v>40</v>
      </c>
      <c r="Q1001" t="b">
        <v>0</v>
      </c>
      <c r="R1001" s="8">
        <f t="shared" si="130"/>
        <v>7.7886666666666673E-2</v>
      </c>
      <c r="S1001" s="10">
        <f t="shared" si="131"/>
        <v>292.07499999999999</v>
      </c>
      <c r="T1001" t="s">
        <v>8273</v>
      </c>
      <c r="U1001" t="str">
        <f t="shared" si="124"/>
        <v>technology</v>
      </c>
      <c r="V1001" t="str">
        <f t="shared" si="125"/>
        <v>wearables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>
        <f t="shared" si="126"/>
        <v>5180400</v>
      </c>
      <c r="L1002" s="12">
        <f t="shared" si="127"/>
        <v>42748.809722222228</v>
      </c>
      <c r="M1002" s="12">
        <f t="shared" si="128"/>
        <v>42808.768055555556</v>
      </c>
      <c r="N1002" s="14">
        <f t="shared" si="129"/>
        <v>59.708333333333336</v>
      </c>
      <c r="O1002" t="b">
        <v>0</v>
      </c>
      <c r="P1002">
        <v>6</v>
      </c>
      <c r="Q1002" t="b">
        <v>0</v>
      </c>
      <c r="R1002" s="8">
        <f t="shared" si="130"/>
        <v>2.2157147647256063E-2</v>
      </c>
      <c r="S1002" s="10">
        <f t="shared" si="131"/>
        <v>3304</v>
      </c>
      <c r="T1002" t="s">
        <v>8273</v>
      </c>
      <c r="U1002" t="str">
        <f t="shared" si="124"/>
        <v>technology</v>
      </c>
      <c r="V1002" t="str">
        <f t="shared" si="125"/>
        <v>wearables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>
        <f t="shared" si="126"/>
        <v>3888000</v>
      </c>
      <c r="L1003" s="12">
        <f t="shared" si="127"/>
        <v>42720.470057870371</v>
      </c>
      <c r="M1003" s="12">
        <f t="shared" si="128"/>
        <v>42765.470057870371</v>
      </c>
      <c r="N1003" s="14">
        <f t="shared" si="129"/>
        <v>44.75</v>
      </c>
      <c r="O1003" t="b">
        <v>0</v>
      </c>
      <c r="P1003">
        <v>4</v>
      </c>
      <c r="Q1003" t="b">
        <v>0</v>
      </c>
      <c r="R1003" s="8">
        <f t="shared" si="130"/>
        <v>1.04</v>
      </c>
      <c r="S1003" s="10">
        <f t="shared" si="131"/>
        <v>1300</v>
      </c>
      <c r="T1003" t="s">
        <v>8273</v>
      </c>
      <c r="U1003" t="str">
        <f t="shared" si="124"/>
        <v>technology</v>
      </c>
      <c r="V1003" t="str">
        <f t="shared" si="125"/>
        <v>wearables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>
        <f t="shared" si="126"/>
        <v>2554426</v>
      </c>
      <c r="L1004" s="12">
        <f t="shared" si="127"/>
        <v>42325.434189814812</v>
      </c>
      <c r="M1004" s="12">
        <f t="shared" si="128"/>
        <v>42354.999305555553</v>
      </c>
      <c r="N1004" s="14">
        <f t="shared" si="129"/>
        <v>29.31511574074074</v>
      </c>
      <c r="O1004" t="b">
        <v>0</v>
      </c>
      <c r="P1004">
        <v>22</v>
      </c>
      <c r="Q1004" t="b">
        <v>0</v>
      </c>
      <c r="R1004" s="8">
        <f t="shared" si="130"/>
        <v>0.29602960296029601</v>
      </c>
      <c r="S1004" s="10">
        <f t="shared" si="131"/>
        <v>134.54545454545453</v>
      </c>
      <c r="T1004" t="s">
        <v>8273</v>
      </c>
      <c r="U1004" t="str">
        <f t="shared" si="124"/>
        <v>technology</v>
      </c>
      <c r="V1004" t="str">
        <f t="shared" si="125"/>
        <v>wearables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>
        <f t="shared" si="126"/>
        <v>2588400</v>
      </c>
      <c r="L1005" s="12">
        <f t="shared" si="127"/>
        <v>42780.459039351852</v>
      </c>
      <c r="M1005" s="12">
        <f t="shared" si="128"/>
        <v>42810.417372685188</v>
      </c>
      <c r="N1005" s="14">
        <f t="shared" si="129"/>
        <v>29.708333333333332</v>
      </c>
      <c r="O1005" t="b">
        <v>0</v>
      </c>
      <c r="P1005">
        <v>15</v>
      </c>
      <c r="Q1005" t="b">
        <v>0</v>
      </c>
      <c r="R1005" s="8">
        <f t="shared" si="130"/>
        <v>0.16055</v>
      </c>
      <c r="S1005" s="10">
        <f t="shared" si="131"/>
        <v>214.06666666666666</v>
      </c>
      <c r="T1005" t="s">
        <v>8273</v>
      </c>
      <c r="U1005" t="str">
        <f t="shared" si="124"/>
        <v>technology</v>
      </c>
      <c r="V1005" t="str">
        <f t="shared" si="125"/>
        <v>wearables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>
        <f t="shared" si="126"/>
        <v>2592000</v>
      </c>
      <c r="L1006" s="12">
        <f t="shared" si="127"/>
        <v>42388.458645833336</v>
      </c>
      <c r="M1006" s="12">
        <f t="shared" si="128"/>
        <v>42418.458645833336</v>
      </c>
      <c r="N1006" s="14">
        <f t="shared" si="129"/>
        <v>29.75</v>
      </c>
      <c r="O1006" t="b">
        <v>0</v>
      </c>
      <c r="P1006">
        <v>95</v>
      </c>
      <c r="Q1006" t="b">
        <v>0</v>
      </c>
      <c r="R1006" s="8">
        <f t="shared" si="130"/>
        <v>0.82208000000000003</v>
      </c>
      <c r="S1006" s="10">
        <f t="shared" si="131"/>
        <v>216.33684210526314</v>
      </c>
      <c r="T1006" t="s">
        <v>8273</v>
      </c>
      <c r="U1006" t="str">
        <f t="shared" ref="U1006:U1021" si="132">+IF(T1006="technology/web","technology",IF(T1006="technology/gadgets","technology",IF(T1006="technology/hardware","technology",IF(T1006="technology/makerspaces","technology",IF(T1006="technology/wearables","technology",IF(T1006="technology/space exploration","technology","N/A"))))))</f>
        <v>technology</v>
      </c>
      <c r="V1006" t="str">
        <f t="shared" ref="V1006:V1021" si="133">IF(T1006="technology/web","web",IF(T1006="technology/gadgets","gadgets",IF(T1006="technology/hardware","hardware",IF(T1006="technology/makerspaces","makerspaces",IF(T1006="technology/wearables","wearables",IF(T1006="technology/space exploration","space exploration","N/A"))))))</f>
        <v>wearables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>
        <f t="shared" si="126"/>
        <v>2678400</v>
      </c>
      <c r="L1007" s="12">
        <f t="shared" si="127"/>
        <v>42276.374803240738</v>
      </c>
      <c r="M1007" s="12">
        <f t="shared" si="128"/>
        <v>42307.374803240738</v>
      </c>
      <c r="N1007" s="14">
        <f t="shared" si="129"/>
        <v>30.75</v>
      </c>
      <c r="O1007" t="b">
        <v>0</v>
      </c>
      <c r="P1007">
        <v>161</v>
      </c>
      <c r="Q1007" t="b">
        <v>0</v>
      </c>
      <c r="R1007" s="8">
        <f t="shared" si="130"/>
        <v>0.75051000000000001</v>
      </c>
      <c r="S1007" s="10">
        <f t="shared" si="131"/>
        <v>932.31055900621118</v>
      </c>
      <c r="T1007" t="s">
        <v>8273</v>
      </c>
      <c r="U1007" t="str">
        <f t="shared" si="132"/>
        <v>technology</v>
      </c>
      <c r="V1007" t="str">
        <f t="shared" si="133"/>
        <v>wearables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>
        <f t="shared" si="126"/>
        <v>713588</v>
      </c>
      <c r="L1008" s="12">
        <f t="shared" si="127"/>
        <v>41976.790185185186</v>
      </c>
      <c r="M1008" s="12">
        <f t="shared" si="128"/>
        <v>41985.049305555556</v>
      </c>
      <c r="N1008" s="14">
        <f t="shared" si="129"/>
        <v>8.0091203703703702</v>
      </c>
      <c r="O1008" t="b">
        <v>0</v>
      </c>
      <c r="P1008">
        <v>8</v>
      </c>
      <c r="Q1008" t="b">
        <v>0</v>
      </c>
      <c r="R1008" s="8">
        <f t="shared" si="130"/>
        <v>5.8500000000000003E-2</v>
      </c>
      <c r="S1008" s="10">
        <f t="shared" si="131"/>
        <v>29.25</v>
      </c>
      <c r="T1008" t="s">
        <v>8273</v>
      </c>
      <c r="U1008" t="str">
        <f t="shared" si="132"/>
        <v>technology</v>
      </c>
      <c r="V1008" t="str">
        <f t="shared" si="133"/>
        <v>wearables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>
        <f t="shared" si="126"/>
        <v>3632400</v>
      </c>
      <c r="L1009" s="12">
        <f t="shared" si="127"/>
        <v>42676.333599537036</v>
      </c>
      <c r="M1009" s="12">
        <f t="shared" si="128"/>
        <v>42718.3752662037</v>
      </c>
      <c r="N1009" s="14">
        <f t="shared" si="129"/>
        <v>41.791666666666664</v>
      </c>
      <c r="O1009" t="b">
        <v>0</v>
      </c>
      <c r="P1009">
        <v>76</v>
      </c>
      <c r="Q1009" t="b">
        <v>0</v>
      </c>
      <c r="R1009" s="8">
        <f t="shared" si="130"/>
        <v>0.44319999999999998</v>
      </c>
      <c r="S1009" s="10">
        <f t="shared" si="131"/>
        <v>174.94736842105263</v>
      </c>
      <c r="T1009" t="s">
        <v>8273</v>
      </c>
      <c r="U1009" t="str">
        <f t="shared" si="132"/>
        <v>technology</v>
      </c>
      <c r="V1009" t="str">
        <f t="shared" si="133"/>
        <v>wearables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>
        <f t="shared" si="126"/>
        <v>2592000</v>
      </c>
      <c r="L1010" s="12">
        <f t="shared" si="127"/>
        <v>42702.559201388889</v>
      </c>
      <c r="M1010" s="12">
        <f t="shared" si="128"/>
        <v>42732.559201388889</v>
      </c>
      <c r="N1010" s="14">
        <f t="shared" si="129"/>
        <v>29.75</v>
      </c>
      <c r="O1010" t="b">
        <v>0</v>
      </c>
      <c r="P1010">
        <v>1</v>
      </c>
      <c r="Q1010" t="b">
        <v>0</v>
      </c>
      <c r="R1010" s="8">
        <f t="shared" si="130"/>
        <v>2.6737967914438501E-3</v>
      </c>
      <c r="S1010" s="10">
        <f t="shared" si="131"/>
        <v>250</v>
      </c>
      <c r="T1010" t="s">
        <v>8273</v>
      </c>
      <c r="U1010" t="str">
        <f t="shared" si="132"/>
        <v>technology</v>
      </c>
      <c r="V1010" t="str">
        <f t="shared" si="133"/>
        <v>wearables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>
        <f t="shared" si="126"/>
        <v>2592000</v>
      </c>
      <c r="L1011" s="12">
        <f t="shared" si="127"/>
        <v>42510.354699074072</v>
      </c>
      <c r="M1011" s="12">
        <f t="shared" si="128"/>
        <v>42540.354699074072</v>
      </c>
      <c r="N1011" s="14">
        <f t="shared" si="129"/>
        <v>29.75</v>
      </c>
      <c r="O1011" t="b">
        <v>0</v>
      </c>
      <c r="P1011">
        <v>101</v>
      </c>
      <c r="Q1011" t="b">
        <v>0</v>
      </c>
      <c r="R1011" s="8">
        <f t="shared" si="130"/>
        <v>0.1313</v>
      </c>
      <c r="S1011" s="10">
        <f t="shared" si="131"/>
        <v>65</v>
      </c>
      <c r="T1011" t="s">
        <v>8273</v>
      </c>
      <c r="U1011" t="str">
        <f t="shared" si="132"/>
        <v>technology</v>
      </c>
      <c r="V1011" t="str">
        <f t="shared" si="133"/>
        <v>wearables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>
        <f t="shared" si="126"/>
        <v>4863878</v>
      </c>
      <c r="L1012" s="12">
        <f t="shared" si="127"/>
        <v>42561.579421296294</v>
      </c>
      <c r="M1012" s="12">
        <f t="shared" si="128"/>
        <v>42617.874305555553</v>
      </c>
      <c r="N1012" s="14">
        <f t="shared" si="129"/>
        <v>56.044884259259256</v>
      </c>
      <c r="O1012" t="b">
        <v>0</v>
      </c>
      <c r="P1012">
        <v>4</v>
      </c>
      <c r="Q1012" t="b">
        <v>0</v>
      </c>
      <c r="R1012" s="8">
        <f t="shared" si="130"/>
        <v>1.9088937093275488E-3</v>
      </c>
      <c r="S1012" s="10">
        <f t="shared" si="131"/>
        <v>55</v>
      </c>
      <c r="T1012" t="s">
        <v>8273</v>
      </c>
      <c r="U1012" t="str">
        <f t="shared" si="132"/>
        <v>technology</v>
      </c>
      <c r="V1012" t="str">
        <f t="shared" si="133"/>
        <v>wearables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>
        <f t="shared" si="126"/>
        <v>3888000</v>
      </c>
      <c r="L1013" s="12">
        <f t="shared" si="127"/>
        <v>41946.648090277777</v>
      </c>
      <c r="M1013" s="12">
        <f t="shared" si="128"/>
        <v>41991.648090277777</v>
      </c>
      <c r="N1013" s="14">
        <f t="shared" si="129"/>
        <v>44.75</v>
      </c>
      <c r="O1013" t="b">
        <v>0</v>
      </c>
      <c r="P1013">
        <v>1</v>
      </c>
      <c r="Q1013" t="b">
        <v>0</v>
      </c>
      <c r="R1013" s="8">
        <f t="shared" si="130"/>
        <v>3.7499999999999999E-3</v>
      </c>
      <c r="S1013" s="10">
        <f t="shared" si="131"/>
        <v>75</v>
      </c>
      <c r="T1013" t="s">
        <v>8273</v>
      </c>
      <c r="U1013" t="str">
        <f t="shared" si="132"/>
        <v>technology</v>
      </c>
      <c r="V1013" t="str">
        <f t="shared" si="133"/>
        <v>wearables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>
        <f t="shared" si="126"/>
        <v>3888000</v>
      </c>
      <c r="L1014" s="12">
        <f t="shared" si="127"/>
        <v>42714.190416666665</v>
      </c>
      <c r="M1014" s="12">
        <f t="shared" si="128"/>
        <v>42759.190416666665</v>
      </c>
      <c r="N1014" s="14">
        <f t="shared" si="129"/>
        <v>44.75</v>
      </c>
      <c r="O1014" t="b">
        <v>0</v>
      </c>
      <c r="P1014">
        <v>775</v>
      </c>
      <c r="Q1014" t="b">
        <v>0</v>
      </c>
      <c r="R1014" s="8">
        <f t="shared" si="130"/>
        <v>215.35021</v>
      </c>
      <c r="S1014" s="10">
        <f t="shared" si="131"/>
        <v>1389.3561935483872</v>
      </c>
      <c r="T1014" t="s">
        <v>8273</v>
      </c>
      <c r="U1014" t="str">
        <f t="shared" si="132"/>
        <v>technology</v>
      </c>
      <c r="V1014" t="str">
        <f t="shared" si="133"/>
        <v>wearables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>
        <f t="shared" si="126"/>
        <v>2419144</v>
      </c>
      <c r="L1015" s="12">
        <f t="shared" si="127"/>
        <v>42339.583981481483</v>
      </c>
      <c r="M1015" s="12">
        <f t="shared" si="128"/>
        <v>42367.583333333328</v>
      </c>
      <c r="N1015" s="14">
        <f t="shared" si="129"/>
        <v>27.749351851851852</v>
      </c>
      <c r="O1015" t="b">
        <v>0</v>
      </c>
      <c r="P1015">
        <v>90</v>
      </c>
      <c r="Q1015" t="b">
        <v>0</v>
      </c>
      <c r="R1015" s="8">
        <f t="shared" si="130"/>
        <v>0.34527999999999998</v>
      </c>
      <c r="S1015" s="10">
        <f t="shared" si="131"/>
        <v>95.911111111111111</v>
      </c>
      <c r="T1015" t="s">
        <v>8273</v>
      </c>
      <c r="U1015" t="str">
        <f t="shared" si="132"/>
        <v>technology</v>
      </c>
      <c r="V1015" t="str">
        <f t="shared" si="133"/>
        <v>wearables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>
        <f t="shared" si="126"/>
        <v>4320000</v>
      </c>
      <c r="L1016" s="12">
        <f t="shared" si="127"/>
        <v>41954.752488425926</v>
      </c>
      <c r="M1016" s="12">
        <f t="shared" si="128"/>
        <v>42004.752488425926</v>
      </c>
      <c r="N1016" s="14">
        <f t="shared" si="129"/>
        <v>49.75</v>
      </c>
      <c r="O1016" t="b">
        <v>0</v>
      </c>
      <c r="P1016">
        <v>16</v>
      </c>
      <c r="Q1016" t="b">
        <v>0</v>
      </c>
      <c r="R1016" s="8">
        <f t="shared" si="130"/>
        <v>0.30599999999999999</v>
      </c>
      <c r="S1016" s="10">
        <f t="shared" si="131"/>
        <v>191.25</v>
      </c>
      <c r="T1016" t="s">
        <v>8273</v>
      </c>
      <c r="U1016" t="str">
        <f t="shared" si="132"/>
        <v>technology</v>
      </c>
      <c r="V1016" t="str">
        <f t="shared" si="133"/>
        <v>wearables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>
        <f t="shared" si="126"/>
        <v>2595600</v>
      </c>
      <c r="L1017" s="12">
        <f t="shared" si="127"/>
        <v>42303.628414351857</v>
      </c>
      <c r="M1017" s="12">
        <f t="shared" si="128"/>
        <v>42333.670081018514</v>
      </c>
      <c r="N1017" s="14">
        <f t="shared" si="129"/>
        <v>29.791666666666668</v>
      </c>
      <c r="O1017" t="b">
        <v>0</v>
      </c>
      <c r="P1017">
        <v>6</v>
      </c>
      <c r="Q1017" t="b">
        <v>0</v>
      </c>
      <c r="R1017" s="8">
        <f t="shared" si="130"/>
        <v>2.6666666666666668E-2</v>
      </c>
      <c r="S1017" s="10">
        <f t="shared" si="131"/>
        <v>40</v>
      </c>
      <c r="T1017" t="s">
        <v>8273</v>
      </c>
      <c r="U1017" t="str">
        <f t="shared" si="132"/>
        <v>technology</v>
      </c>
      <c r="V1017" t="str">
        <f t="shared" si="133"/>
        <v>wearables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>
        <f t="shared" si="126"/>
        <v>3884400</v>
      </c>
      <c r="L1018" s="12">
        <f t="shared" si="127"/>
        <v>42421.857129629629</v>
      </c>
      <c r="M1018" s="12">
        <f t="shared" si="128"/>
        <v>42466.815462962957</v>
      </c>
      <c r="N1018" s="14">
        <f t="shared" si="129"/>
        <v>44.708333333333336</v>
      </c>
      <c r="O1018" t="b">
        <v>0</v>
      </c>
      <c r="P1018">
        <v>38</v>
      </c>
      <c r="Q1018" t="b">
        <v>0</v>
      </c>
      <c r="R1018" s="8">
        <f t="shared" si="130"/>
        <v>2.8420000000000001E-2</v>
      </c>
      <c r="S1018" s="10">
        <f t="shared" si="131"/>
        <v>74.78947368421052</v>
      </c>
      <c r="T1018" t="s">
        <v>8273</v>
      </c>
      <c r="U1018" t="str">
        <f t="shared" si="132"/>
        <v>technology</v>
      </c>
      <c r="V1018" t="str">
        <f t="shared" si="133"/>
        <v>wearables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>
        <f t="shared" si="126"/>
        <v>3459600</v>
      </c>
      <c r="L1019" s="12">
        <f t="shared" si="127"/>
        <v>42289.425173611111</v>
      </c>
      <c r="M1019" s="12">
        <f t="shared" si="128"/>
        <v>42329.466840277775</v>
      </c>
      <c r="N1019" s="14">
        <f t="shared" si="129"/>
        <v>39.791666666666664</v>
      </c>
      <c r="O1019" t="b">
        <v>0</v>
      </c>
      <c r="P1019">
        <v>355</v>
      </c>
      <c r="Q1019" t="b">
        <v>0</v>
      </c>
      <c r="R1019" s="8">
        <f t="shared" si="130"/>
        <v>0.22878799999999999</v>
      </c>
      <c r="S1019" s="10">
        <f t="shared" si="131"/>
        <v>161.11830985915492</v>
      </c>
      <c r="T1019" t="s">
        <v>8273</v>
      </c>
      <c r="U1019" t="str">
        <f t="shared" si="132"/>
        <v>technology</v>
      </c>
      <c r="V1019" t="str">
        <f t="shared" si="133"/>
        <v>wearables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>
        <f t="shared" si="126"/>
        <v>2592000</v>
      </c>
      <c r="L1020" s="12">
        <f t="shared" si="127"/>
        <v>42535.242280092592</v>
      </c>
      <c r="M1020" s="12">
        <f t="shared" si="128"/>
        <v>42565.242280092592</v>
      </c>
      <c r="N1020" s="14">
        <f t="shared" si="129"/>
        <v>29.75</v>
      </c>
      <c r="O1020" t="b">
        <v>0</v>
      </c>
      <c r="P1020">
        <v>7</v>
      </c>
      <c r="Q1020" t="b">
        <v>0</v>
      </c>
      <c r="R1020" s="8">
        <f t="shared" si="130"/>
        <v>3.1050000000000001E-2</v>
      </c>
      <c r="S1020" s="10">
        <f t="shared" si="131"/>
        <v>88.714285714285708</v>
      </c>
      <c r="T1020" t="s">
        <v>8273</v>
      </c>
      <c r="U1020" t="str">
        <f t="shared" si="132"/>
        <v>technology</v>
      </c>
      <c r="V1020" t="str">
        <f t="shared" si="133"/>
        <v>wearables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>
        <f t="shared" si="126"/>
        <v>2592000</v>
      </c>
      <c r="L1021" s="12">
        <f t="shared" si="127"/>
        <v>42009.723946759259</v>
      </c>
      <c r="M1021" s="12">
        <f t="shared" si="128"/>
        <v>42039.723946759259</v>
      </c>
      <c r="N1021" s="14">
        <f t="shared" si="129"/>
        <v>29.75</v>
      </c>
      <c r="O1021" t="b">
        <v>0</v>
      </c>
      <c r="P1021">
        <v>400</v>
      </c>
      <c r="Q1021" t="b">
        <v>0</v>
      </c>
      <c r="R1021" s="8">
        <f t="shared" si="130"/>
        <v>0.47333333333333333</v>
      </c>
      <c r="S1021" s="10">
        <f t="shared" si="131"/>
        <v>53.25</v>
      </c>
      <c r="T1021" t="s">
        <v>8273</v>
      </c>
      <c r="U1021" t="str">
        <f t="shared" si="132"/>
        <v>technology</v>
      </c>
      <c r="V1021" t="str">
        <f t="shared" si="133"/>
        <v>wearables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>
        <f t="shared" si="126"/>
        <v>2588811</v>
      </c>
      <c r="L1022" s="12">
        <f t="shared" si="127"/>
        <v>42126.819548611107</v>
      </c>
      <c r="M1022" s="12">
        <f t="shared" si="128"/>
        <v>42156.782638888893</v>
      </c>
      <c r="N1022" s="14">
        <f t="shared" si="129"/>
        <v>29.713090277777777</v>
      </c>
      <c r="O1022" t="b">
        <v>0</v>
      </c>
      <c r="P1022">
        <v>30</v>
      </c>
      <c r="Q1022" t="b">
        <v>1</v>
      </c>
      <c r="R1022" s="8">
        <f t="shared" si="130"/>
        <v>2.0554838709677421</v>
      </c>
      <c r="S1022" s="10">
        <f t="shared" si="131"/>
        <v>106.2</v>
      </c>
      <c r="T1022" t="s">
        <v>8280</v>
      </c>
      <c r="U1022" t="str">
        <f t="shared" ref="U1022:U1041" si="134">IF(T1022="music/rock","music",IF(T1022="music/jazz","music",IF(T1022="music/classical music","music",IF(T1022="music/electronic music","music",IF(T1022="music/faith","music",IF(T1022="music/metal","music",IF(T1022="music/pop","music",IF(T1022="music/indie rock","music",IF(T1022="music/world music","music","N/A")))))))))</f>
        <v>music</v>
      </c>
      <c r="V1022" t="str">
        <f t="shared" ref="V1022:V1041" si="135">IF(T1022="music/rock","rock",IF(T1022="music/jazz","jazz",IF(T1022="music/classical music","classical music",IF(T1022="music/electronic music","electronic music",IF(T1022="music/faith","faith",IF(T1022="music/metal","metal",IF(T1022="music/pop","pop",IF(T1022="music/indie rock","indie rock",IF(T1022="music/world music","world music","N/A")))))))))</f>
        <v>electronic music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>
        <f t="shared" si="126"/>
        <v>1979829</v>
      </c>
      <c r="L1023" s="12">
        <f t="shared" si="127"/>
        <v>42271.001979166671</v>
      </c>
      <c r="M1023" s="12">
        <f t="shared" si="128"/>
        <v>42293.916666666672</v>
      </c>
      <c r="N1023" s="14">
        <f t="shared" si="129"/>
        <v>22.664687499999999</v>
      </c>
      <c r="O1023" t="b">
        <v>1</v>
      </c>
      <c r="P1023">
        <v>478</v>
      </c>
      <c r="Q1023" t="b">
        <v>1</v>
      </c>
      <c r="R1023" s="8">
        <f t="shared" si="130"/>
        <v>3.5180366666666667</v>
      </c>
      <c r="S1023" s="10">
        <f t="shared" si="131"/>
        <v>22.079728033472804</v>
      </c>
      <c r="T1023" t="s">
        <v>8280</v>
      </c>
      <c r="U1023" t="str">
        <f t="shared" si="134"/>
        <v>music</v>
      </c>
      <c r="V1023" t="str">
        <f t="shared" si="135"/>
        <v>electronic music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>
        <f t="shared" si="126"/>
        <v>2592000</v>
      </c>
      <c r="L1024" s="12">
        <f t="shared" si="127"/>
        <v>42111.396724537044</v>
      </c>
      <c r="M1024" s="12">
        <f t="shared" si="128"/>
        <v>42141.396724537044</v>
      </c>
      <c r="N1024" s="14">
        <f t="shared" si="129"/>
        <v>29.75</v>
      </c>
      <c r="O1024" t="b">
        <v>1</v>
      </c>
      <c r="P1024">
        <v>74</v>
      </c>
      <c r="Q1024" t="b">
        <v>1</v>
      </c>
      <c r="R1024" s="8">
        <f t="shared" si="130"/>
        <v>1.149</v>
      </c>
      <c r="S1024" s="10">
        <f t="shared" si="131"/>
        <v>31.054054054054053</v>
      </c>
      <c r="T1024" t="s">
        <v>8280</v>
      </c>
      <c r="U1024" t="str">
        <f t="shared" si="134"/>
        <v>music</v>
      </c>
      <c r="V1024" t="str">
        <f t="shared" si="135"/>
        <v>electronic music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>
        <f t="shared" si="126"/>
        <v>2592000</v>
      </c>
      <c r="L1025" s="12">
        <f t="shared" si="127"/>
        <v>42145.669687500005</v>
      </c>
      <c r="M1025" s="12">
        <f t="shared" si="128"/>
        <v>42175.669687500005</v>
      </c>
      <c r="N1025" s="14">
        <f t="shared" si="129"/>
        <v>29.75</v>
      </c>
      <c r="O1025" t="b">
        <v>0</v>
      </c>
      <c r="P1025">
        <v>131</v>
      </c>
      <c r="Q1025" t="b">
        <v>1</v>
      </c>
      <c r="R1025" s="8">
        <f t="shared" si="130"/>
        <v>2.3715000000000002</v>
      </c>
      <c r="S1025" s="10">
        <f t="shared" si="131"/>
        <v>36.206106870229007</v>
      </c>
      <c r="T1025" t="s">
        <v>8280</v>
      </c>
      <c r="U1025" t="str">
        <f t="shared" si="134"/>
        <v>music</v>
      </c>
      <c r="V1025" t="str">
        <f t="shared" si="135"/>
        <v>electronic music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>
        <f t="shared" si="126"/>
        <v>2592000</v>
      </c>
      <c r="L1026" s="12">
        <f t="shared" si="127"/>
        <v>42370.330590277779</v>
      </c>
      <c r="M1026" s="12">
        <f t="shared" si="128"/>
        <v>42400.330590277779</v>
      </c>
      <c r="N1026" s="14">
        <f t="shared" si="129"/>
        <v>29.75</v>
      </c>
      <c r="O1026" t="b">
        <v>1</v>
      </c>
      <c r="P1026">
        <v>61</v>
      </c>
      <c r="Q1026" t="b">
        <v>1</v>
      </c>
      <c r="R1026" s="8">
        <f t="shared" si="130"/>
        <v>1.1863774999999999</v>
      </c>
      <c r="S1026" s="10">
        <f t="shared" si="131"/>
        <v>388.9762295081967</v>
      </c>
      <c r="T1026" t="s">
        <v>8280</v>
      </c>
      <c r="U1026" t="str">
        <f t="shared" si="134"/>
        <v>music</v>
      </c>
      <c r="V1026" t="str">
        <f t="shared" si="135"/>
        <v>electronic music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>
        <f t="shared" ref="K1027:K1090" si="136">SUM(I1027,-J1027)</f>
        <v>2588400</v>
      </c>
      <c r="L1027" s="12">
        <f t="shared" ref="L1027:L1090" si="137">(((J1027/60)/60)/24)+DATE(1970,1,1)+(-6/24)</f>
        <v>42049.583761574075</v>
      </c>
      <c r="M1027" s="12">
        <f t="shared" ref="M1027:M1090" si="138">(((I1027/60)/60)/24)+DATE(1970,1,1)+(-6/24)</f>
        <v>42079.542094907403</v>
      </c>
      <c r="N1027" s="14">
        <f t="shared" ref="N1027:N1090" si="139">(((K1027/60)/60)/24)+(-6/24)</f>
        <v>29.708333333333332</v>
      </c>
      <c r="O1027" t="b">
        <v>1</v>
      </c>
      <c r="P1027">
        <v>1071</v>
      </c>
      <c r="Q1027" t="b">
        <v>1</v>
      </c>
      <c r="R1027" s="8">
        <f t="shared" ref="R1027:R1090" si="140">E1027/D1027</f>
        <v>1.099283142857143</v>
      </c>
      <c r="S1027" s="10">
        <f t="shared" ref="S1027:S1090" si="141">E1027/P1027</f>
        <v>71.848571428571432</v>
      </c>
      <c r="T1027" t="s">
        <v>8280</v>
      </c>
      <c r="U1027" t="str">
        <f t="shared" si="134"/>
        <v>music</v>
      </c>
      <c r="V1027" t="str">
        <f t="shared" si="135"/>
        <v>electronic music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>
        <f t="shared" si="136"/>
        <v>2934000</v>
      </c>
      <c r="L1028" s="12">
        <f t="shared" si="137"/>
        <v>42426.157592592594</v>
      </c>
      <c r="M1028" s="12">
        <f t="shared" si="138"/>
        <v>42460.115925925929</v>
      </c>
      <c r="N1028" s="14">
        <f t="shared" si="139"/>
        <v>33.708333333333336</v>
      </c>
      <c r="O1028" t="b">
        <v>1</v>
      </c>
      <c r="P1028">
        <v>122</v>
      </c>
      <c r="Q1028" t="b">
        <v>1</v>
      </c>
      <c r="R1028" s="8">
        <f t="shared" si="140"/>
        <v>1.0000828571428571</v>
      </c>
      <c r="S1028" s="10">
        <f t="shared" si="141"/>
        <v>57.381803278688523</v>
      </c>
      <c r="T1028" t="s">
        <v>8280</v>
      </c>
      <c r="U1028" t="str">
        <f t="shared" si="134"/>
        <v>music</v>
      </c>
      <c r="V1028" t="str">
        <f t="shared" si="135"/>
        <v>electronic music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>
        <f t="shared" si="136"/>
        <v>2592000</v>
      </c>
      <c r="L1029" s="12">
        <f t="shared" si="137"/>
        <v>41904.784108796295</v>
      </c>
      <c r="M1029" s="12">
        <f t="shared" si="138"/>
        <v>41934.784108796295</v>
      </c>
      <c r="N1029" s="14">
        <f t="shared" si="139"/>
        <v>29.75</v>
      </c>
      <c r="O1029" t="b">
        <v>1</v>
      </c>
      <c r="P1029">
        <v>111</v>
      </c>
      <c r="Q1029" t="b">
        <v>1</v>
      </c>
      <c r="R1029" s="8">
        <f t="shared" si="140"/>
        <v>1.0309292094387414</v>
      </c>
      <c r="S1029" s="10">
        <f t="shared" si="141"/>
        <v>69.666666666666671</v>
      </c>
      <c r="T1029" t="s">
        <v>8280</v>
      </c>
      <c r="U1029" t="str">
        <f t="shared" si="134"/>
        <v>music</v>
      </c>
      <c r="V1029" t="str">
        <f t="shared" si="135"/>
        <v>electronic music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>
        <f t="shared" si="136"/>
        <v>3905795</v>
      </c>
      <c r="L1030" s="12">
        <f t="shared" si="137"/>
        <v>42755.377372685187</v>
      </c>
      <c r="M1030" s="12">
        <f t="shared" si="138"/>
        <v>42800.583333333328</v>
      </c>
      <c r="N1030" s="14">
        <f t="shared" si="139"/>
        <v>44.955960648148157</v>
      </c>
      <c r="O1030" t="b">
        <v>1</v>
      </c>
      <c r="P1030">
        <v>255</v>
      </c>
      <c r="Q1030" t="b">
        <v>1</v>
      </c>
      <c r="R1030" s="8">
        <f t="shared" si="140"/>
        <v>1.1727000000000001</v>
      </c>
      <c r="S1030" s="10">
        <f t="shared" si="141"/>
        <v>45.988235294117644</v>
      </c>
      <c r="T1030" t="s">
        <v>8280</v>
      </c>
      <c r="U1030" t="str">
        <f t="shared" si="134"/>
        <v>music</v>
      </c>
      <c r="V1030" t="str">
        <f t="shared" si="135"/>
        <v>electronic music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>
        <f t="shared" si="136"/>
        <v>4683233</v>
      </c>
      <c r="L1031" s="12">
        <f t="shared" si="137"/>
        <v>42044.461886574078</v>
      </c>
      <c r="M1031" s="12">
        <f t="shared" si="138"/>
        <v>42098.665972222225</v>
      </c>
      <c r="N1031" s="14">
        <f t="shared" si="139"/>
        <v>53.954085648148151</v>
      </c>
      <c r="O1031" t="b">
        <v>0</v>
      </c>
      <c r="P1031">
        <v>141</v>
      </c>
      <c r="Q1031" t="b">
        <v>1</v>
      </c>
      <c r="R1031" s="8">
        <f t="shared" si="140"/>
        <v>1.1175999999999999</v>
      </c>
      <c r="S1031" s="10">
        <f t="shared" si="141"/>
        <v>79.262411347517727</v>
      </c>
      <c r="T1031" t="s">
        <v>8280</v>
      </c>
      <c r="U1031" t="str">
        <f t="shared" si="134"/>
        <v>music</v>
      </c>
      <c r="V1031" t="str">
        <f t="shared" si="135"/>
        <v>electronic music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>
        <f t="shared" si="136"/>
        <v>1209600</v>
      </c>
      <c r="L1032" s="12">
        <f t="shared" si="137"/>
        <v>42611.233206018514</v>
      </c>
      <c r="M1032" s="12">
        <f t="shared" si="138"/>
        <v>42625.233206018514</v>
      </c>
      <c r="N1032" s="14">
        <f t="shared" si="139"/>
        <v>13.75</v>
      </c>
      <c r="O1032" t="b">
        <v>0</v>
      </c>
      <c r="P1032">
        <v>159</v>
      </c>
      <c r="Q1032" t="b">
        <v>1</v>
      </c>
      <c r="R1032" s="8">
        <f t="shared" si="140"/>
        <v>3.4209999999999998</v>
      </c>
      <c r="S1032" s="10">
        <f t="shared" si="141"/>
        <v>43.031446540880502</v>
      </c>
      <c r="T1032" t="s">
        <v>8280</v>
      </c>
      <c r="U1032" t="str">
        <f t="shared" si="134"/>
        <v>music</v>
      </c>
      <c r="V1032" t="str">
        <f t="shared" si="135"/>
        <v>electronic music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>
        <f t="shared" si="136"/>
        <v>2592000</v>
      </c>
      <c r="L1033" s="12">
        <f t="shared" si="137"/>
        <v>42324.514004629629</v>
      </c>
      <c r="M1033" s="12">
        <f t="shared" si="138"/>
        <v>42354.514004629629</v>
      </c>
      <c r="N1033" s="14">
        <f t="shared" si="139"/>
        <v>29.75</v>
      </c>
      <c r="O1033" t="b">
        <v>0</v>
      </c>
      <c r="P1033">
        <v>99</v>
      </c>
      <c r="Q1033" t="b">
        <v>1</v>
      </c>
      <c r="R1033" s="8">
        <f t="shared" si="140"/>
        <v>1.0740000000000001</v>
      </c>
      <c r="S1033" s="10">
        <f t="shared" si="141"/>
        <v>108.48484848484848</v>
      </c>
      <c r="T1033" t="s">
        <v>8280</v>
      </c>
      <c r="U1033" t="str">
        <f t="shared" si="134"/>
        <v>music</v>
      </c>
      <c r="V1033" t="str">
        <f t="shared" si="135"/>
        <v>electronic music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>
        <f t="shared" si="136"/>
        <v>2592000</v>
      </c>
      <c r="L1034" s="12">
        <f t="shared" si="137"/>
        <v>42514.416956018518</v>
      </c>
      <c r="M1034" s="12">
        <f t="shared" si="138"/>
        <v>42544.416956018518</v>
      </c>
      <c r="N1034" s="14">
        <f t="shared" si="139"/>
        <v>29.75</v>
      </c>
      <c r="O1034" t="b">
        <v>0</v>
      </c>
      <c r="P1034">
        <v>96</v>
      </c>
      <c r="Q1034" t="b">
        <v>1</v>
      </c>
      <c r="R1034" s="8">
        <f t="shared" si="140"/>
        <v>1.0849703703703704</v>
      </c>
      <c r="S1034" s="10">
        <f t="shared" si="141"/>
        <v>61.029583333333335</v>
      </c>
      <c r="T1034" t="s">
        <v>8280</v>
      </c>
      <c r="U1034" t="str">
        <f t="shared" si="134"/>
        <v>music</v>
      </c>
      <c r="V1034" t="str">
        <f t="shared" si="135"/>
        <v>electronic music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>
        <f t="shared" si="136"/>
        <v>2419200</v>
      </c>
      <c r="L1035" s="12">
        <f t="shared" si="137"/>
        <v>42688.482407407413</v>
      </c>
      <c r="M1035" s="12">
        <f t="shared" si="138"/>
        <v>42716.482407407413</v>
      </c>
      <c r="N1035" s="14">
        <f t="shared" si="139"/>
        <v>27.75</v>
      </c>
      <c r="O1035" t="b">
        <v>0</v>
      </c>
      <c r="P1035">
        <v>27</v>
      </c>
      <c r="Q1035" t="b">
        <v>1</v>
      </c>
      <c r="R1035" s="8">
        <f t="shared" si="140"/>
        <v>1.0286144578313252</v>
      </c>
      <c r="S1035" s="10">
        <f t="shared" si="141"/>
        <v>50.592592592592595</v>
      </c>
      <c r="T1035" t="s">
        <v>8280</v>
      </c>
      <c r="U1035" t="str">
        <f t="shared" si="134"/>
        <v>music</v>
      </c>
      <c r="V1035" t="str">
        <f t="shared" si="135"/>
        <v>electronic music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>
        <f t="shared" si="136"/>
        <v>2764736</v>
      </c>
      <c r="L1036" s="12">
        <f t="shared" si="137"/>
        <v>42554.916712962964</v>
      </c>
      <c r="M1036" s="12">
        <f t="shared" si="138"/>
        <v>42586.915972222225</v>
      </c>
      <c r="N1036" s="14">
        <f t="shared" si="139"/>
        <v>31.749259259259262</v>
      </c>
      <c r="O1036" t="b">
        <v>0</v>
      </c>
      <c r="P1036">
        <v>166</v>
      </c>
      <c r="Q1036" t="b">
        <v>1</v>
      </c>
      <c r="R1036" s="8">
        <f t="shared" si="140"/>
        <v>1.3000180000000001</v>
      </c>
      <c r="S1036" s="10">
        <f t="shared" si="141"/>
        <v>39.157168674698795</v>
      </c>
      <c r="T1036" t="s">
        <v>8280</v>
      </c>
      <c r="U1036" t="str">
        <f t="shared" si="134"/>
        <v>music</v>
      </c>
      <c r="V1036" t="str">
        <f t="shared" si="135"/>
        <v>electronic music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>
        <f t="shared" si="136"/>
        <v>2592000</v>
      </c>
      <c r="L1037" s="12">
        <f t="shared" si="137"/>
        <v>42016.391435185185</v>
      </c>
      <c r="M1037" s="12">
        <f t="shared" si="138"/>
        <v>42046.391435185185</v>
      </c>
      <c r="N1037" s="14">
        <f t="shared" si="139"/>
        <v>29.75</v>
      </c>
      <c r="O1037" t="b">
        <v>0</v>
      </c>
      <c r="P1037">
        <v>76</v>
      </c>
      <c r="Q1037" t="b">
        <v>1</v>
      </c>
      <c r="R1037" s="8">
        <f t="shared" si="140"/>
        <v>1.0765217391304347</v>
      </c>
      <c r="S1037" s="10">
        <f t="shared" si="141"/>
        <v>65.15789473684211</v>
      </c>
      <c r="T1037" t="s">
        <v>8280</v>
      </c>
      <c r="U1037" t="str">
        <f t="shared" si="134"/>
        <v>music</v>
      </c>
      <c r="V1037" t="str">
        <f t="shared" si="135"/>
        <v>electronic music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>
        <f t="shared" si="136"/>
        <v>2754810</v>
      </c>
      <c r="L1038" s="12">
        <f t="shared" si="137"/>
        <v>41249.198958333334</v>
      </c>
      <c r="M1038" s="12">
        <f t="shared" si="138"/>
        <v>41281.083333333336</v>
      </c>
      <c r="N1038" s="14">
        <f t="shared" si="139"/>
        <v>31.634375000000002</v>
      </c>
      <c r="O1038" t="b">
        <v>0</v>
      </c>
      <c r="P1038">
        <v>211</v>
      </c>
      <c r="Q1038" t="b">
        <v>1</v>
      </c>
      <c r="R1038" s="8">
        <f t="shared" si="140"/>
        <v>1.1236044444444444</v>
      </c>
      <c r="S1038" s="10">
        <f t="shared" si="141"/>
        <v>23.963127962085309</v>
      </c>
      <c r="T1038" t="s">
        <v>8280</v>
      </c>
      <c r="U1038" t="str">
        <f t="shared" si="134"/>
        <v>music</v>
      </c>
      <c r="V1038" t="str">
        <f t="shared" si="135"/>
        <v>electronic music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>
        <f t="shared" si="136"/>
        <v>1934138</v>
      </c>
      <c r="L1039" s="12">
        <f t="shared" si="137"/>
        <v>42119.572476851856</v>
      </c>
      <c r="M1039" s="12">
        <f t="shared" si="138"/>
        <v>42141.958333333328</v>
      </c>
      <c r="N1039" s="14">
        <f t="shared" si="139"/>
        <v>22.135856481481483</v>
      </c>
      <c r="O1039" t="b">
        <v>0</v>
      </c>
      <c r="P1039">
        <v>21</v>
      </c>
      <c r="Q1039" t="b">
        <v>1</v>
      </c>
      <c r="R1039" s="8">
        <f t="shared" si="140"/>
        <v>1.0209999999999999</v>
      </c>
      <c r="S1039" s="10">
        <f t="shared" si="141"/>
        <v>48.61904761904762</v>
      </c>
      <c r="T1039" t="s">
        <v>8280</v>
      </c>
      <c r="U1039" t="str">
        <f t="shared" si="134"/>
        <v>music</v>
      </c>
      <c r="V1039" t="str">
        <f t="shared" si="135"/>
        <v>electronic music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>
        <f t="shared" si="136"/>
        <v>2588400</v>
      </c>
      <c r="L1040" s="12">
        <f t="shared" si="137"/>
        <v>42417.981747685189</v>
      </c>
      <c r="M1040" s="12">
        <f t="shared" si="138"/>
        <v>42447.940081018518</v>
      </c>
      <c r="N1040" s="14">
        <f t="shared" si="139"/>
        <v>29.708333333333332</v>
      </c>
      <c r="O1040" t="b">
        <v>0</v>
      </c>
      <c r="P1040">
        <v>61</v>
      </c>
      <c r="Q1040" t="b">
        <v>1</v>
      </c>
      <c r="R1040" s="8">
        <f t="shared" si="140"/>
        <v>1.4533333333333334</v>
      </c>
      <c r="S1040" s="10">
        <f t="shared" si="141"/>
        <v>35.73770491803279</v>
      </c>
      <c r="T1040" t="s">
        <v>8280</v>
      </c>
      <c r="U1040" t="str">
        <f t="shared" si="134"/>
        <v>music</v>
      </c>
      <c r="V1040" t="str">
        <f t="shared" si="135"/>
        <v>electronic music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>
        <f t="shared" si="136"/>
        <v>2179294</v>
      </c>
      <c r="L1041" s="12">
        <f t="shared" si="137"/>
        <v>42691.859328703707</v>
      </c>
      <c r="M1041" s="12">
        <f t="shared" si="138"/>
        <v>42717.082638888889</v>
      </c>
      <c r="N1041" s="14">
        <f t="shared" si="139"/>
        <v>24.973310185185184</v>
      </c>
      <c r="O1041" t="b">
        <v>0</v>
      </c>
      <c r="P1041">
        <v>30</v>
      </c>
      <c r="Q1041" t="b">
        <v>1</v>
      </c>
      <c r="R1041" s="8">
        <f t="shared" si="140"/>
        <v>1.282</v>
      </c>
      <c r="S1041" s="10">
        <f t="shared" si="141"/>
        <v>21.366666666666667</v>
      </c>
      <c r="T1041" t="s">
        <v>8280</v>
      </c>
      <c r="U1041" t="str">
        <f t="shared" si="134"/>
        <v>music</v>
      </c>
      <c r="V1041" t="str">
        <f t="shared" si="135"/>
        <v>electronic music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>
        <f t="shared" si="136"/>
        <v>2592000</v>
      </c>
      <c r="L1042" s="12">
        <f t="shared" si="137"/>
        <v>42579.458437499998</v>
      </c>
      <c r="M1042" s="12">
        <f t="shared" si="138"/>
        <v>42609.458437499998</v>
      </c>
      <c r="N1042" s="14">
        <f t="shared" si="139"/>
        <v>29.75</v>
      </c>
      <c r="O1042" t="b">
        <v>0</v>
      </c>
      <c r="P1042">
        <v>1</v>
      </c>
      <c r="Q1042" t="b">
        <v>0</v>
      </c>
      <c r="R1042" s="8">
        <f t="shared" si="140"/>
        <v>2.9411764705882353E-3</v>
      </c>
      <c r="S1042" s="10">
        <f t="shared" si="141"/>
        <v>250</v>
      </c>
      <c r="T1042" t="s">
        <v>8281</v>
      </c>
      <c r="U1042" t="str">
        <f>IF(T1042="journalism/audio", "journalism", "N/A")</f>
        <v>journalism</v>
      </c>
      <c r="V1042" t="str">
        <f>IF(T1042="journalism/audio", "audio", "N/A")</f>
        <v>audio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>
        <f t="shared" si="136"/>
        <v>1728000</v>
      </c>
      <c r="L1043" s="12">
        <f t="shared" si="137"/>
        <v>41830.810092592597</v>
      </c>
      <c r="M1043" s="12">
        <f t="shared" si="138"/>
        <v>41850.810092592597</v>
      </c>
      <c r="N1043" s="14">
        <f t="shared" si="139"/>
        <v>19.75</v>
      </c>
      <c r="O1043" t="b">
        <v>0</v>
      </c>
      <c r="P1043">
        <v>0</v>
      </c>
      <c r="Q1043" t="b">
        <v>0</v>
      </c>
      <c r="R1043" s="8">
        <f t="shared" si="140"/>
        <v>0</v>
      </c>
      <c r="S1043" s="10" t="e">
        <f t="shared" si="141"/>
        <v>#DIV/0!</v>
      </c>
      <c r="T1043" t="s">
        <v>8281</v>
      </c>
      <c r="U1043" t="str">
        <f t="shared" ref="U1043:U1065" si="142">IF(T1043="journalism/audio", "journalism", "N/A")</f>
        <v>journalism</v>
      </c>
      <c r="V1043" t="str">
        <f t="shared" ref="V1043:V1065" si="143">IF(T1043="journalism/audio", "audio", "N/A")</f>
        <v>audio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>
        <f t="shared" si="136"/>
        <v>3691052</v>
      </c>
      <c r="L1044" s="12">
        <f t="shared" si="137"/>
        <v>41851.446157407408</v>
      </c>
      <c r="M1044" s="12">
        <f t="shared" si="138"/>
        <v>41894.166666666664</v>
      </c>
      <c r="N1044" s="14">
        <f t="shared" si="139"/>
        <v>42.470509259259252</v>
      </c>
      <c r="O1044" t="b">
        <v>0</v>
      </c>
      <c r="P1044">
        <v>1</v>
      </c>
      <c r="Q1044" t="b">
        <v>0</v>
      </c>
      <c r="R1044" s="8">
        <f t="shared" si="140"/>
        <v>1.5384615384615385E-2</v>
      </c>
      <c r="S1044" s="10">
        <f t="shared" si="141"/>
        <v>10</v>
      </c>
      <c r="T1044" t="s">
        <v>8281</v>
      </c>
      <c r="U1044" t="str">
        <f t="shared" si="142"/>
        <v>journalism</v>
      </c>
      <c r="V1044" t="str">
        <f t="shared" si="143"/>
        <v>audio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>
        <f t="shared" si="136"/>
        <v>2592000</v>
      </c>
      <c r="L1045" s="12">
        <f t="shared" si="137"/>
        <v>42114.002951388888</v>
      </c>
      <c r="M1045" s="12">
        <f t="shared" si="138"/>
        <v>42144.002951388888</v>
      </c>
      <c r="N1045" s="14">
        <f t="shared" si="139"/>
        <v>29.75</v>
      </c>
      <c r="O1045" t="b">
        <v>0</v>
      </c>
      <c r="P1045">
        <v>292</v>
      </c>
      <c r="Q1045" t="b">
        <v>0</v>
      </c>
      <c r="R1045" s="8">
        <f t="shared" si="140"/>
        <v>8.5370000000000001E-2</v>
      </c>
      <c r="S1045" s="10">
        <f t="shared" si="141"/>
        <v>29.236301369863014</v>
      </c>
      <c r="T1045" t="s">
        <v>8281</v>
      </c>
      <c r="U1045" t="str">
        <f t="shared" si="142"/>
        <v>journalism</v>
      </c>
      <c r="V1045" t="str">
        <f t="shared" si="143"/>
        <v>audio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>
        <f t="shared" si="136"/>
        <v>4918419</v>
      </c>
      <c r="L1046" s="12">
        <f t="shared" si="137"/>
        <v>42011.675937499997</v>
      </c>
      <c r="M1046" s="12">
        <f t="shared" si="138"/>
        <v>42068.602083333331</v>
      </c>
      <c r="N1046" s="14">
        <f t="shared" si="139"/>
        <v>56.676145833333329</v>
      </c>
      <c r="O1046" t="b">
        <v>0</v>
      </c>
      <c r="P1046">
        <v>2</v>
      </c>
      <c r="Q1046" t="b">
        <v>0</v>
      </c>
      <c r="R1046" s="8">
        <f t="shared" si="140"/>
        <v>8.571428571428571E-4</v>
      </c>
      <c r="S1046" s="10">
        <f t="shared" si="141"/>
        <v>3</v>
      </c>
      <c r="T1046" t="s">
        <v>8281</v>
      </c>
      <c r="U1046" t="str">
        <f t="shared" si="142"/>
        <v>journalism</v>
      </c>
      <c r="V1046" t="str">
        <f t="shared" si="143"/>
        <v>audio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>
        <f t="shared" si="136"/>
        <v>2592000</v>
      </c>
      <c r="L1047" s="12">
        <f t="shared" si="137"/>
        <v>41844.624421296299</v>
      </c>
      <c r="M1047" s="12">
        <f t="shared" si="138"/>
        <v>41874.624421296299</v>
      </c>
      <c r="N1047" s="14">
        <f t="shared" si="139"/>
        <v>29.75</v>
      </c>
      <c r="O1047" t="b">
        <v>0</v>
      </c>
      <c r="P1047">
        <v>8</v>
      </c>
      <c r="Q1047" t="b">
        <v>0</v>
      </c>
      <c r="R1047" s="8">
        <f t="shared" si="140"/>
        <v>2.6599999999999999E-2</v>
      </c>
      <c r="S1047" s="10">
        <f t="shared" si="141"/>
        <v>33.25</v>
      </c>
      <c r="T1047" t="s">
        <v>8281</v>
      </c>
      <c r="U1047" t="str">
        <f t="shared" si="142"/>
        <v>journalism</v>
      </c>
      <c r="V1047" t="str">
        <f t="shared" si="143"/>
        <v>audio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>
        <f t="shared" si="136"/>
        <v>3888000</v>
      </c>
      <c r="L1048" s="12">
        <f t="shared" si="137"/>
        <v>42319.601388888885</v>
      </c>
      <c r="M1048" s="12">
        <f t="shared" si="138"/>
        <v>42364.601388888885</v>
      </c>
      <c r="N1048" s="14">
        <f t="shared" si="139"/>
        <v>44.75</v>
      </c>
      <c r="O1048" t="b">
        <v>0</v>
      </c>
      <c r="P1048">
        <v>0</v>
      </c>
      <c r="Q1048" t="b">
        <v>0</v>
      </c>
      <c r="R1048" s="8">
        <f t="shared" si="140"/>
        <v>0</v>
      </c>
      <c r="S1048" s="10" t="e">
        <f t="shared" si="141"/>
        <v>#DIV/0!</v>
      </c>
      <c r="T1048" t="s">
        <v>8281</v>
      </c>
      <c r="U1048" t="str">
        <f t="shared" si="142"/>
        <v>journalism</v>
      </c>
      <c r="V1048" t="str">
        <f t="shared" si="143"/>
        <v>audio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>
        <f t="shared" si="136"/>
        <v>2595600</v>
      </c>
      <c r="L1049" s="12">
        <f t="shared" si="137"/>
        <v>41918.568460648145</v>
      </c>
      <c r="M1049" s="12">
        <f t="shared" si="138"/>
        <v>41948.610127314816</v>
      </c>
      <c r="N1049" s="14">
        <f t="shared" si="139"/>
        <v>29.791666666666668</v>
      </c>
      <c r="O1049" t="b">
        <v>0</v>
      </c>
      <c r="P1049">
        <v>1</v>
      </c>
      <c r="Q1049" t="b">
        <v>0</v>
      </c>
      <c r="R1049" s="8">
        <f t="shared" si="140"/>
        <v>5.0000000000000001E-4</v>
      </c>
      <c r="S1049" s="10">
        <f t="shared" si="141"/>
        <v>1</v>
      </c>
      <c r="T1049" t="s">
        <v>8281</v>
      </c>
      <c r="U1049" t="str">
        <f t="shared" si="142"/>
        <v>journalism</v>
      </c>
      <c r="V1049" t="str">
        <f t="shared" si="143"/>
        <v>audio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>
        <f t="shared" si="136"/>
        <v>3456000</v>
      </c>
      <c r="L1050" s="12">
        <f t="shared" si="137"/>
        <v>42597.803113425922</v>
      </c>
      <c r="M1050" s="12">
        <f t="shared" si="138"/>
        <v>42637.803113425922</v>
      </c>
      <c r="N1050" s="14">
        <f t="shared" si="139"/>
        <v>39.75</v>
      </c>
      <c r="O1050" t="b">
        <v>0</v>
      </c>
      <c r="P1050">
        <v>4</v>
      </c>
      <c r="Q1050" t="b">
        <v>0</v>
      </c>
      <c r="R1050" s="8">
        <f t="shared" si="140"/>
        <v>1.4133333333333333E-2</v>
      </c>
      <c r="S1050" s="10">
        <f t="shared" si="141"/>
        <v>53</v>
      </c>
      <c r="T1050" t="s">
        <v>8281</v>
      </c>
      <c r="U1050" t="str">
        <f t="shared" si="142"/>
        <v>journalism</v>
      </c>
      <c r="V1050" t="str">
        <f t="shared" si="143"/>
        <v>audio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>
        <f t="shared" si="136"/>
        <v>2592000</v>
      </c>
      <c r="L1051" s="12">
        <f t="shared" si="137"/>
        <v>42382.181076388893</v>
      </c>
      <c r="M1051" s="12">
        <f t="shared" si="138"/>
        <v>42412.181076388893</v>
      </c>
      <c r="N1051" s="14">
        <f t="shared" si="139"/>
        <v>29.75</v>
      </c>
      <c r="O1051" t="b">
        <v>0</v>
      </c>
      <c r="P1051">
        <v>0</v>
      </c>
      <c r="Q1051" t="b">
        <v>0</v>
      </c>
      <c r="R1051" s="8">
        <f t="shared" si="140"/>
        <v>0</v>
      </c>
      <c r="S1051" s="10" t="e">
        <f t="shared" si="141"/>
        <v>#DIV/0!</v>
      </c>
      <c r="T1051" t="s">
        <v>8281</v>
      </c>
      <c r="U1051" t="str">
        <f t="shared" si="142"/>
        <v>journalism</v>
      </c>
      <c r="V1051" t="str">
        <f t="shared" si="143"/>
        <v>audio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>
        <f t="shared" si="136"/>
        <v>2592000</v>
      </c>
      <c r="L1052" s="12">
        <f t="shared" si="137"/>
        <v>42231.5471875</v>
      </c>
      <c r="M1052" s="12">
        <f t="shared" si="138"/>
        <v>42261.5471875</v>
      </c>
      <c r="N1052" s="14">
        <f t="shared" si="139"/>
        <v>29.75</v>
      </c>
      <c r="O1052" t="b">
        <v>0</v>
      </c>
      <c r="P1052">
        <v>0</v>
      </c>
      <c r="Q1052" t="b">
        <v>0</v>
      </c>
      <c r="R1052" s="8">
        <f t="shared" si="140"/>
        <v>0</v>
      </c>
      <c r="S1052" s="10" t="e">
        <f t="shared" si="141"/>
        <v>#DIV/0!</v>
      </c>
      <c r="T1052" t="s">
        <v>8281</v>
      </c>
      <c r="U1052" t="str">
        <f t="shared" si="142"/>
        <v>journalism</v>
      </c>
      <c r="V1052" t="str">
        <f t="shared" si="143"/>
        <v>audio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>
        <f t="shared" si="136"/>
        <v>2419200</v>
      </c>
      <c r="L1053" s="12">
        <f t="shared" si="137"/>
        <v>41849.764178240745</v>
      </c>
      <c r="M1053" s="12">
        <f t="shared" si="138"/>
        <v>41877.764178240745</v>
      </c>
      <c r="N1053" s="14">
        <f t="shared" si="139"/>
        <v>27.75</v>
      </c>
      <c r="O1053" t="b">
        <v>0</v>
      </c>
      <c r="P1053">
        <v>0</v>
      </c>
      <c r="Q1053" t="b">
        <v>0</v>
      </c>
      <c r="R1053" s="8">
        <f t="shared" si="140"/>
        <v>0</v>
      </c>
      <c r="S1053" s="10" t="e">
        <f t="shared" si="141"/>
        <v>#DIV/0!</v>
      </c>
      <c r="T1053" t="s">
        <v>8281</v>
      </c>
      <c r="U1053" t="str">
        <f t="shared" si="142"/>
        <v>journalism</v>
      </c>
      <c r="V1053" t="str">
        <f t="shared" si="143"/>
        <v>audio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>
        <f t="shared" si="136"/>
        <v>3805245</v>
      </c>
      <c r="L1054" s="12">
        <f t="shared" si="137"/>
        <v>42483.547395833331</v>
      </c>
      <c r="M1054" s="12">
        <f t="shared" si="138"/>
        <v>42527.589583333334</v>
      </c>
      <c r="N1054" s="14">
        <f t="shared" si="139"/>
        <v>43.792187500000004</v>
      </c>
      <c r="O1054" t="b">
        <v>0</v>
      </c>
      <c r="P1054">
        <v>0</v>
      </c>
      <c r="Q1054" t="b">
        <v>0</v>
      </c>
      <c r="R1054" s="8">
        <f t="shared" si="140"/>
        <v>0</v>
      </c>
      <c r="S1054" s="10" t="e">
        <f t="shared" si="141"/>
        <v>#DIV/0!</v>
      </c>
      <c r="T1054" t="s">
        <v>8281</v>
      </c>
      <c r="U1054" t="str">
        <f t="shared" si="142"/>
        <v>journalism</v>
      </c>
      <c r="V1054" t="str">
        <f t="shared" si="143"/>
        <v>audio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>
        <f t="shared" si="136"/>
        <v>2160000</v>
      </c>
      <c r="L1055" s="12">
        <f t="shared" si="137"/>
        <v>42774.922824074078</v>
      </c>
      <c r="M1055" s="12">
        <f t="shared" si="138"/>
        <v>42799.922824074078</v>
      </c>
      <c r="N1055" s="14">
        <f t="shared" si="139"/>
        <v>24.75</v>
      </c>
      <c r="O1055" t="b">
        <v>0</v>
      </c>
      <c r="P1055">
        <v>1</v>
      </c>
      <c r="Q1055" t="b">
        <v>0</v>
      </c>
      <c r="R1055" s="8">
        <f t="shared" si="140"/>
        <v>0.01</v>
      </c>
      <c r="S1055" s="10">
        <f t="shared" si="141"/>
        <v>15</v>
      </c>
      <c r="T1055" t="s">
        <v>8281</v>
      </c>
      <c r="U1055" t="str">
        <f t="shared" si="142"/>
        <v>journalism</v>
      </c>
      <c r="V1055" t="str">
        <f t="shared" si="143"/>
        <v>audio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>
        <f t="shared" si="136"/>
        <v>2597601</v>
      </c>
      <c r="L1056" s="12">
        <f t="shared" si="137"/>
        <v>41831.601840277777</v>
      </c>
      <c r="M1056" s="12">
        <f t="shared" si="138"/>
        <v>41861.666666666664</v>
      </c>
      <c r="N1056" s="14">
        <f t="shared" si="139"/>
        <v>29.814826388888889</v>
      </c>
      <c r="O1056" t="b">
        <v>0</v>
      </c>
      <c r="P1056">
        <v>0</v>
      </c>
      <c r="Q1056" t="b">
        <v>0</v>
      </c>
      <c r="R1056" s="8">
        <f t="shared" si="140"/>
        <v>0</v>
      </c>
      <c r="S1056" s="10" t="e">
        <f t="shared" si="141"/>
        <v>#DIV/0!</v>
      </c>
      <c r="T1056" t="s">
        <v>8281</v>
      </c>
      <c r="U1056" t="str">
        <f t="shared" si="142"/>
        <v>journalism</v>
      </c>
      <c r="V1056" t="str">
        <f t="shared" si="143"/>
        <v>audio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>
        <f t="shared" si="136"/>
        <v>2592000</v>
      </c>
      <c r="L1057" s="12">
        <f t="shared" si="137"/>
        <v>42406.742418981477</v>
      </c>
      <c r="M1057" s="12">
        <f t="shared" si="138"/>
        <v>42436.742418981477</v>
      </c>
      <c r="N1057" s="14">
        <f t="shared" si="139"/>
        <v>29.75</v>
      </c>
      <c r="O1057" t="b">
        <v>0</v>
      </c>
      <c r="P1057">
        <v>0</v>
      </c>
      <c r="Q1057" t="b">
        <v>0</v>
      </c>
      <c r="R1057" s="8">
        <f t="shared" si="140"/>
        <v>0</v>
      </c>
      <c r="S1057" s="10" t="e">
        <f t="shared" si="141"/>
        <v>#DIV/0!</v>
      </c>
      <c r="T1057" t="s">
        <v>8281</v>
      </c>
      <c r="U1057" t="str">
        <f t="shared" si="142"/>
        <v>journalism</v>
      </c>
      <c r="V1057" t="str">
        <f t="shared" si="143"/>
        <v>audio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>
        <f t="shared" si="136"/>
        <v>5180400</v>
      </c>
      <c r="L1058" s="12">
        <f t="shared" si="137"/>
        <v>42058.469641203701</v>
      </c>
      <c r="M1058" s="12">
        <f t="shared" si="138"/>
        <v>42118.427974537044</v>
      </c>
      <c r="N1058" s="14">
        <f t="shared" si="139"/>
        <v>59.708333333333336</v>
      </c>
      <c r="O1058" t="b">
        <v>0</v>
      </c>
      <c r="P1058">
        <v>0</v>
      </c>
      <c r="Q1058" t="b">
        <v>0</v>
      </c>
      <c r="R1058" s="8">
        <f t="shared" si="140"/>
        <v>0</v>
      </c>
      <c r="S1058" s="10" t="e">
        <f t="shared" si="141"/>
        <v>#DIV/0!</v>
      </c>
      <c r="T1058" t="s">
        <v>8281</v>
      </c>
      <c r="U1058" t="str">
        <f t="shared" si="142"/>
        <v>journalism</v>
      </c>
      <c r="V1058" t="str">
        <f t="shared" si="143"/>
        <v>audio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>
        <f t="shared" si="136"/>
        <v>2595600</v>
      </c>
      <c r="L1059" s="12">
        <f t="shared" si="137"/>
        <v>42678.621331018512</v>
      </c>
      <c r="M1059" s="12">
        <f t="shared" si="138"/>
        <v>42708.662997685184</v>
      </c>
      <c r="N1059" s="14">
        <f t="shared" si="139"/>
        <v>29.791666666666668</v>
      </c>
      <c r="O1059" t="b">
        <v>0</v>
      </c>
      <c r="P1059">
        <v>0</v>
      </c>
      <c r="Q1059" t="b">
        <v>0</v>
      </c>
      <c r="R1059" s="8">
        <f t="shared" si="140"/>
        <v>0</v>
      </c>
      <c r="S1059" s="10" t="e">
        <f t="shared" si="141"/>
        <v>#DIV/0!</v>
      </c>
      <c r="T1059" t="s">
        <v>8281</v>
      </c>
      <c r="U1059" t="str">
        <f t="shared" si="142"/>
        <v>journalism</v>
      </c>
      <c r="V1059" t="str">
        <f t="shared" si="143"/>
        <v>audio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>
        <f t="shared" si="136"/>
        <v>3550957</v>
      </c>
      <c r="L1060" s="12">
        <f t="shared" si="137"/>
        <v>42047.650960648149</v>
      </c>
      <c r="M1060" s="12">
        <f t="shared" si="138"/>
        <v>42088.75</v>
      </c>
      <c r="N1060" s="14">
        <f t="shared" si="139"/>
        <v>40.84903935185185</v>
      </c>
      <c r="O1060" t="b">
        <v>0</v>
      </c>
      <c r="P1060">
        <v>0</v>
      </c>
      <c r="Q1060" t="b">
        <v>0</v>
      </c>
      <c r="R1060" s="8">
        <f t="shared" si="140"/>
        <v>0</v>
      </c>
      <c r="S1060" s="10" t="e">
        <f t="shared" si="141"/>
        <v>#DIV/0!</v>
      </c>
      <c r="T1060" t="s">
        <v>8281</v>
      </c>
      <c r="U1060" t="str">
        <f t="shared" si="142"/>
        <v>journalism</v>
      </c>
      <c r="V1060" t="str">
        <f t="shared" si="143"/>
        <v>audio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>
        <f t="shared" si="136"/>
        <v>2588400</v>
      </c>
      <c r="L1061" s="12">
        <f t="shared" si="137"/>
        <v>42046.54</v>
      </c>
      <c r="M1061" s="12">
        <f t="shared" si="138"/>
        <v>42076.498333333337</v>
      </c>
      <c r="N1061" s="14">
        <f t="shared" si="139"/>
        <v>29.708333333333332</v>
      </c>
      <c r="O1061" t="b">
        <v>0</v>
      </c>
      <c r="P1061">
        <v>0</v>
      </c>
      <c r="Q1061" t="b">
        <v>0</v>
      </c>
      <c r="R1061" s="8">
        <f t="shared" si="140"/>
        <v>0</v>
      </c>
      <c r="S1061" s="10" t="e">
        <f t="shared" si="141"/>
        <v>#DIV/0!</v>
      </c>
      <c r="T1061" t="s">
        <v>8281</v>
      </c>
      <c r="U1061" t="str">
        <f t="shared" si="142"/>
        <v>journalism</v>
      </c>
      <c r="V1061" t="str">
        <f t="shared" si="143"/>
        <v>audio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>
        <f t="shared" si="136"/>
        <v>2592000</v>
      </c>
      <c r="L1062" s="12">
        <f t="shared" si="137"/>
        <v>42079.663113425922</v>
      </c>
      <c r="M1062" s="12">
        <f t="shared" si="138"/>
        <v>42109.663113425922</v>
      </c>
      <c r="N1062" s="14">
        <f t="shared" si="139"/>
        <v>29.75</v>
      </c>
      <c r="O1062" t="b">
        <v>0</v>
      </c>
      <c r="P1062">
        <v>1</v>
      </c>
      <c r="Q1062" t="b">
        <v>0</v>
      </c>
      <c r="R1062" s="8">
        <f t="shared" si="140"/>
        <v>0.01</v>
      </c>
      <c r="S1062" s="10">
        <f t="shared" si="141"/>
        <v>50</v>
      </c>
      <c r="T1062" t="s">
        <v>8281</v>
      </c>
      <c r="U1062" t="str">
        <f t="shared" si="142"/>
        <v>journalism</v>
      </c>
      <c r="V1062" t="str">
        <f t="shared" si="143"/>
        <v>audio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>
        <f t="shared" si="136"/>
        <v>5163692</v>
      </c>
      <c r="L1063" s="12">
        <f t="shared" si="137"/>
        <v>42432.026712962965</v>
      </c>
      <c r="M1063" s="12">
        <f t="shared" si="138"/>
        <v>42491.791666666672</v>
      </c>
      <c r="N1063" s="14">
        <f t="shared" si="139"/>
        <v>59.514953703703704</v>
      </c>
      <c r="O1063" t="b">
        <v>0</v>
      </c>
      <c r="P1063">
        <v>0</v>
      </c>
      <c r="Q1063" t="b">
        <v>0</v>
      </c>
      <c r="R1063" s="8">
        <f t="shared" si="140"/>
        <v>0</v>
      </c>
      <c r="S1063" s="10" t="e">
        <f t="shared" si="141"/>
        <v>#DIV/0!</v>
      </c>
      <c r="T1063" t="s">
        <v>8281</v>
      </c>
      <c r="U1063" t="str">
        <f t="shared" si="142"/>
        <v>journalism</v>
      </c>
      <c r="V1063" t="str">
        <f t="shared" si="143"/>
        <v>audio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>
        <f t="shared" si="136"/>
        <v>604800</v>
      </c>
      <c r="L1064" s="12">
        <f t="shared" si="137"/>
        <v>42556.557187500002</v>
      </c>
      <c r="M1064" s="12">
        <f t="shared" si="138"/>
        <v>42563.557187500002</v>
      </c>
      <c r="N1064" s="14">
        <f t="shared" si="139"/>
        <v>6.75</v>
      </c>
      <c r="O1064" t="b">
        <v>0</v>
      </c>
      <c r="P1064">
        <v>4</v>
      </c>
      <c r="Q1064" t="b">
        <v>0</v>
      </c>
      <c r="R1064" s="8">
        <f t="shared" si="140"/>
        <v>0.95477386934673369</v>
      </c>
      <c r="S1064" s="10">
        <f t="shared" si="141"/>
        <v>47.5</v>
      </c>
      <c r="T1064" t="s">
        <v>8281</v>
      </c>
      <c r="U1064" t="str">
        <f t="shared" si="142"/>
        <v>journalism</v>
      </c>
      <c r="V1064" t="str">
        <f t="shared" si="143"/>
        <v>audio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>
        <f t="shared" si="136"/>
        <v>2592000</v>
      </c>
      <c r="L1065" s="12">
        <f t="shared" si="137"/>
        <v>42582.780810185184</v>
      </c>
      <c r="M1065" s="12">
        <f t="shared" si="138"/>
        <v>42612.780810185184</v>
      </c>
      <c r="N1065" s="14">
        <f t="shared" si="139"/>
        <v>29.75</v>
      </c>
      <c r="O1065" t="b">
        <v>0</v>
      </c>
      <c r="P1065">
        <v>0</v>
      </c>
      <c r="Q1065" t="b">
        <v>0</v>
      </c>
      <c r="R1065" s="8">
        <f t="shared" si="140"/>
        <v>0</v>
      </c>
      <c r="S1065" s="10" t="e">
        <f t="shared" si="141"/>
        <v>#DIV/0!</v>
      </c>
      <c r="T1065" t="s">
        <v>8281</v>
      </c>
      <c r="U1065" t="str">
        <f t="shared" si="142"/>
        <v>journalism</v>
      </c>
      <c r="V1065" t="str">
        <f t="shared" si="143"/>
        <v>audio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>
        <f t="shared" si="136"/>
        <v>3888000</v>
      </c>
      <c r="L1066" s="12">
        <f t="shared" si="137"/>
        <v>41416.978043981479</v>
      </c>
      <c r="M1066" s="12">
        <f t="shared" si="138"/>
        <v>41461.978043981479</v>
      </c>
      <c r="N1066" s="14">
        <f t="shared" si="139"/>
        <v>44.75</v>
      </c>
      <c r="O1066" t="b">
        <v>0</v>
      </c>
      <c r="P1066">
        <v>123</v>
      </c>
      <c r="Q1066" t="b">
        <v>0</v>
      </c>
      <c r="R1066" s="8">
        <f t="shared" si="140"/>
        <v>8.9744444444444446E-2</v>
      </c>
      <c r="S1066" s="10">
        <f t="shared" si="141"/>
        <v>65.666666666666671</v>
      </c>
      <c r="T1066" t="s">
        <v>8282</v>
      </c>
      <c r="U1066" t="str">
        <f>IF(T1066="games/video games", "games", IF(T1066="games/tabletop games", "games", IF(T1066="games/mobile games", "games", "N/A")))</f>
        <v>games</v>
      </c>
      <c r="V1066" t="str">
        <f>IF(T1066="games/video games", "video games", IF(T1066="games/tabletop games", "tabletop games", IF(T1066="games/mobile games", "mobile games", "N/A")))</f>
        <v>video games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>
        <f t="shared" si="136"/>
        <v>2419200</v>
      </c>
      <c r="L1067" s="12">
        <f t="shared" si="137"/>
        <v>41661.131041666667</v>
      </c>
      <c r="M1067" s="12">
        <f t="shared" si="138"/>
        <v>41689.131041666667</v>
      </c>
      <c r="N1067" s="14">
        <f t="shared" si="139"/>
        <v>27.75</v>
      </c>
      <c r="O1067" t="b">
        <v>0</v>
      </c>
      <c r="P1067">
        <v>5</v>
      </c>
      <c r="Q1067" t="b">
        <v>0</v>
      </c>
      <c r="R1067" s="8">
        <f t="shared" si="140"/>
        <v>2.7E-2</v>
      </c>
      <c r="S1067" s="10">
        <f t="shared" si="141"/>
        <v>16.2</v>
      </c>
      <c r="T1067" t="s">
        <v>8282</v>
      </c>
      <c r="U1067" t="str">
        <f t="shared" ref="U1067:U1130" si="144">IF(T1067="games/video games", "games", IF(T1067="games/tabletop games", "games", IF(T1067="games/mobile games", "games", "N/A")))</f>
        <v>games</v>
      </c>
      <c r="V1067" t="str">
        <f t="shared" ref="V1067:V1130" si="145">IF(T1067="games/video games", "video games", IF(T1067="games/tabletop games", "tabletop games", IF(T1067="games/mobile games", "mobile games", "N/A")))</f>
        <v>video games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>
        <f t="shared" si="136"/>
        <v>3888000</v>
      </c>
      <c r="L1068" s="12">
        <f t="shared" si="137"/>
        <v>41445.712754629632</v>
      </c>
      <c r="M1068" s="12">
        <f t="shared" si="138"/>
        <v>41490.712754629632</v>
      </c>
      <c r="N1068" s="14">
        <f t="shared" si="139"/>
        <v>44.75</v>
      </c>
      <c r="O1068" t="b">
        <v>0</v>
      </c>
      <c r="P1068">
        <v>148</v>
      </c>
      <c r="Q1068" t="b">
        <v>0</v>
      </c>
      <c r="R1068" s="8">
        <f t="shared" si="140"/>
        <v>3.3673333333333333E-2</v>
      </c>
      <c r="S1068" s="10">
        <f t="shared" si="141"/>
        <v>34.128378378378379</v>
      </c>
      <c r="T1068" t="s">
        <v>8282</v>
      </c>
      <c r="U1068" t="str">
        <f t="shared" si="144"/>
        <v>games</v>
      </c>
      <c r="V1068" t="str">
        <f t="shared" si="145"/>
        <v>video games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>
        <f t="shared" si="136"/>
        <v>2592000</v>
      </c>
      <c r="L1069" s="12">
        <f t="shared" si="137"/>
        <v>41599.605682870373</v>
      </c>
      <c r="M1069" s="12">
        <f t="shared" si="138"/>
        <v>41629.605682870373</v>
      </c>
      <c r="N1069" s="14">
        <f t="shared" si="139"/>
        <v>29.75</v>
      </c>
      <c r="O1069" t="b">
        <v>0</v>
      </c>
      <c r="P1069">
        <v>10</v>
      </c>
      <c r="Q1069" t="b">
        <v>0</v>
      </c>
      <c r="R1069" s="8">
        <f t="shared" si="140"/>
        <v>0.26</v>
      </c>
      <c r="S1069" s="10">
        <f t="shared" si="141"/>
        <v>13</v>
      </c>
      <c r="T1069" t="s">
        <v>8282</v>
      </c>
      <c r="U1069" t="str">
        <f t="shared" si="144"/>
        <v>games</v>
      </c>
      <c r="V1069" t="str">
        <f t="shared" si="145"/>
        <v>video games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>
        <f t="shared" si="136"/>
        <v>2588400</v>
      </c>
      <c r="L1070" s="12">
        <f t="shared" si="137"/>
        <v>42440.121111111104</v>
      </c>
      <c r="M1070" s="12">
        <f t="shared" si="138"/>
        <v>42470.079444444447</v>
      </c>
      <c r="N1070" s="14">
        <f t="shared" si="139"/>
        <v>29.708333333333332</v>
      </c>
      <c r="O1070" t="b">
        <v>0</v>
      </c>
      <c r="P1070">
        <v>4</v>
      </c>
      <c r="Q1070" t="b">
        <v>0</v>
      </c>
      <c r="R1070" s="8">
        <f t="shared" si="140"/>
        <v>1.5E-3</v>
      </c>
      <c r="S1070" s="10">
        <f t="shared" si="141"/>
        <v>11.25</v>
      </c>
      <c r="T1070" t="s">
        <v>8282</v>
      </c>
      <c r="U1070" t="str">
        <f t="shared" si="144"/>
        <v>games</v>
      </c>
      <c r="V1070" t="str">
        <f t="shared" si="145"/>
        <v>video games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>
        <f t="shared" si="136"/>
        <v>2768400</v>
      </c>
      <c r="L1071" s="12">
        <f t="shared" si="137"/>
        <v>41571.979849537034</v>
      </c>
      <c r="M1071" s="12">
        <f t="shared" si="138"/>
        <v>41604.021516203706</v>
      </c>
      <c r="N1071" s="14">
        <f t="shared" si="139"/>
        <v>31.791666666666664</v>
      </c>
      <c r="O1071" t="b">
        <v>0</v>
      </c>
      <c r="P1071">
        <v>21</v>
      </c>
      <c r="Q1071" t="b">
        <v>0</v>
      </c>
      <c r="R1071" s="8">
        <f t="shared" si="140"/>
        <v>0.38636363636363635</v>
      </c>
      <c r="S1071" s="10">
        <f t="shared" si="141"/>
        <v>40.476190476190474</v>
      </c>
      <c r="T1071" t="s">
        <v>8282</v>
      </c>
      <c r="U1071" t="str">
        <f t="shared" si="144"/>
        <v>games</v>
      </c>
      <c r="V1071" t="str">
        <f t="shared" si="145"/>
        <v>video games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>
        <f t="shared" si="136"/>
        <v>1728000</v>
      </c>
      <c r="L1072" s="12">
        <f t="shared" si="137"/>
        <v>41162.761828703704</v>
      </c>
      <c r="M1072" s="12">
        <f t="shared" si="138"/>
        <v>41182.761828703704</v>
      </c>
      <c r="N1072" s="14">
        <f t="shared" si="139"/>
        <v>19.75</v>
      </c>
      <c r="O1072" t="b">
        <v>0</v>
      </c>
      <c r="P1072">
        <v>2</v>
      </c>
      <c r="Q1072" t="b">
        <v>0</v>
      </c>
      <c r="R1072" s="8">
        <f t="shared" si="140"/>
        <v>7.0000000000000001E-3</v>
      </c>
      <c r="S1072" s="10">
        <f t="shared" si="141"/>
        <v>35</v>
      </c>
      <c r="T1072" t="s">
        <v>8282</v>
      </c>
      <c r="U1072" t="str">
        <f t="shared" si="144"/>
        <v>games</v>
      </c>
      <c r="V1072" t="str">
        <f t="shared" si="145"/>
        <v>video games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>
        <f t="shared" si="136"/>
        <v>2595600</v>
      </c>
      <c r="L1073" s="12">
        <f t="shared" si="137"/>
        <v>42295.503391203703</v>
      </c>
      <c r="M1073" s="12">
        <f t="shared" si="138"/>
        <v>42325.545057870375</v>
      </c>
      <c r="N1073" s="14">
        <f t="shared" si="139"/>
        <v>29.791666666666668</v>
      </c>
      <c r="O1073" t="b">
        <v>0</v>
      </c>
      <c r="P1073">
        <v>0</v>
      </c>
      <c r="Q1073" t="b">
        <v>0</v>
      </c>
      <c r="R1073" s="8">
        <f t="shared" si="140"/>
        <v>0</v>
      </c>
      <c r="S1073" s="10" t="e">
        <f t="shared" si="141"/>
        <v>#DIV/0!</v>
      </c>
      <c r="T1073" t="s">
        <v>8282</v>
      </c>
      <c r="U1073" t="str">
        <f t="shared" si="144"/>
        <v>games</v>
      </c>
      <c r="V1073" t="str">
        <f t="shared" si="145"/>
        <v>video games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>
        <f t="shared" si="136"/>
        <v>2592000</v>
      </c>
      <c r="L1074" s="12">
        <f t="shared" si="137"/>
        <v>41645.582141203704</v>
      </c>
      <c r="M1074" s="12">
        <f t="shared" si="138"/>
        <v>41675.582141203704</v>
      </c>
      <c r="N1074" s="14">
        <f t="shared" si="139"/>
        <v>29.75</v>
      </c>
      <c r="O1074" t="b">
        <v>0</v>
      </c>
      <c r="P1074">
        <v>4</v>
      </c>
      <c r="Q1074" t="b">
        <v>0</v>
      </c>
      <c r="R1074" s="8">
        <f t="shared" si="140"/>
        <v>6.8000000000000005E-4</v>
      </c>
      <c r="S1074" s="10">
        <f t="shared" si="141"/>
        <v>12.75</v>
      </c>
      <c r="T1074" t="s">
        <v>8282</v>
      </c>
      <c r="U1074" t="str">
        <f t="shared" si="144"/>
        <v>games</v>
      </c>
      <c r="V1074" t="str">
        <f t="shared" si="145"/>
        <v>video games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>
        <f t="shared" si="136"/>
        <v>2592000</v>
      </c>
      <c r="L1075" s="12">
        <f t="shared" si="137"/>
        <v>40802.714594907404</v>
      </c>
      <c r="M1075" s="12">
        <f t="shared" si="138"/>
        <v>40832.714594907404</v>
      </c>
      <c r="N1075" s="14">
        <f t="shared" si="139"/>
        <v>29.75</v>
      </c>
      <c r="O1075" t="b">
        <v>0</v>
      </c>
      <c r="P1075">
        <v>1</v>
      </c>
      <c r="Q1075" t="b">
        <v>0</v>
      </c>
      <c r="R1075" s="8">
        <f t="shared" si="140"/>
        <v>1.3333333333333334E-2</v>
      </c>
      <c r="S1075" s="10">
        <f t="shared" si="141"/>
        <v>10</v>
      </c>
      <c r="T1075" t="s">
        <v>8282</v>
      </c>
      <c r="U1075" t="str">
        <f t="shared" si="144"/>
        <v>games</v>
      </c>
      <c r="V1075" t="str">
        <f t="shared" si="145"/>
        <v>video games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>
        <f t="shared" si="136"/>
        <v>2592000</v>
      </c>
      <c r="L1076" s="12">
        <f t="shared" si="137"/>
        <v>41612.922974537039</v>
      </c>
      <c r="M1076" s="12">
        <f t="shared" si="138"/>
        <v>41642.922974537039</v>
      </c>
      <c r="N1076" s="14">
        <f t="shared" si="139"/>
        <v>29.75</v>
      </c>
      <c r="O1076" t="b">
        <v>0</v>
      </c>
      <c r="P1076">
        <v>30</v>
      </c>
      <c r="Q1076" t="b">
        <v>0</v>
      </c>
      <c r="R1076" s="8">
        <f t="shared" si="140"/>
        <v>6.3092592592592589E-2</v>
      </c>
      <c r="S1076" s="10">
        <f t="shared" si="141"/>
        <v>113.56666666666666</v>
      </c>
      <c r="T1076" t="s">
        <v>8282</v>
      </c>
      <c r="U1076" t="str">
        <f t="shared" si="144"/>
        <v>games</v>
      </c>
      <c r="V1076" t="str">
        <f t="shared" si="145"/>
        <v>video games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>
        <f t="shared" si="136"/>
        <v>2592000</v>
      </c>
      <c r="L1077" s="12">
        <f t="shared" si="137"/>
        <v>41005.654120370367</v>
      </c>
      <c r="M1077" s="12">
        <f t="shared" si="138"/>
        <v>41035.654120370367</v>
      </c>
      <c r="N1077" s="14">
        <f t="shared" si="139"/>
        <v>29.75</v>
      </c>
      <c r="O1077" t="b">
        <v>0</v>
      </c>
      <c r="P1077">
        <v>3</v>
      </c>
      <c r="Q1077" t="b">
        <v>0</v>
      </c>
      <c r="R1077" s="8">
        <f t="shared" si="140"/>
        <v>4.4999999999999998E-2</v>
      </c>
      <c r="S1077" s="10">
        <f t="shared" si="141"/>
        <v>15</v>
      </c>
      <c r="T1077" t="s">
        <v>8282</v>
      </c>
      <c r="U1077" t="str">
        <f t="shared" si="144"/>
        <v>games</v>
      </c>
      <c r="V1077" t="str">
        <f t="shared" si="145"/>
        <v>video games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>
        <f t="shared" si="136"/>
        <v>4752000</v>
      </c>
      <c r="L1078" s="12">
        <f t="shared" si="137"/>
        <v>41838.127893518518</v>
      </c>
      <c r="M1078" s="12">
        <f t="shared" si="138"/>
        <v>41893.127893518518</v>
      </c>
      <c r="N1078" s="14">
        <f t="shared" si="139"/>
        <v>54.75</v>
      </c>
      <c r="O1078" t="b">
        <v>0</v>
      </c>
      <c r="P1078">
        <v>975</v>
      </c>
      <c r="Q1078" t="b">
        <v>0</v>
      </c>
      <c r="R1078" s="8">
        <f t="shared" si="140"/>
        <v>0.62765333333333329</v>
      </c>
      <c r="S1078" s="10">
        <f t="shared" si="141"/>
        <v>48.281025641025643</v>
      </c>
      <c r="T1078" t="s">
        <v>8282</v>
      </c>
      <c r="U1078" t="str">
        <f t="shared" si="144"/>
        <v>games</v>
      </c>
      <c r="V1078" t="str">
        <f t="shared" si="145"/>
        <v>video games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>
        <f t="shared" si="136"/>
        <v>2592000</v>
      </c>
      <c r="L1079" s="12">
        <f t="shared" si="137"/>
        <v>42352.91679398148</v>
      </c>
      <c r="M1079" s="12">
        <f t="shared" si="138"/>
        <v>42382.91679398148</v>
      </c>
      <c r="N1079" s="14">
        <f t="shared" si="139"/>
        <v>29.75</v>
      </c>
      <c r="O1079" t="b">
        <v>0</v>
      </c>
      <c r="P1079">
        <v>167</v>
      </c>
      <c r="Q1079" t="b">
        <v>0</v>
      </c>
      <c r="R1079" s="8">
        <f t="shared" si="140"/>
        <v>0.29376000000000002</v>
      </c>
      <c r="S1079" s="10">
        <f t="shared" si="141"/>
        <v>43.976047904191617</v>
      </c>
      <c r="T1079" t="s">
        <v>8282</v>
      </c>
      <c r="U1079" t="str">
        <f t="shared" si="144"/>
        <v>games</v>
      </c>
      <c r="V1079" t="str">
        <f t="shared" si="145"/>
        <v>video games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>
        <f t="shared" si="136"/>
        <v>3888000</v>
      </c>
      <c r="L1080" s="12">
        <f t="shared" si="137"/>
        <v>40700.945844907408</v>
      </c>
      <c r="M1080" s="12">
        <f t="shared" si="138"/>
        <v>40745.945844907408</v>
      </c>
      <c r="N1080" s="14">
        <f t="shared" si="139"/>
        <v>44.75</v>
      </c>
      <c r="O1080" t="b">
        <v>0</v>
      </c>
      <c r="P1080">
        <v>5</v>
      </c>
      <c r="Q1080" t="b">
        <v>0</v>
      </c>
      <c r="R1080" s="8">
        <f t="shared" si="140"/>
        <v>7.4999999999999997E-2</v>
      </c>
      <c r="S1080" s="10">
        <f t="shared" si="141"/>
        <v>9</v>
      </c>
      <c r="T1080" t="s">
        <v>8282</v>
      </c>
      <c r="U1080" t="str">
        <f t="shared" si="144"/>
        <v>games</v>
      </c>
      <c r="V1080" t="str">
        <f t="shared" si="145"/>
        <v>video games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>
        <f t="shared" si="136"/>
        <v>2160000</v>
      </c>
      <c r="L1081" s="12">
        <f t="shared" si="137"/>
        <v>42479.316388888896</v>
      </c>
      <c r="M1081" s="12">
        <f t="shared" si="138"/>
        <v>42504.316388888896</v>
      </c>
      <c r="N1081" s="14">
        <f t="shared" si="139"/>
        <v>24.75</v>
      </c>
      <c r="O1081" t="b">
        <v>0</v>
      </c>
      <c r="P1081">
        <v>18</v>
      </c>
      <c r="Q1081" t="b">
        <v>0</v>
      </c>
      <c r="R1081" s="8">
        <f t="shared" si="140"/>
        <v>2.6076923076923077E-2</v>
      </c>
      <c r="S1081" s="10">
        <f t="shared" si="141"/>
        <v>37.666666666666664</v>
      </c>
      <c r="T1081" t="s">
        <v>8282</v>
      </c>
      <c r="U1081" t="str">
        <f t="shared" si="144"/>
        <v>games</v>
      </c>
      <c r="V1081" t="str">
        <f t="shared" si="145"/>
        <v>video games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>
        <f t="shared" si="136"/>
        <v>2592000</v>
      </c>
      <c r="L1082" s="12">
        <f t="shared" si="137"/>
        <v>41739.888113425928</v>
      </c>
      <c r="M1082" s="12">
        <f t="shared" si="138"/>
        <v>41769.888113425928</v>
      </c>
      <c r="N1082" s="14">
        <f t="shared" si="139"/>
        <v>29.75</v>
      </c>
      <c r="O1082" t="b">
        <v>0</v>
      </c>
      <c r="P1082">
        <v>98</v>
      </c>
      <c r="Q1082" t="b">
        <v>0</v>
      </c>
      <c r="R1082" s="8">
        <f t="shared" si="140"/>
        <v>9.1050000000000006E-2</v>
      </c>
      <c r="S1082" s="10">
        <f t="shared" si="141"/>
        <v>18.581632653061224</v>
      </c>
      <c r="T1082" t="s">
        <v>8282</v>
      </c>
      <c r="U1082" t="str">
        <f t="shared" si="144"/>
        <v>games</v>
      </c>
      <c r="V1082" t="str">
        <f t="shared" si="145"/>
        <v>video games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>
        <f t="shared" si="136"/>
        <v>2592000</v>
      </c>
      <c r="L1083" s="12">
        <f t="shared" si="137"/>
        <v>42002.676990740743</v>
      </c>
      <c r="M1083" s="12">
        <f t="shared" si="138"/>
        <v>42032.676990740743</v>
      </c>
      <c r="N1083" s="14">
        <f t="shared" si="139"/>
        <v>29.75</v>
      </c>
      <c r="O1083" t="b">
        <v>0</v>
      </c>
      <c r="P1083">
        <v>4</v>
      </c>
      <c r="Q1083" t="b">
        <v>0</v>
      </c>
      <c r="R1083" s="8">
        <f t="shared" si="140"/>
        <v>1.7647058823529413E-4</v>
      </c>
      <c r="S1083" s="10">
        <f t="shared" si="141"/>
        <v>3</v>
      </c>
      <c r="T1083" t="s">
        <v>8282</v>
      </c>
      <c r="U1083" t="str">
        <f t="shared" si="144"/>
        <v>games</v>
      </c>
      <c r="V1083" t="str">
        <f t="shared" si="145"/>
        <v>video games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>
        <f t="shared" si="136"/>
        <v>2592000</v>
      </c>
      <c r="L1084" s="12">
        <f t="shared" si="137"/>
        <v>41101.656111111115</v>
      </c>
      <c r="M1084" s="12">
        <f t="shared" si="138"/>
        <v>41131.656111111115</v>
      </c>
      <c r="N1084" s="14">
        <f t="shared" si="139"/>
        <v>29.75</v>
      </c>
      <c r="O1084" t="b">
        <v>0</v>
      </c>
      <c r="P1084">
        <v>3</v>
      </c>
      <c r="Q1084" t="b">
        <v>0</v>
      </c>
      <c r="R1084" s="8">
        <f t="shared" si="140"/>
        <v>5.5999999999999999E-3</v>
      </c>
      <c r="S1084" s="10">
        <f t="shared" si="141"/>
        <v>18.666666666666668</v>
      </c>
      <c r="T1084" t="s">
        <v>8282</v>
      </c>
      <c r="U1084" t="str">
        <f t="shared" si="144"/>
        <v>games</v>
      </c>
      <c r="V1084" t="str">
        <f t="shared" si="145"/>
        <v>video games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>
        <f t="shared" si="136"/>
        <v>5184000</v>
      </c>
      <c r="L1085" s="12">
        <f t="shared" si="137"/>
        <v>41793.409525462965</v>
      </c>
      <c r="M1085" s="12">
        <f t="shared" si="138"/>
        <v>41853.409525462965</v>
      </c>
      <c r="N1085" s="14">
        <f t="shared" si="139"/>
        <v>59.75</v>
      </c>
      <c r="O1085" t="b">
        <v>0</v>
      </c>
      <c r="P1085">
        <v>1</v>
      </c>
      <c r="Q1085" t="b">
        <v>0</v>
      </c>
      <c r="R1085" s="8">
        <f t="shared" si="140"/>
        <v>8.2000000000000007E-3</v>
      </c>
      <c r="S1085" s="10">
        <f t="shared" si="141"/>
        <v>410</v>
      </c>
      <c r="T1085" t="s">
        <v>8282</v>
      </c>
      <c r="U1085" t="str">
        <f t="shared" si="144"/>
        <v>games</v>
      </c>
      <c r="V1085" t="str">
        <f t="shared" si="145"/>
        <v>video games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>
        <f t="shared" si="136"/>
        <v>2592000</v>
      </c>
      <c r="L1086" s="12">
        <f t="shared" si="137"/>
        <v>41829.662083333329</v>
      </c>
      <c r="M1086" s="12">
        <f t="shared" si="138"/>
        <v>41859.662083333329</v>
      </c>
      <c r="N1086" s="14">
        <f t="shared" si="139"/>
        <v>29.75</v>
      </c>
      <c r="O1086" t="b">
        <v>0</v>
      </c>
      <c r="P1086">
        <v>0</v>
      </c>
      <c r="Q1086" t="b">
        <v>0</v>
      </c>
      <c r="R1086" s="8">
        <f t="shared" si="140"/>
        <v>0</v>
      </c>
      <c r="S1086" s="10" t="e">
        <f t="shared" si="141"/>
        <v>#DIV/0!</v>
      </c>
      <c r="T1086" t="s">
        <v>8282</v>
      </c>
      <c r="U1086" t="str">
        <f t="shared" si="144"/>
        <v>games</v>
      </c>
      <c r="V1086" t="str">
        <f t="shared" si="145"/>
        <v>video games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>
        <f t="shared" si="136"/>
        <v>2588400</v>
      </c>
      <c r="L1087" s="12">
        <f t="shared" si="137"/>
        <v>42413.421006944445</v>
      </c>
      <c r="M1087" s="12">
        <f t="shared" si="138"/>
        <v>42443.379340277781</v>
      </c>
      <c r="N1087" s="14">
        <f t="shared" si="139"/>
        <v>29.708333333333332</v>
      </c>
      <c r="O1087" t="b">
        <v>0</v>
      </c>
      <c r="P1087">
        <v>9</v>
      </c>
      <c r="Q1087" t="b">
        <v>0</v>
      </c>
      <c r="R1087" s="8">
        <f t="shared" si="140"/>
        <v>3.4200000000000001E-2</v>
      </c>
      <c r="S1087" s="10">
        <f t="shared" si="141"/>
        <v>114</v>
      </c>
      <c r="T1087" t="s">
        <v>8282</v>
      </c>
      <c r="U1087" t="str">
        <f t="shared" si="144"/>
        <v>games</v>
      </c>
      <c r="V1087" t="str">
        <f t="shared" si="145"/>
        <v>video games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>
        <f t="shared" si="136"/>
        <v>2592000</v>
      </c>
      <c r="L1088" s="12">
        <f t="shared" si="137"/>
        <v>41845.616793981484</v>
      </c>
      <c r="M1088" s="12">
        <f t="shared" si="138"/>
        <v>41875.616793981484</v>
      </c>
      <c r="N1088" s="14">
        <f t="shared" si="139"/>
        <v>29.75</v>
      </c>
      <c r="O1088" t="b">
        <v>0</v>
      </c>
      <c r="P1088">
        <v>2</v>
      </c>
      <c r="Q1088" t="b">
        <v>0</v>
      </c>
      <c r="R1088" s="8">
        <f t="shared" si="140"/>
        <v>8.3333333333333339E-4</v>
      </c>
      <c r="S1088" s="10">
        <f t="shared" si="141"/>
        <v>7.5</v>
      </c>
      <c r="T1088" t="s">
        <v>8282</v>
      </c>
      <c r="U1088" t="str">
        <f t="shared" si="144"/>
        <v>games</v>
      </c>
      <c r="V1088" t="str">
        <f t="shared" si="145"/>
        <v>video games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>
        <f t="shared" si="136"/>
        <v>2592000</v>
      </c>
      <c r="L1089" s="12">
        <f t="shared" si="137"/>
        <v>41775.463969907411</v>
      </c>
      <c r="M1089" s="12">
        <f t="shared" si="138"/>
        <v>41805.463969907411</v>
      </c>
      <c r="N1089" s="14">
        <f t="shared" si="139"/>
        <v>29.75</v>
      </c>
      <c r="O1089" t="b">
        <v>0</v>
      </c>
      <c r="P1089">
        <v>0</v>
      </c>
      <c r="Q1089" t="b">
        <v>0</v>
      </c>
      <c r="R1089" s="8">
        <f t="shared" si="140"/>
        <v>0</v>
      </c>
      <c r="S1089" s="10" t="e">
        <f t="shared" si="141"/>
        <v>#DIV/0!</v>
      </c>
      <c r="T1089" t="s">
        <v>8282</v>
      </c>
      <c r="U1089" t="str">
        <f t="shared" si="144"/>
        <v>games</v>
      </c>
      <c r="V1089" t="str">
        <f t="shared" si="145"/>
        <v>video games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>
        <f t="shared" si="136"/>
        <v>2592000</v>
      </c>
      <c r="L1090" s="12">
        <f t="shared" si="137"/>
        <v>41723.549386574072</v>
      </c>
      <c r="M1090" s="12">
        <f t="shared" si="138"/>
        <v>41753.549386574072</v>
      </c>
      <c r="N1090" s="14">
        <f t="shared" si="139"/>
        <v>29.75</v>
      </c>
      <c r="O1090" t="b">
        <v>0</v>
      </c>
      <c r="P1090">
        <v>147</v>
      </c>
      <c r="Q1090" t="b">
        <v>0</v>
      </c>
      <c r="R1090" s="8">
        <f t="shared" si="140"/>
        <v>0.14182977777777778</v>
      </c>
      <c r="S1090" s="10">
        <f t="shared" si="141"/>
        <v>43.41727891156463</v>
      </c>
      <c r="T1090" t="s">
        <v>8282</v>
      </c>
      <c r="U1090" t="str">
        <f t="shared" si="144"/>
        <v>games</v>
      </c>
      <c r="V1090" t="str">
        <f t="shared" si="145"/>
        <v>video games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>
        <f t="shared" ref="K1091:K1154" si="146">SUM(I1091,-J1091)</f>
        <v>2592000</v>
      </c>
      <c r="L1091" s="12">
        <f t="shared" ref="L1091:L1154" si="147">(((J1091/60)/60)/24)+DATE(1970,1,1)+(-6/24)</f>
        <v>42150.939525462964</v>
      </c>
      <c r="M1091" s="12">
        <f t="shared" ref="M1091:M1154" si="148">(((I1091/60)/60)/24)+DATE(1970,1,1)+(-6/24)</f>
        <v>42180.939525462964</v>
      </c>
      <c r="N1091" s="14">
        <f t="shared" ref="N1091:N1154" si="149">(((K1091/60)/60)/24)+(-6/24)</f>
        <v>29.75</v>
      </c>
      <c r="O1091" t="b">
        <v>0</v>
      </c>
      <c r="P1091">
        <v>49</v>
      </c>
      <c r="Q1091" t="b">
        <v>0</v>
      </c>
      <c r="R1091" s="8">
        <f t="shared" ref="R1091:R1154" si="150">E1091/D1091</f>
        <v>7.8266666666666665E-2</v>
      </c>
      <c r="S1091" s="10">
        <f t="shared" ref="S1091:S1154" si="151">E1091/P1091</f>
        <v>23.959183673469386</v>
      </c>
      <c r="T1091" t="s">
        <v>8282</v>
      </c>
      <c r="U1091" t="str">
        <f t="shared" si="144"/>
        <v>games</v>
      </c>
      <c r="V1091" t="str">
        <f t="shared" si="145"/>
        <v>video games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>
        <f t="shared" si="146"/>
        <v>2592000</v>
      </c>
      <c r="L1092" s="12">
        <f t="shared" si="147"/>
        <v>42122.935798611114</v>
      </c>
      <c r="M1092" s="12">
        <f t="shared" si="148"/>
        <v>42152.935798611114</v>
      </c>
      <c r="N1092" s="14">
        <f t="shared" si="149"/>
        <v>29.75</v>
      </c>
      <c r="O1092" t="b">
        <v>0</v>
      </c>
      <c r="P1092">
        <v>1</v>
      </c>
      <c r="Q1092" t="b">
        <v>0</v>
      </c>
      <c r="R1092" s="8">
        <f t="shared" si="150"/>
        <v>3.8464497269020693E-4</v>
      </c>
      <c r="S1092" s="10">
        <f t="shared" si="151"/>
        <v>5</v>
      </c>
      <c r="T1092" t="s">
        <v>8282</v>
      </c>
      <c r="U1092" t="str">
        <f t="shared" si="144"/>
        <v>games</v>
      </c>
      <c r="V1092" t="str">
        <f t="shared" si="145"/>
        <v>video games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>
        <f t="shared" si="146"/>
        <v>2588400</v>
      </c>
      <c r="L1093" s="12">
        <f t="shared" si="147"/>
        <v>42440.570277777777</v>
      </c>
      <c r="M1093" s="12">
        <f t="shared" si="148"/>
        <v>42470.528611111105</v>
      </c>
      <c r="N1093" s="14">
        <f t="shared" si="149"/>
        <v>29.708333333333332</v>
      </c>
      <c r="O1093" t="b">
        <v>0</v>
      </c>
      <c r="P1093">
        <v>2</v>
      </c>
      <c r="Q1093" t="b">
        <v>0</v>
      </c>
      <c r="R1093" s="8">
        <f t="shared" si="150"/>
        <v>0.125</v>
      </c>
      <c r="S1093" s="10">
        <f t="shared" si="151"/>
        <v>12.5</v>
      </c>
      <c r="T1093" t="s">
        <v>8282</v>
      </c>
      <c r="U1093" t="str">
        <f t="shared" si="144"/>
        <v>games</v>
      </c>
      <c r="V1093" t="str">
        <f t="shared" si="145"/>
        <v>video games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>
        <f t="shared" si="146"/>
        <v>2592000</v>
      </c>
      <c r="L1094" s="12">
        <f t="shared" si="147"/>
        <v>41249.775902777779</v>
      </c>
      <c r="M1094" s="12">
        <f t="shared" si="148"/>
        <v>41279.775902777779</v>
      </c>
      <c r="N1094" s="14">
        <f t="shared" si="149"/>
        <v>29.75</v>
      </c>
      <c r="O1094" t="b">
        <v>0</v>
      </c>
      <c r="P1094">
        <v>7</v>
      </c>
      <c r="Q1094" t="b">
        <v>0</v>
      </c>
      <c r="R1094" s="8">
        <f t="shared" si="150"/>
        <v>1.0500000000000001E-2</v>
      </c>
      <c r="S1094" s="10">
        <f t="shared" si="151"/>
        <v>3</v>
      </c>
      <c r="T1094" t="s">
        <v>8282</v>
      </c>
      <c r="U1094" t="str">
        <f t="shared" si="144"/>
        <v>games</v>
      </c>
      <c r="V1094" t="str">
        <f t="shared" si="145"/>
        <v>video games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>
        <f t="shared" si="146"/>
        <v>1296000</v>
      </c>
      <c r="L1095" s="12">
        <f t="shared" si="147"/>
        <v>42396.723807870367</v>
      </c>
      <c r="M1095" s="12">
        <f t="shared" si="148"/>
        <v>42411.723807870367</v>
      </c>
      <c r="N1095" s="14">
        <f t="shared" si="149"/>
        <v>14.75</v>
      </c>
      <c r="O1095" t="b">
        <v>0</v>
      </c>
      <c r="P1095">
        <v>4</v>
      </c>
      <c r="Q1095" t="b">
        <v>0</v>
      </c>
      <c r="R1095" s="8">
        <f t="shared" si="150"/>
        <v>0.14083333333333334</v>
      </c>
      <c r="S1095" s="10">
        <f t="shared" si="151"/>
        <v>10.5625</v>
      </c>
      <c r="T1095" t="s">
        <v>8282</v>
      </c>
      <c r="U1095" t="str">
        <f t="shared" si="144"/>
        <v>games</v>
      </c>
      <c r="V1095" t="str">
        <f t="shared" si="145"/>
        <v>video games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>
        <f t="shared" si="146"/>
        <v>2592000</v>
      </c>
      <c r="L1096" s="12">
        <f t="shared" si="147"/>
        <v>40795.463344907403</v>
      </c>
      <c r="M1096" s="12">
        <f t="shared" si="148"/>
        <v>40825.463344907403</v>
      </c>
      <c r="N1096" s="14">
        <f t="shared" si="149"/>
        <v>29.75</v>
      </c>
      <c r="O1096" t="b">
        <v>0</v>
      </c>
      <c r="P1096">
        <v>27</v>
      </c>
      <c r="Q1096" t="b">
        <v>0</v>
      </c>
      <c r="R1096" s="8">
        <f t="shared" si="150"/>
        <v>0.18300055555555556</v>
      </c>
      <c r="S1096" s="10">
        <f t="shared" si="151"/>
        <v>122.00037037037038</v>
      </c>
      <c r="T1096" t="s">
        <v>8282</v>
      </c>
      <c r="U1096" t="str">
        <f t="shared" si="144"/>
        <v>games</v>
      </c>
      <c r="V1096" t="str">
        <f t="shared" si="145"/>
        <v>video games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>
        <f t="shared" si="146"/>
        <v>2592000</v>
      </c>
      <c r="L1097" s="12">
        <f t="shared" si="147"/>
        <v>41486.287268518521</v>
      </c>
      <c r="M1097" s="12">
        <f t="shared" si="148"/>
        <v>41516.287268518521</v>
      </c>
      <c r="N1097" s="14">
        <f t="shared" si="149"/>
        <v>29.75</v>
      </c>
      <c r="O1097" t="b">
        <v>0</v>
      </c>
      <c r="P1097">
        <v>94</v>
      </c>
      <c r="Q1097" t="b">
        <v>0</v>
      </c>
      <c r="R1097" s="8">
        <f t="shared" si="150"/>
        <v>5.0347999999999997E-2</v>
      </c>
      <c r="S1097" s="10">
        <f t="shared" si="151"/>
        <v>267.80851063829789</v>
      </c>
      <c r="T1097" t="s">
        <v>8282</v>
      </c>
      <c r="U1097" t="str">
        <f t="shared" si="144"/>
        <v>games</v>
      </c>
      <c r="V1097" t="str">
        <f t="shared" si="145"/>
        <v>video games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>
        <f t="shared" si="146"/>
        <v>2646246</v>
      </c>
      <c r="L1098" s="12">
        <f t="shared" si="147"/>
        <v>41885.26798611111</v>
      </c>
      <c r="M1098" s="12">
        <f t="shared" si="148"/>
        <v>41915.895833333336</v>
      </c>
      <c r="N1098" s="14">
        <f t="shared" si="149"/>
        <v>30.377847222222218</v>
      </c>
      <c r="O1098" t="b">
        <v>0</v>
      </c>
      <c r="P1098">
        <v>29</v>
      </c>
      <c r="Q1098" t="b">
        <v>0</v>
      </c>
      <c r="R1098" s="8">
        <f t="shared" si="150"/>
        <v>0.17933333333333334</v>
      </c>
      <c r="S1098" s="10">
        <f t="shared" si="151"/>
        <v>74.206896551724142</v>
      </c>
      <c r="T1098" t="s">
        <v>8282</v>
      </c>
      <c r="U1098" t="str">
        <f t="shared" si="144"/>
        <v>games</v>
      </c>
      <c r="V1098" t="str">
        <f t="shared" si="145"/>
        <v>video games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>
        <f t="shared" si="146"/>
        <v>3456000</v>
      </c>
      <c r="L1099" s="12">
        <f t="shared" si="147"/>
        <v>41660.542557870373</v>
      </c>
      <c r="M1099" s="12">
        <f t="shared" si="148"/>
        <v>41700.542557870373</v>
      </c>
      <c r="N1099" s="14">
        <f t="shared" si="149"/>
        <v>39.75</v>
      </c>
      <c r="O1099" t="b">
        <v>0</v>
      </c>
      <c r="P1099">
        <v>7</v>
      </c>
      <c r="Q1099" t="b">
        <v>0</v>
      </c>
      <c r="R1099" s="8">
        <f t="shared" si="150"/>
        <v>4.6999999999999999E-4</v>
      </c>
      <c r="S1099" s="10">
        <f t="shared" si="151"/>
        <v>6.7142857142857144</v>
      </c>
      <c r="T1099" t="s">
        <v>8282</v>
      </c>
      <c r="U1099" t="str">
        <f t="shared" si="144"/>
        <v>games</v>
      </c>
      <c r="V1099" t="str">
        <f t="shared" si="145"/>
        <v>video games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>
        <f t="shared" si="146"/>
        <v>2592000</v>
      </c>
      <c r="L1100" s="12">
        <f t="shared" si="147"/>
        <v>41712.512673611112</v>
      </c>
      <c r="M1100" s="12">
        <f t="shared" si="148"/>
        <v>41742.512673611112</v>
      </c>
      <c r="N1100" s="14">
        <f t="shared" si="149"/>
        <v>29.75</v>
      </c>
      <c r="O1100" t="b">
        <v>0</v>
      </c>
      <c r="P1100">
        <v>22</v>
      </c>
      <c r="Q1100" t="b">
        <v>0</v>
      </c>
      <c r="R1100" s="8">
        <f t="shared" si="150"/>
        <v>7.2120000000000004E-2</v>
      </c>
      <c r="S1100" s="10">
        <f t="shared" si="151"/>
        <v>81.954545454545453</v>
      </c>
      <c r="T1100" t="s">
        <v>8282</v>
      </c>
      <c r="U1100" t="str">
        <f t="shared" si="144"/>
        <v>games</v>
      </c>
      <c r="V1100" t="str">
        <f t="shared" si="145"/>
        <v>video games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>
        <f t="shared" si="146"/>
        <v>2592000</v>
      </c>
      <c r="L1101" s="12">
        <f t="shared" si="147"/>
        <v>42107.586435185185</v>
      </c>
      <c r="M1101" s="12">
        <f t="shared" si="148"/>
        <v>42137.586435185185</v>
      </c>
      <c r="N1101" s="14">
        <f t="shared" si="149"/>
        <v>29.75</v>
      </c>
      <c r="O1101" t="b">
        <v>0</v>
      </c>
      <c r="P1101">
        <v>1</v>
      </c>
      <c r="Q1101" t="b">
        <v>0</v>
      </c>
      <c r="R1101" s="8">
        <f t="shared" si="150"/>
        <v>5.0000000000000001E-3</v>
      </c>
      <c r="S1101" s="10">
        <f t="shared" si="151"/>
        <v>25</v>
      </c>
      <c r="T1101" t="s">
        <v>8282</v>
      </c>
      <c r="U1101" t="str">
        <f t="shared" si="144"/>
        <v>games</v>
      </c>
      <c r="V1101" t="str">
        <f t="shared" si="145"/>
        <v>video games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>
        <f t="shared" si="146"/>
        <v>2592000</v>
      </c>
      <c r="L1102" s="12">
        <f t="shared" si="147"/>
        <v>42383.860775462963</v>
      </c>
      <c r="M1102" s="12">
        <f t="shared" si="148"/>
        <v>42413.860775462963</v>
      </c>
      <c r="N1102" s="14">
        <f t="shared" si="149"/>
        <v>29.75</v>
      </c>
      <c r="O1102" t="b">
        <v>0</v>
      </c>
      <c r="P1102">
        <v>10</v>
      </c>
      <c r="Q1102" t="b">
        <v>0</v>
      </c>
      <c r="R1102" s="8">
        <f t="shared" si="150"/>
        <v>2.5000000000000001E-2</v>
      </c>
      <c r="S1102" s="10">
        <f t="shared" si="151"/>
        <v>10</v>
      </c>
      <c r="T1102" t="s">
        <v>8282</v>
      </c>
      <c r="U1102" t="str">
        <f t="shared" si="144"/>
        <v>games</v>
      </c>
      <c r="V1102" t="str">
        <f t="shared" si="145"/>
        <v>video games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>
        <f t="shared" si="146"/>
        <v>2331582</v>
      </c>
      <c r="L1103" s="12">
        <f t="shared" si="147"/>
        <v>42538.52243055556</v>
      </c>
      <c r="M1103" s="12">
        <f t="shared" si="148"/>
        <v>42565.508333333331</v>
      </c>
      <c r="N1103" s="14">
        <f t="shared" si="149"/>
        <v>26.735902777777778</v>
      </c>
      <c r="O1103" t="b">
        <v>0</v>
      </c>
      <c r="P1103">
        <v>6</v>
      </c>
      <c r="Q1103" t="b">
        <v>0</v>
      </c>
      <c r="R1103" s="8">
        <f t="shared" si="150"/>
        <v>4.0999999999999999E-4</v>
      </c>
      <c r="S1103" s="10">
        <f t="shared" si="151"/>
        <v>6.833333333333333</v>
      </c>
      <c r="T1103" t="s">
        <v>8282</v>
      </c>
      <c r="U1103" t="str">
        <f t="shared" si="144"/>
        <v>games</v>
      </c>
      <c r="V1103" t="str">
        <f t="shared" si="145"/>
        <v>video games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>
        <f t="shared" si="146"/>
        <v>3473615</v>
      </c>
      <c r="L1104" s="12">
        <f t="shared" si="147"/>
        <v>41576.795428240745</v>
      </c>
      <c r="M1104" s="12">
        <f t="shared" si="148"/>
        <v>41616.999305555553</v>
      </c>
      <c r="N1104" s="14">
        <f t="shared" si="149"/>
        <v>39.953877314814818</v>
      </c>
      <c r="O1104" t="b">
        <v>0</v>
      </c>
      <c r="P1104">
        <v>24</v>
      </c>
      <c r="Q1104" t="b">
        <v>0</v>
      </c>
      <c r="R1104" s="8">
        <f t="shared" si="150"/>
        <v>5.3124999999999999E-2</v>
      </c>
      <c r="S1104" s="10">
        <f t="shared" si="151"/>
        <v>17.708333333333332</v>
      </c>
      <c r="T1104" t="s">
        <v>8282</v>
      </c>
      <c r="U1104" t="str">
        <f t="shared" si="144"/>
        <v>games</v>
      </c>
      <c r="V1104" t="str">
        <f t="shared" si="145"/>
        <v>video games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>
        <f t="shared" si="146"/>
        <v>5184000</v>
      </c>
      <c r="L1105" s="12">
        <f t="shared" si="147"/>
        <v>42478.97210648148</v>
      </c>
      <c r="M1105" s="12">
        <f t="shared" si="148"/>
        <v>42538.97210648148</v>
      </c>
      <c r="N1105" s="14">
        <f t="shared" si="149"/>
        <v>59.75</v>
      </c>
      <c r="O1105" t="b">
        <v>0</v>
      </c>
      <c r="P1105">
        <v>15</v>
      </c>
      <c r="Q1105" t="b">
        <v>0</v>
      </c>
      <c r="R1105" s="8">
        <f t="shared" si="150"/>
        <v>1.6199999999999999E-2</v>
      </c>
      <c r="S1105" s="10">
        <f t="shared" si="151"/>
        <v>16.2</v>
      </c>
      <c r="T1105" t="s">
        <v>8282</v>
      </c>
      <c r="U1105" t="str">
        <f t="shared" si="144"/>
        <v>games</v>
      </c>
      <c r="V1105" t="str">
        <f t="shared" si="145"/>
        <v>video games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>
        <f t="shared" si="146"/>
        <v>2592000</v>
      </c>
      <c r="L1106" s="12">
        <f t="shared" si="147"/>
        <v>41771.15996527778</v>
      </c>
      <c r="M1106" s="12">
        <f t="shared" si="148"/>
        <v>41801.15996527778</v>
      </c>
      <c r="N1106" s="14">
        <f t="shared" si="149"/>
        <v>29.75</v>
      </c>
      <c r="O1106" t="b">
        <v>0</v>
      </c>
      <c r="P1106">
        <v>37</v>
      </c>
      <c r="Q1106" t="b">
        <v>0</v>
      </c>
      <c r="R1106" s="8">
        <f t="shared" si="150"/>
        <v>4.9516666666666667E-2</v>
      </c>
      <c r="S1106" s="10">
        <f t="shared" si="151"/>
        <v>80.297297297297291</v>
      </c>
      <c r="T1106" t="s">
        <v>8282</v>
      </c>
      <c r="U1106" t="str">
        <f t="shared" si="144"/>
        <v>games</v>
      </c>
      <c r="V1106" t="str">
        <f t="shared" si="145"/>
        <v>video games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>
        <f t="shared" si="146"/>
        <v>2588400</v>
      </c>
      <c r="L1107" s="12">
        <f t="shared" si="147"/>
        <v>41691.885729166665</v>
      </c>
      <c r="M1107" s="12">
        <f t="shared" si="148"/>
        <v>41721.8440625</v>
      </c>
      <c r="N1107" s="14">
        <f t="shared" si="149"/>
        <v>29.708333333333332</v>
      </c>
      <c r="O1107" t="b">
        <v>0</v>
      </c>
      <c r="P1107">
        <v>20</v>
      </c>
      <c r="Q1107" t="b">
        <v>0</v>
      </c>
      <c r="R1107" s="8">
        <f t="shared" si="150"/>
        <v>1.5900000000000001E-3</v>
      </c>
      <c r="S1107" s="10">
        <f t="shared" si="151"/>
        <v>71.55</v>
      </c>
      <c r="T1107" t="s">
        <v>8282</v>
      </c>
      <c r="U1107" t="str">
        <f t="shared" si="144"/>
        <v>games</v>
      </c>
      <c r="V1107" t="str">
        <f t="shared" si="145"/>
        <v>video games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>
        <f t="shared" si="146"/>
        <v>2588400</v>
      </c>
      <c r="L1108" s="12">
        <f t="shared" si="147"/>
        <v>40973.490451388891</v>
      </c>
      <c r="M1108" s="12">
        <f t="shared" si="148"/>
        <v>41003.448784722219</v>
      </c>
      <c r="N1108" s="14">
        <f t="shared" si="149"/>
        <v>29.708333333333332</v>
      </c>
      <c r="O1108" t="b">
        <v>0</v>
      </c>
      <c r="P1108">
        <v>7</v>
      </c>
      <c r="Q1108" t="b">
        <v>0</v>
      </c>
      <c r="R1108" s="8">
        <f t="shared" si="150"/>
        <v>0.41249999999999998</v>
      </c>
      <c r="S1108" s="10">
        <f t="shared" si="151"/>
        <v>23.571428571428573</v>
      </c>
      <c r="T1108" t="s">
        <v>8282</v>
      </c>
      <c r="U1108" t="str">
        <f t="shared" si="144"/>
        <v>games</v>
      </c>
      <c r="V1108" t="str">
        <f t="shared" si="145"/>
        <v>video games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>
        <f t="shared" si="146"/>
        <v>2592000</v>
      </c>
      <c r="L1109" s="12">
        <f t="shared" si="147"/>
        <v>41813.611388888887</v>
      </c>
      <c r="M1109" s="12">
        <f t="shared" si="148"/>
        <v>41843.611388888887</v>
      </c>
      <c r="N1109" s="14">
        <f t="shared" si="149"/>
        <v>29.75</v>
      </c>
      <c r="O1109" t="b">
        <v>0</v>
      </c>
      <c r="P1109">
        <v>0</v>
      </c>
      <c r="Q1109" t="b">
        <v>0</v>
      </c>
      <c r="R1109" s="8">
        <f t="shared" si="150"/>
        <v>0</v>
      </c>
      <c r="S1109" s="10" t="e">
        <f t="shared" si="151"/>
        <v>#DIV/0!</v>
      </c>
      <c r="T1109" t="s">
        <v>8282</v>
      </c>
      <c r="U1109" t="str">
        <f t="shared" si="144"/>
        <v>games</v>
      </c>
      <c r="V1109" t="str">
        <f t="shared" si="145"/>
        <v>video games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>
        <f t="shared" si="146"/>
        <v>5180400</v>
      </c>
      <c r="L1110" s="12">
        <f t="shared" si="147"/>
        <v>40952.386979166666</v>
      </c>
      <c r="M1110" s="12">
        <f t="shared" si="148"/>
        <v>41012.345312500001</v>
      </c>
      <c r="N1110" s="14">
        <f t="shared" si="149"/>
        <v>59.708333333333336</v>
      </c>
      <c r="O1110" t="b">
        <v>0</v>
      </c>
      <c r="P1110">
        <v>21</v>
      </c>
      <c r="Q1110" t="b">
        <v>0</v>
      </c>
      <c r="R1110" s="8">
        <f t="shared" si="150"/>
        <v>2.93E-2</v>
      </c>
      <c r="S1110" s="10">
        <f t="shared" si="151"/>
        <v>34.88095238095238</v>
      </c>
      <c r="T1110" t="s">
        <v>8282</v>
      </c>
      <c r="U1110" t="str">
        <f t="shared" si="144"/>
        <v>games</v>
      </c>
      <c r="V1110" t="str">
        <f t="shared" si="145"/>
        <v>video games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>
        <f t="shared" si="146"/>
        <v>2595600</v>
      </c>
      <c r="L1111" s="12">
        <f t="shared" si="147"/>
        <v>42662.502199074079</v>
      </c>
      <c r="M1111" s="12">
        <f t="shared" si="148"/>
        <v>42692.543865740736</v>
      </c>
      <c r="N1111" s="14">
        <f t="shared" si="149"/>
        <v>29.791666666666668</v>
      </c>
      <c r="O1111" t="b">
        <v>0</v>
      </c>
      <c r="P1111">
        <v>3</v>
      </c>
      <c r="Q1111" t="b">
        <v>0</v>
      </c>
      <c r="R1111" s="8">
        <f t="shared" si="150"/>
        <v>4.4999999999999997E-3</v>
      </c>
      <c r="S1111" s="10">
        <f t="shared" si="151"/>
        <v>15</v>
      </c>
      <c r="T1111" t="s">
        <v>8282</v>
      </c>
      <c r="U1111" t="str">
        <f t="shared" si="144"/>
        <v>games</v>
      </c>
      <c r="V1111" t="str">
        <f t="shared" si="145"/>
        <v>video games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>
        <f t="shared" si="146"/>
        <v>2592000</v>
      </c>
      <c r="L1112" s="12">
        <f t="shared" si="147"/>
        <v>41220.683124999996</v>
      </c>
      <c r="M1112" s="12">
        <f t="shared" si="148"/>
        <v>41250.683124999996</v>
      </c>
      <c r="N1112" s="14">
        <f t="shared" si="149"/>
        <v>29.75</v>
      </c>
      <c r="O1112" t="b">
        <v>0</v>
      </c>
      <c r="P1112">
        <v>11</v>
      </c>
      <c r="Q1112" t="b">
        <v>0</v>
      </c>
      <c r="R1112" s="8">
        <f t="shared" si="150"/>
        <v>5.1000000000000004E-3</v>
      </c>
      <c r="S1112" s="10">
        <f t="shared" si="151"/>
        <v>23.181818181818183</v>
      </c>
      <c r="T1112" t="s">
        <v>8282</v>
      </c>
      <c r="U1112" t="str">
        <f t="shared" si="144"/>
        <v>games</v>
      </c>
      <c r="V1112" t="str">
        <f t="shared" si="145"/>
        <v>video games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>
        <f t="shared" si="146"/>
        <v>2592000</v>
      </c>
      <c r="L1113" s="12">
        <f t="shared" si="147"/>
        <v>42346.953587962969</v>
      </c>
      <c r="M1113" s="12">
        <f t="shared" si="148"/>
        <v>42376.953587962969</v>
      </c>
      <c r="N1113" s="14">
        <f t="shared" si="149"/>
        <v>29.75</v>
      </c>
      <c r="O1113" t="b">
        <v>0</v>
      </c>
      <c r="P1113">
        <v>1</v>
      </c>
      <c r="Q1113" t="b">
        <v>0</v>
      </c>
      <c r="R1113" s="8">
        <f t="shared" si="150"/>
        <v>4.0000000000000002E-4</v>
      </c>
      <c r="S1113" s="10">
        <f t="shared" si="151"/>
        <v>1</v>
      </c>
      <c r="T1113" t="s">
        <v>8282</v>
      </c>
      <c r="U1113" t="str">
        <f t="shared" si="144"/>
        <v>games</v>
      </c>
      <c r="V1113" t="str">
        <f t="shared" si="145"/>
        <v>video games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>
        <f t="shared" si="146"/>
        <v>5148989</v>
      </c>
      <c r="L1114" s="12">
        <f t="shared" si="147"/>
        <v>41963.509386574078</v>
      </c>
      <c r="M1114" s="12">
        <f t="shared" si="148"/>
        <v>42023.104166666672</v>
      </c>
      <c r="N1114" s="14">
        <f t="shared" si="149"/>
        <v>59.344780092592593</v>
      </c>
      <c r="O1114" t="b">
        <v>0</v>
      </c>
      <c r="P1114">
        <v>312</v>
      </c>
      <c r="Q1114" t="b">
        <v>0</v>
      </c>
      <c r="R1114" s="8">
        <f t="shared" si="150"/>
        <v>0.35537409090909089</v>
      </c>
      <c r="S1114" s="10">
        <f t="shared" si="151"/>
        <v>100.23371794871794</v>
      </c>
      <c r="T1114" t="s">
        <v>8282</v>
      </c>
      <c r="U1114" t="str">
        <f t="shared" si="144"/>
        <v>games</v>
      </c>
      <c r="V1114" t="str">
        <f t="shared" si="145"/>
        <v>video games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>
        <f t="shared" si="146"/>
        <v>2592000</v>
      </c>
      <c r="L1115" s="12">
        <f t="shared" si="147"/>
        <v>41835.727083333331</v>
      </c>
      <c r="M1115" s="12">
        <f t="shared" si="148"/>
        <v>41865.727083333331</v>
      </c>
      <c r="N1115" s="14">
        <f t="shared" si="149"/>
        <v>29.75</v>
      </c>
      <c r="O1115" t="b">
        <v>0</v>
      </c>
      <c r="P1115">
        <v>1</v>
      </c>
      <c r="Q1115" t="b">
        <v>0</v>
      </c>
      <c r="R1115" s="8">
        <f t="shared" si="150"/>
        <v>5.0000000000000001E-3</v>
      </c>
      <c r="S1115" s="10">
        <f t="shared" si="151"/>
        <v>5</v>
      </c>
      <c r="T1115" t="s">
        <v>8282</v>
      </c>
      <c r="U1115" t="str">
        <f t="shared" si="144"/>
        <v>games</v>
      </c>
      <c r="V1115" t="str">
        <f t="shared" si="145"/>
        <v>video games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>
        <f t="shared" si="146"/>
        <v>2592000</v>
      </c>
      <c r="L1116" s="12">
        <f t="shared" si="147"/>
        <v>41526.095914351856</v>
      </c>
      <c r="M1116" s="12">
        <f t="shared" si="148"/>
        <v>41556.095914351856</v>
      </c>
      <c r="N1116" s="14">
        <f t="shared" si="149"/>
        <v>29.75</v>
      </c>
      <c r="O1116" t="b">
        <v>0</v>
      </c>
      <c r="P1116">
        <v>3</v>
      </c>
      <c r="Q1116" t="b">
        <v>0</v>
      </c>
      <c r="R1116" s="8">
        <f t="shared" si="150"/>
        <v>1.6666666666666668E-3</v>
      </c>
      <c r="S1116" s="10">
        <f t="shared" si="151"/>
        <v>3.3333333333333335</v>
      </c>
      <c r="T1116" t="s">
        <v>8282</v>
      </c>
      <c r="U1116" t="str">
        <f t="shared" si="144"/>
        <v>games</v>
      </c>
      <c r="V1116" t="str">
        <f t="shared" si="145"/>
        <v>video games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>
        <f t="shared" si="146"/>
        <v>2588400</v>
      </c>
      <c r="L1117" s="12">
        <f t="shared" si="147"/>
        <v>42429.445543981477</v>
      </c>
      <c r="M1117" s="12">
        <f t="shared" si="148"/>
        <v>42459.403877314813</v>
      </c>
      <c r="N1117" s="14">
        <f t="shared" si="149"/>
        <v>29.708333333333332</v>
      </c>
      <c r="O1117" t="b">
        <v>0</v>
      </c>
      <c r="P1117">
        <v>4</v>
      </c>
      <c r="Q1117" t="b">
        <v>0</v>
      </c>
      <c r="R1117" s="8">
        <f t="shared" si="150"/>
        <v>1.325E-3</v>
      </c>
      <c r="S1117" s="10">
        <f t="shared" si="151"/>
        <v>13.25</v>
      </c>
      <c r="T1117" t="s">
        <v>8282</v>
      </c>
      <c r="U1117" t="str">
        <f t="shared" si="144"/>
        <v>games</v>
      </c>
      <c r="V1117" t="str">
        <f t="shared" si="145"/>
        <v>video games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>
        <f t="shared" si="146"/>
        <v>5184000</v>
      </c>
      <c r="L1118" s="12">
        <f t="shared" si="147"/>
        <v>41009.597314814811</v>
      </c>
      <c r="M1118" s="12">
        <f t="shared" si="148"/>
        <v>41069.597314814811</v>
      </c>
      <c r="N1118" s="14">
        <f t="shared" si="149"/>
        <v>59.75</v>
      </c>
      <c r="O1118" t="b">
        <v>0</v>
      </c>
      <c r="P1118">
        <v>10</v>
      </c>
      <c r="Q1118" t="b">
        <v>0</v>
      </c>
      <c r="R1118" s="8">
        <f t="shared" si="150"/>
        <v>3.5704000000000004E-4</v>
      </c>
      <c r="S1118" s="10">
        <f t="shared" si="151"/>
        <v>17.852</v>
      </c>
      <c r="T1118" t="s">
        <v>8282</v>
      </c>
      <c r="U1118" t="str">
        <f t="shared" si="144"/>
        <v>games</v>
      </c>
      <c r="V1118" t="str">
        <f t="shared" si="145"/>
        <v>video games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>
        <f t="shared" si="146"/>
        <v>2592000</v>
      </c>
      <c r="L1119" s="12">
        <f t="shared" si="147"/>
        <v>42333.348530092597</v>
      </c>
      <c r="M1119" s="12">
        <f t="shared" si="148"/>
        <v>42363.348530092597</v>
      </c>
      <c r="N1119" s="14">
        <f t="shared" si="149"/>
        <v>29.75</v>
      </c>
      <c r="O1119" t="b">
        <v>0</v>
      </c>
      <c r="P1119">
        <v>8</v>
      </c>
      <c r="Q1119" t="b">
        <v>0</v>
      </c>
      <c r="R1119" s="8">
        <f t="shared" si="150"/>
        <v>8.3000000000000004E-2</v>
      </c>
      <c r="S1119" s="10">
        <f t="shared" si="151"/>
        <v>10.375</v>
      </c>
      <c r="T1119" t="s">
        <v>8282</v>
      </c>
      <c r="U1119" t="str">
        <f t="shared" si="144"/>
        <v>games</v>
      </c>
      <c r="V1119" t="str">
        <f t="shared" si="145"/>
        <v>video games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>
        <f t="shared" si="146"/>
        <v>2588400</v>
      </c>
      <c r="L1120" s="12">
        <f t="shared" si="147"/>
        <v>41703.91642361111</v>
      </c>
      <c r="M1120" s="12">
        <f t="shared" si="148"/>
        <v>41733.874756944446</v>
      </c>
      <c r="N1120" s="14">
        <f t="shared" si="149"/>
        <v>29.708333333333332</v>
      </c>
      <c r="O1120" t="b">
        <v>0</v>
      </c>
      <c r="P1120">
        <v>3</v>
      </c>
      <c r="Q1120" t="b">
        <v>0</v>
      </c>
      <c r="R1120" s="8">
        <f t="shared" si="150"/>
        <v>2.4222222222222221E-2</v>
      </c>
      <c r="S1120" s="10">
        <f t="shared" si="151"/>
        <v>36.333333333333336</v>
      </c>
      <c r="T1120" t="s">
        <v>8282</v>
      </c>
      <c r="U1120" t="str">
        <f t="shared" si="144"/>
        <v>games</v>
      </c>
      <c r="V1120" t="str">
        <f t="shared" si="145"/>
        <v>video games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>
        <f t="shared" si="146"/>
        <v>1123200</v>
      </c>
      <c r="L1121" s="12">
        <f t="shared" si="147"/>
        <v>41722.542407407411</v>
      </c>
      <c r="M1121" s="12">
        <f t="shared" si="148"/>
        <v>41735.542407407411</v>
      </c>
      <c r="N1121" s="14">
        <f t="shared" si="149"/>
        <v>12.75</v>
      </c>
      <c r="O1121" t="b">
        <v>0</v>
      </c>
      <c r="P1121">
        <v>1</v>
      </c>
      <c r="Q1121" t="b">
        <v>0</v>
      </c>
      <c r="R1121" s="8">
        <f t="shared" si="150"/>
        <v>2.3809523809523812E-3</v>
      </c>
      <c r="S1121" s="10">
        <f t="shared" si="151"/>
        <v>5</v>
      </c>
      <c r="T1121" t="s">
        <v>8282</v>
      </c>
      <c r="U1121" t="str">
        <f t="shared" si="144"/>
        <v>games</v>
      </c>
      <c r="V1121" t="str">
        <f t="shared" si="145"/>
        <v>video games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>
        <f t="shared" si="146"/>
        <v>3888000</v>
      </c>
      <c r="L1122" s="12">
        <f t="shared" si="147"/>
        <v>40799.622685185182</v>
      </c>
      <c r="M1122" s="12">
        <f t="shared" si="148"/>
        <v>40844.622685185182</v>
      </c>
      <c r="N1122" s="14">
        <f t="shared" si="149"/>
        <v>44.75</v>
      </c>
      <c r="O1122" t="b">
        <v>0</v>
      </c>
      <c r="P1122">
        <v>0</v>
      </c>
      <c r="Q1122" t="b">
        <v>0</v>
      </c>
      <c r="R1122" s="8">
        <f t="shared" si="150"/>
        <v>0</v>
      </c>
      <c r="S1122" s="10" t="e">
        <f t="shared" si="151"/>
        <v>#DIV/0!</v>
      </c>
      <c r="T1122" t="s">
        <v>8282</v>
      </c>
      <c r="U1122" t="str">
        <f t="shared" si="144"/>
        <v>games</v>
      </c>
      <c r="V1122" t="str">
        <f t="shared" si="145"/>
        <v>video games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>
        <f t="shared" si="146"/>
        <v>2588400</v>
      </c>
      <c r="L1123" s="12">
        <f t="shared" si="147"/>
        <v>42412.684212962966</v>
      </c>
      <c r="M1123" s="12">
        <f t="shared" si="148"/>
        <v>42442.642546296294</v>
      </c>
      <c r="N1123" s="14">
        <f t="shared" si="149"/>
        <v>29.708333333333332</v>
      </c>
      <c r="O1123" t="b">
        <v>0</v>
      </c>
      <c r="P1123">
        <v>5</v>
      </c>
      <c r="Q1123" t="b">
        <v>0</v>
      </c>
      <c r="R1123" s="8">
        <f t="shared" si="150"/>
        <v>1.16E-4</v>
      </c>
      <c r="S1123" s="10">
        <f t="shared" si="151"/>
        <v>5.8</v>
      </c>
      <c r="T1123" t="s">
        <v>8282</v>
      </c>
      <c r="U1123" t="str">
        <f t="shared" si="144"/>
        <v>games</v>
      </c>
      <c r="V1123" t="str">
        <f t="shared" si="145"/>
        <v>video games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>
        <f t="shared" si="146"/>
        <v>1209600</v>
      </c>
      <c r="L1124" s="12">
        <f t="shared" si="147"/>
        <v>41410.453993055555</v>
      </c>
      <c r="M1124" s="12">
        <f t="shared" si="148"/>
        <v>41424.453993055555</v>
      </c>
      <c r="N1124" s="14">
        <f t="shared" si="149"/>
        <v>13.75</v>
      </c>
      <c r="O1124" t="b">
        <v>0</v>
      </c>
      <c r="P1124">
        <v>0</v>
      </c>
      <c r="Q1124" t="b">
        <v>0</v>
      </c>
      <c r="R1124" s="8">
        <f t="shared" si="150"/>
        <v>0</v>
      </c>
      <c r="S1124" s="10" t="e">
        <f t="shared" si="151"/>
        <v>#DIV/0!</v>
      </c>
      <c r="T1124" t="s">
        <v>8282</v>
      </c>
      <c r="U1124" t="str">
        <f t="shared" si="144"/>
        <v>games</v>
      </c>
      <c r="V1124" t="str">
        <f t="shared" si="145"/>
        <v>video games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>
        <f t="shared" si="146"/>
        <v>2592000</v>
      </c>
      <c r="L1125" s="12">
        <f t="shared" si="147"/>
        <v>41718.2737037037</v>
      </c>
      <c r="M1125" s="12">
        <f t="shared" si="148"/>
        <v>41748.2737037037</v>
      </c>
      <c r="N1125" s="14">
        <f t="shared" si="149"/>
        <v>29.75</v>
      </c>
      <c r="O1125" t="b">
        <v>0</v>
      </c>
      <c r="P1125">
        <v>3</v>
      </c>
      <c r="Q1125" t="b">
        <v>0</v>
      </c>
      <c r="R1125" s="8">
        <f t="shared" si="150"/>
        <v>2.2000000000000001E-3</v>
      </c>
      <c r="S1125" s="10">
        <f t="shared" si="151"/>
        <v>3.6666666666666665</v>
      </c>
      <c r="T1125" t="s">
        <v>8282</v>
      </c>
      <c r="U1125" t="str">
        <f t="shared" si="144"/>
        <v>games</v>
      </c>
      <c r="V1125" t="str">
        <f t="shared" si="145"/>
        <v>video games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>
        <f t="shared" si="146"/>
        <v>2592000</v>
      </c>
      <c r="L1126" s="12">
        <f t="shared" si="147"/>
        <v>42094.417256944449</v>
      </c>
      <c r="M1126" s="12">
        <f t="shared" si="148"/>
        <v>42124.417256944449</v>
      </c>
      <c r="N1126" s="14">
        <f t="shared" si="149"/>
        <v>29.75</v>
      </c>
      <c r="O1126" t="b">
        <v>0</v>
      </c>
      <c r="P1126">
        <v>7</v>
      </c>
      <c r="Q1126" t="b">
        <v>0</v>
      </c>
      <c r="R1126" s="8">
        <f t="shared" si="150"/>
        <v>4.7222222222222223E-3</v>
      </c>
      <c r="S1126" s="10">
        <f t="shared" si="151"/>
        <v>60.714285714285715</v>
      </c>
      <c r="T1126" t="s">
        <v>8283</v>
      </c>
      <c r="U1126" t="str">
        <f t="shared" si="144"/>
        <v>games</v>
      </c>
      <c r="V1126" t="str">
        <f t="shared" si="145"/>
        <v>mobile games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>
        <f t="shared" si="146"/>
        <v>5184000</v>
      </c>
      <c r="L1127" s="12">
        <f t="shared" si="147"/>
        <v>42212.374189814815</v>
      </c>
      <c r="M1127" s="12">
        <f t="shared" si="148"/>
        <v>42272.374189814815</v>
      </c>
      <c r="N1127" s="14">
        <f t="shared" si="149"/>
        <v>59.75</v>
      </c>
      <c r="O1127" t="b">
        <v>0</v>
      </c>
      <c r="P1127">
        <v>0</v>
      </c>
      <c r="Q1127" t="b">
        <v>0</v>
      </c>
      <c r="R1127" s="8">
        <f t="shared" si="150"/>
        <v>0</v>
      </c>
      <c r="S1127" s="10" t="e">
        <f t="shared" si="151"/>
        <v>#DIV/0!</v>
      </c>
      <c r="T1127" t="s">
        <v>8283</v>
      </c>
      <c r="U1127" t="str">
        <f t="shared" si="144"/>
        <v>games</v>
      </c>
      <c r="V1127" t="str">
        <f t="shared" si="145"/>
        <v>mobile games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>
        <f t="shared" si="146"/>
        <v>2592000</v>
      </c>
      <c r="L1128" s="12">
        <f t="shared" si="147"/>
        <v>42535.077476851846</v>
      </c>
      <c r="M1128" s="12">
        <f t="shared" si="148"/>
        <v>42565.077476851846</v>
      </c>
      <c r="N1128" s="14">
        <f t="shared" si="149"/>
        <v>29.75</v>
      </c>
      <c r="O1128" t="b">
        <v>0</v>
      </c>
      <c r="P1128">
        <v>2</v>
      </c>
      <c r="Q1128" t="b">
        <v>0</v>
      </c>
      <c r="R1128" s="8">
        <f t="shared" si="150"/>
        <v>5.0000000000000001E-3</v>
      </c>
      <c r="S1128" s="10">
        <f t="shared" si="151"/>
        <v>5</v>
      </c>
      <c r="T1128" t="s">
        <v>8283</v>
      </c>
      <c r="U1128" t="str">
        <f t="shared" si="144"/>
        <v>games</v>
      </c>
      <c r="V1128" t="str">
        <f t="shared" si="145"/>
        <v>mobile games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>
        <f t="shared" si="146"/>
        <v>2682000</v>
      </c>
      <c r="L1129" s="12">
        <f t="shared" si="147"/>
        <v>41926.604166666664</v>
      </c>
      <c r="M1129" s="12">
        <f t="shared" si="148"/>
        <v>41957.645833333328</v>
      </c>
      <c r="N1129" s="14">
        <f t="shared" si="149"/>
        <v>30.791666666666668</v>
      </c>
      <c r="O1129" t="b">
        <v>0</v>
      </c>
      <c r="P1129">
        <v>23</v>
      </c>
      <c r="Q1129" t="b">
        <v>0</v>
      </c>
      <c r="R1129" s="8">
        <f t="shared" si="150"/>
        <v>1.6714285714285713E-2</v>
      </c>
      <c r="S1129" s="10">
        <f t="shared" si="151"/>
        <v>25.434782608695652</v>
      </c>
      <c r="T1129" t="s">
        <v>8283</v>
      </c>
      <c r="U1129" t="str">
        <f t="shared" si="144"/>
        <v>games</v>
      </c>
      <c r="V1129" t="str">
        <f t="shared" si="145"/>
        <v>mobile games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>
        <f t="shared" si="146"/>
        <v>2592000</v>
      </c>
      <c r="L1130" s="12">
        <f t="shared" si="147"/>
        <v>41828.399502314816</v>
      </c>
      <c r="M1130" s="12">
        <f t="shared" si="148"/>
        <v>41858.399502314816</v>
      </c>
      <c r="N1130" s="14">
        <f t="shared" si="149"/>
        <v>29.75</v>
      </c>
      <c r="O1130" t="b">
        <v>0</v>
      </c>
      <c r="P1130">
        <v>1</v>
      </c>
      <c r="Q1130" t="b">
        <v>0</v>
      </c>
      <c r="R1130" s="8">
        <f t="shared" si="150"/>
        <v>1E-3</v>
      </c>
      <c r="S1130" s="10">
        <f t="shared" si="151"/>
        <v>1</v>
      </c>
      <c r="T1130" t="s">
        <v>8283</v>
      </c>
      <c r="U1130" t="str">
        <f t="shared" si="144"/>
        <v>games</v>
      </c>
      <c r="V1130" t="str">
        <f t="shared" si="145"/>
        <v>mobile games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>
        <f t="shared" si="146"/>
        <v>2592000</v>
      </c>
      <c r="L1131" s="12">
        <f t="shared" si="147"/>
        <v>42496.014965277776</v>
      </c>
      <c r="M1131" s="12">
        <f t="shared" si="148"/>
        <v>42526.014965277776</v>
      </c>
      <c r="N1131" s="14">
        <f t="shared" si="149"/>
        <v>29.75</v>
      </c>
      <c r="O1131" t="b">
        <v>0</v>
      </c>
      <c r="P1131">
        <v>2</v>
      </c>
      <c r="Q1131" t="b">
        <v>0</v>
      </c>
      <c r="R1131" s="8">
        <f t="shared" si="150"/>
        <v>1.0499999999999999E-3</v>
      </c>
      <c r="S1131" s="10">
        <f t="shared" si="151"/>
        <v>10.5</v>
      </c>
      <c r="T1131" t="s">
        <v>8283</v>
      </c>
      <c r="U1131" t="str">
        <f t="shared" ref="U1131:U1145" si="152">IF(T1131="games/video games", "games", IF(T1131="games/tabletop games", "games", IF(T1131="games/mobile games", "games", "N/A")))</f>
        <v>games</v>
      </c>
      <c r="V1131" t="str">
        <f t="shared" ref="V1131:V1145" si="153">IF(T1131="games/video games", "video games", IF(T1131="games/tabletop games", "tabletop games", IF(T1131="games/mobile games", "mobile games", "N/A")))</f>
        <v>mobile games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>
        <f t="shared" si="146"/>
        <v>5187600</v>
      </c>
      <c r="L1132" s="12">
        <f t="shared" si="147"/>
        <v>41908.746527777781</v>
      </c>
      <c r="M1132" s="12">
        <f t="shared" si="148"/>
        <v>41968.788194444445</v>
      </c>
      <c r="N1132" s="14">
        <f t="shared" si="149"/>
        <v>59.791666666666664</v>
      </c>
      <c r="O1132" t="b">
        <v>0</v>
      </c>
      <c r="P1132">
        <v>3</v>
      </c>
      <c r="Q1132" t="b">
        <v>0</v>
      </c>
      <c r="R1132" s="8">
        <f t="shared" si="150"/>
        <v>2.2000000000000001E-3</v>
      </c>
      <c r="S1132" s="10">
        <f t="shared" si="151"/>
        <v>3.6666666666666665</v>
      </c>
      <c r="T1132" t="s">
        <v>8283</v>
      </c>
      <c r="U1132" t="str">
        <f t="shared" si="152"/>
        <v>games</v>
      </c>
      <c r="V1132" t="str">
        <f t="shared" si="153"/>
        <v>mobile games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>
        <f t="shared" si="146"/>
        <v>2592000</v>
      </c>
      <c r="L1133" s="12">
        <f t="shared" si="147"/>
        <v>42332.658194444448</v>
      </c>
      <c r="M1133" s="12">
        <f t="shared" si="148"/>
        <v>42362.658194444448</v>
      </c>
      <c r="N1133" s="14">
        <f t="shared" si="149"/>
        <v>29.75</v>
      </c>
      <c r="O1133" t="b">
        <v>0</v>
      </c>
      <c r="P1133">
        <v>0</v>
      </c>
      <c r="Q1133" t="b">
        <v>0</v>
      </c>
      <c r="R1133" s="8">
        <f t="shared" si="150"/>
        <v>0</v>
      </c>
      <c r="S1133" s="10" t="e">
        <f t="shared" si="151"/>
        <v>#DIV/0!</v>
      </c>
      <c r="T1133" t="s">
        <v>8283</v>
      </c>
      <c r="U1133" t="str">
        <f t="shared" si="152"/>
        <v>games</v>
      </c>
      <c r="V1133" t="str">
        <f t="shared" si="153"/>
        <v>mobile games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>
        <f t="shared" si="146"/>
        <v>2592000</v>
      </c>
      <c r="L1134" s="12">
        <f t="shared" si="147"/>
        <v>42705.865405092598</v>
      </c>
      <c r="M1134" s="12">
        <f t="shared" si="148"/>
        <v>42735.865405092598</v>
      </c>
      <c r="N1134" s="14">
        <f t="shared" si="149"/>
        <v>29.75</v>
      </c>
      <c r="O1134" t="b">
        <v>0</v>
      </c>
      <c r="P1134">
        <v>13</v>
      </c>
      <c r="Q1134" t="b">
        <v>0</v>
      </c>
      <c r="R1134" s="8">
        <f t="shared" si="150"/>
        <v>0.14380000000000001</v>
      </c>
      <c r="S1134" s="10">
        <f t="shared" si="151"/>
        <v>110.61538461538461</v>
      </c>
      <c r="T1134" t="s">
        <v>8283</v>
      </c>
      <c r="U1134" t="str">
        <f t="shared" si="152"/>
        <v>games</v>
      </c>
      <c r="V1134" t="str">
        <f t="shared" si="153"/>
        <v>mobile games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>
        <f t="shared" si="146"/>
        <v>2592000</v>
      </c>
      <c r="L1135" s="12">
        <f t="shared" si="147"/>
        <v>41821.157187500001</v>
      </c>
      <c r="M1135" s="12">
        <f t="shared" si="148"/>
        <v>41851.157187500001</v>
      </c>
      <c r="N1135" s="14">
        <f t="shared" si="149"/>
        <v>29.75</v>
      </c>
      <c r="O1135" t="b">
        <v>0</v>
      </c>
      <c r="P1135">
        <v>1</v>
      </c>
      <c r="Q1135" t="b">
        <v>0</v>
      </c>
      <c r="R1135" s="8">
        <f t="shared" si="150"/>
        <v>6.6666666666666671E-3</v>
      </c>
      <c r="S1135" s="10">
        <f t="shared" si="151"/>
        <v>20</v>
      </c>
      <c r="T1135" t="s">
        <v>8283</v>
      </c>
      <c r="U1135" t="str">
        <f t="shared" si="152"/>
        <v>games</v>
      </c>
      <c r="V1135" t="str">
        <f t="shared" si="153"/>
        <v>mobile games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>
        <f t="shared" si="146"/>
        <v>1201352</v>
      </c>
      <c r="L1136" s="12">
        <f t="shared" si="147"/>
        <v>41958.035046296296</v>
      </c>
      <c r="M1136" s="12">
        <f t="shared" si="148"/>
        <v>41971.939583333333</v>
      </c>
      <c r="N1136" s="14">
        <f t="shared" si="149"/>
        <v>13.654537037037038</v>
      </c>
      <c r="O1136" t="b">
        <v>0</v>
      </c>
      <c r="P1136">
        <v>1</v>
      </c>
      <c r="Q1136" t="b">
        <v>0</v>
      </c>
      <c r="R1136" s="8">
        <f t="shared" si="150"/>
        <v>4.0000000000000003E-5</v>
      </c>
      <c r="S1136" s="10">
        <f t="shared" si="151"/>
        <v>1</v>
      </c>
      <c r="T1136" t="s">
        <v>8283</v>
      </c>
      <c r="U1136" t="str">
        <f t="shared" si="152"/>
        <v>games</v>
      </c>
      <c r="V1136" t="str">
        <f t="shared" si="153"/>
        <v>mobile games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>
        <f t="shared" si="146"/>
        <v>2592000</v>
      </c>
      <c r="L1137" s="12">
        <f t="shared" si="147"/>
        <v>42558.739513888882</v>
      </c>
      <c r="M1137" s="12">
        <f t="shared" si="148"/>
        <v>42588.739513888882</v>
      </c>
      <c r="N1137" s="14">
        <f t="shared" si="149"/>
        <v>29.75</v>
      </c>
      <c r="O1137" t="b">
        <v>0</v>
      </c>
      <c r="P1137">
        <v>1</v>
      </c>
      <c r="Q1137" t="b">
        <v>0</v>
      </c>
      <c r="R1137" s="8">
        <f t="shared" si="150"/>
        <v>0.05</v>
      </c>
      <c r="S1137" s="10">
        <f t="shared" si="151"/>
        <v>50</v>
      </c>
      <c r="T1137" t="s">
        <v>8283</v>
      </c>
      <c r="U1137" t="str">
        <f t="shared" si="152"/>
        <v>games</v>
      </c>
      <c r="V1137" t="str">
        <f t="shared" si="153"/>
        <v>mobile games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>
        <f t="shared" si="146"/>
        <v>2592000</v>
      </c>
      <c r="L1138" s="12">
        <f t="shared" si="147"/>
        <v>42327.421631944439</v>
      </c>
      <c r="M1138" s="12">
        <f t="shared" si="148"/>
        <v>42357.421631944439</v>
      </c>
      <c r="N1138" s="14">
        <f t="shared" si="149"/>
        <v>29.75</v>
      </c>
      <c r="O1138" t="b">
        <v>0</v>
      </c>
      <c r="P1138">
        <v>6</v>
      </c>
      <c r="Q1138" t="b">
        <v>0</v>
      </c>
      <c r="R1138" s="8">
        <f t="shared" si="150"/>
        <v>6.4439140811455853E-2</v>
      </c>
      <c r="S1138" s="10">
        <f t="shared" si="151"/>
        <v>45</v>
      </c>
      <c r="T1138" t="s">
        <v>8283</v>
      </c>
      <c r="U1138" t="str">
        <f t="shared" si="152"/>
        <v>games</v>
      </c>
      <c r="V1138" t="str">
        <f t="shared" si="153"/>
        <v>mobile games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>
        <f t="shared" si="146"/>
        <v>2592000</v>
      </c>
      <c r="L1139" s="12">
        <f t="shared" si="147"/>
        <v>42453.569687499999</v>
      </c>
      <c r="M1139" s="12">
        <f t="shared" si="148"/>
        <v>42483.569687499999</v>
      </c>
      <c r="N1139" s="14">
        <f t="shared" si="149"/>
        <v>29.75</v>
      </c>
      <c r="O1139" t="b">
        <v>0</v>
      </c>
      <c r="P1139">
        <v>39</v>
      </c>
      <c r="Q1139" t="b">
        <v>0</v>
      </c>
      <c r="R1139" s="8">
        <f t="shared" si="150"/>
        <v>0.39500000000000002</v>
      </c>
      <c r="S1139" s="10">
        <f t="shared" si="151"/>
        <v>253.2051282051282</v>
      </c>
      <c r="T1139" t="s">
        <v>8283</v>
      </c>
      <c r="U1139" t="str">
        <f t="shared" si="152"/>
        <v>games</v>
      </c>
      <c r="V1139" t="str">
        <f t="shared" si="153"/>
        <v>mobile games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>
        <f t="shared" si="146"/>
        <v>1728000</v>
      </c>
      <c r="L1140" s="12">
        <f t="shared" si="147"/>
        <v>42736.6566087963</v>
      </c>
      <c r="M1140" s="12">
        <f t="shared" si="148"/>
        <v>42756.6566087963</v>
      </c>
      <c r="N1140" s="14">
        <f t="shared" si="149"/>
        <v>19.75</v>
      </c>
      <c r="O1140" t="b">
        <v>0</v>
      </c>
      <c r="P1140">
        <v>4</v>
      </c>
      <c r="Q1140" t="b">
        <v>0</v>
      </c>
      <c r="R1140" s="8">
        <f t="shared" si="150"/>
        <v>3.5714285714285713E-3</v>
      </c>
      <c r="S1140" s="10">
        <f t="shared" si="151"/>
        <v>31.25</v>
      </c>
      <c r="T1140" t="s">
        <v>8283</v>
      </c>
      <c r="U1140" t="str">
        <f t="shared" si="152"/>
        <v>games</v>
      </c>
      <c r="V1140" t="str">
        <f t="shared" si="153"/>
        <v>mobile games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>
        <f t="shared" si="146"/>
        <v>2592000</v>
      </c>
      <c r="L1141" s="12">
        <f t="shared" si="147"/>
        <v>41975.097523148142</v>
      </c>
      <c r="M1141" s="12">
        <f t="shared" si="148"/>
        <v>42005.097523148142</v>
      </c>
      <c r="N1141" s="14">
        <f t="shared" si="149"/>
        <v>29.75</v>
      </c>
      <c r="O1141" t="b">
        <v>0</v>
      </c>
      <c r="P1141">
        <v>1</v>
      </c>
      <c r="Q1141" t="b">
        <v>0</v>
      </c>
      <c r="R1141" s="8">
        <f t="shared" si="150"/>
        <v>6.2500000000000001E-4</v>
      </c>
      <c r="S1141" s="10">
        <f t="shared" si="151"/>
        <v>5</v>
      </c>
      <c r="T1141" t="s">
        <v>8283</v>
      </c>
      <c r="U1141" t="str">
        <f t="shared" si="152"/>
        <v>games</v>
      </c>
      <c r="V1141" t="str">
        <f t="shared" si="153"/>
        <v>mobile games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>
        <f t="shared" si="146"/>
        <v>2592000</v>
      </c>
      <c r="L1142" s="12">
        <f t="shared" si="147"/>
        <v>42192.212048611109</v>
      </c>
      <c r="M1142" s="12">
        <f t="shared" si="148"/>
        <v>42222.212048611109</v>
      </c>
      <c r="N1142" s="14">
        <f t="shared" si="149"/>
        <v>29.75</v>
      </c>
      <c r="O1142" t="b">
        <v>0</v>
      </c>
      <c r="P1142">
        <v>0</v>
      </c>
      <c r="Q1142" t="b">
        <v>0</v>
      </c>
      <c r="R1142" s="8">
        <f t="shared" si="150"/>
        <v>0</v>
      </c>
      <c r="S1142" s="10" t="e">
        <f t="shared" si="151"/>
        <v>#DIV/0!</v>
      </c>
      <c r="T1142" t="s">
        <v>8283</v>
      </c>
      <c r="U1142" t="str">
        <f t="shared" si="152"/>
        <v>games</v>
      </c>
      <c r="V1142" t="str">
        <f t="shared" si="153"/>
        <v>mobile games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>
        <f t="shared" si="146"/>
        <v>2592000</v>
      </c>
      <c r="L1143" s="12">
        <f t="shared" si="147"/>
        <v>42164.449652777781</v>
      </c>
      <c r="M1143" s="12">
        <f t="shared" si="148"/>
        <v>42194.449652777781</v>
      </c>
      <c r="N1143" s="14">
        <f t="shared" si="149"/>
        <v>29.75</v>
      </c>
      <c r="O1143" t="b">
        <v>0</v>
      </c>
      <c r="P1143">
        <v>0</v>
      </c>
      <c r="Q1143" t="b">
        <v>0</v>
      </c>
      <c r="R1143" s="8">
        <f t="shared" si="150"/>
        <v>0</v>
      </c>
      <c r="S1143" s="10" t="e">
        <f t="shared" si="151"/>
        <v>#DIV/0!</v>
      </c>
      <c r="T1143" t="s">
        <v>8283</v>
      </c>
      <c r="U1143" t="str">
        <f t="shared" si="152"/>
        <v>games</v>
      </c>
      <c r="V1143" t="str">
        <f t="shared" si="153"/>
        <v>mobile games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>
        <f t="shared" si="146"/>
        <v>2592000</v>
      </c>
      <c r="L1144" s="12">
        <f t="shared" si="147"/>
        <v>42021.756099537044</v>
      </c>
      <c r="M1144" s="12">
        <f t="shared" si="148"/>
        <v>42051.756099537044</v>
      </c>
      <c r="N1144" s="14">
        <f t="shared" si="149"/>
        <v>29.75</v>
      </c>
      <c r="O1144" t="b">
        <v>0</v>
      </c>
      <c r="P1144">
        <v>0</v>
      </c>
      <c r="Q1144" t="b">
        <v>0</v>
      </c>
      <c r="R1144" s="8">
        <f t="shared" si="150"/>
        <v>0</v>
      </c>
      <c r="S1144" s="10" t="e">
        <f t="shared" si="151"/>
        <v>#DIV/0!</v>
      </c>
      <c r="T1144" t="s">
        <v>8283</v>
      </c>
      <c r="U1144" t="str">
        <f t="shared" si="152"/>
        <v>games</v>
      </c>
      <c r="V1144" t="str">
        <f t="shared" si="153"/>
        <v>mobile games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>
        <f t="shared" si="146"/>
        <v>2592000</v>
      </c>
      <c r="L1145" s="12">
        <f t="shared" si="147"/>
        <v>42324.94358796296</v>
      </c>
      <c r="M1145" s="12">
        <f t="shared" si="148"/>
        <v>42354.94358796296</v>
      </c>
      <c r="N1145" s="14">
        <f t="shared" si="149"/>
        <v>29.75</v>
      </c>
      <c r="O1145" t="b">
        <v>0</v>
      </c>
      <c r="P1145">
        <v>8</v>
      </c>
      <c r="Q1145" t="b">
        <v>0</v>
      </c>
      <c r="R1145" s="8">
        <f t="shared" si="150"/>
        <v>4.1333333333333335E-3</v>
      </c>
      <c r="S1145" s="10">
        <f t="shared" si="151"/>
        <v>23.25</v>
      </c>
      <c r="T1145" t="s">
        <v>8283</v>
      </c>
      <c r="U1145" t="str">
        <f t="shared" si="152"/>
        <v>games</v>
      </c>
      <c r="V1145" t="str">
        <f t="shared" si="153"/>
        <v>mobile games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>
        <f t="shared" si="146"/>
        <v>2592000</v>
      </c>
      <c r="L1146" s="12">
        <f t="shared" si="147"/>
        <v>42092.931944444441</v>
      </c>
      <c r="M1146" s="12">
        <f t="shared" si="148"/>
        <v>42122.931944444441</v>
      </c>
      <c r="N1146" s="14">
        <f t="shared" si="149"/>
        <v>29.75</v>
      </c>
      <c r="O1146" t="b">
        <v>0</v>
      </c>
      <c r="P1146">
        <v>0</v>
      </c>
      <c r="Q1146" t="b">
        <v>0</v>
      </c>
      <c r="R1146" s="8">
        <f t="shared" si="150"/>
        <v>0</v>
      </c>
      <c r="S1146" s="10" t="e">
        <f>E1146/P1146</f>
        <v>#DIV/0!</v>
      </c>
      <c r="T1146" t="s">
        <v>8284</v>
      </c>
      <c r="U1146" t="str">
        <f>IF(T1146="food/food trucks", "food", IF(T1146="food/small batch", "food", IF(T1146="food/restaurants", "food", "N/A")))</f>
        <v>food</v>
      </c>
      <c r="V1146" t="str">
        <f>IF(T1146="food/food trucks", "food trucks", IF(T1146="food/small batch", "small batch", IF(T1146="food/restaurants", "restaurants", "N/A")))</f>
        <v>food trucks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>
        <f t="shared" si="146"/>
        <v>5184000</v>
      </c>
      <c r="L1147" s="12">
        <f t="shared" si="147"/>
        <v>41854.497592592597</v>
      </c>
      <c r="M1147" s="12">
        <f t="shared" si="148"/>
        <v>41914.497592592597</v>
      </c>
      <c r="N1147" s="14">
        <f t="shared" si="149"/>
        <v>59.75</v>
      </c>
      <c r="O1147" t="b">
        <v>0</v>
      </c>
      <c r="P1147">
        <v>1</v>
      </c>
      <c r="Q1147" t="b">
        <v>0</v>
      </c>
      <c r="R1147" s="8">
        <f t="shared" si="150"/>
        <v>1.25E-3</v>
      </c>
      <c r="S1147" s="10">
        <f t="shared" si="151"/>
        <v>100</v>
      </c>
      <c r="T1147" t="s">
        <v>8284</v>
      </c>
      <c r="U1147" t="str">
        <f t="shared" ref="U1147:U1185" si="154">IF(T1147="food/food trucks", "food", IF(T1147="food/small batch", "food", IF(T1147="food/restaurants", "food", "N/A")))</f>
        <v>food</v>
      </c>
      <c r="V1147" t="str">
        <f t="shared" ref="V1147:V1185" si="155">IF(T1147="food/food trucks", "food trucks", IF(T1147="food/small batch", "small batch", IF(T1147="food/restaurants", "restaurants", "N/A")))</f>
        <v>food trucks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>
        <f t="shared" si="146"/>
        <v>3283200</v>
      </c>
      <c r="L1148" s="12">
        <f t="shared" si="147"/>
        <v>41723.7033912037</v>
      </c>
      <c r="M1148" s="12">
        <f t="shared" si="148"/>
        <v>41761.7033912037</v>
      </c>
      <c r="N1148" s="14">
        <f t="shared" si="149"/>
        <v>37.75</v>
      </c>
      <c r="O1148" t="b">
        <v>0</v>
      </c>
      <c r="P1148">
        <v>12</v>
      </c>
      <c r="Q1148" t="b">
        <v>0</v>
      </c>
      <c r="R1148" s="8">
        <f t="shared" si="150"/>
        <v>8.8333333333333333E-2</v>
      </c>
      <c r="S1148" s="10">
        <f t="shared" si="151"/>
        <v>44.166666666666664</v>
      </c>
      <c r="T1148" t="s">
        <v>8284</v>
      </c>
      <c r="U1148" t="str">
        <f t="shared" si="154"/>
        <v>food</v>
      </c>
      <c r="V1148" t="str">
        <f t="shared" si="155"/>
        <v>food trucks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>
        <f t="shared" si="146"/>
        <v>5184000</v>
      </c>
      <c r="L1149" s="12">
        <f t="shared" si="147"/>
        <v>41871.722025462965</v>
      </c>
      <c r="M1149" s="12">
        <f t="shared" si="148"/>
        <v>41931.722025462965</v>
      </c>
      <c r="N1149" s="14">
        <f t="shared" si="149"/>
        <v>59.75</v>
      </c>
      <c r="O1149" t="b">
        <v>0</v>
      </c>
      <c r="P1149">
        <v>0</v>
      </c>
      <c r="Q1149" t="b">
        <v>0</v>
      </c>
      <c r="R1149" s="8">
        <f t="shared" si="150"/>
        <v>0</v>
      </c>
      <c r="S1149" s="10" t="e">
        <f t="shared" si="151"/>
        <v>#DIV/0!</v>
      </c>
      <c r="T1149" t="s">
        <v>8284</v>
      </c>
      <c r="U1149" t="str">
        <f t="shared" si="154"/>
        <v>food</v>
      </c>
      <c r="V1149" t="str">
        <f t="shared" si="155"/>
        <v>food trucks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>
        <f t="shared" si="146"/>
        <v>2595600</v>
      </c>
      <c r="L1150" s="12">
        <f t="shared" si="147"/>
        <v>42674.921076388884</v>
      </c>
      <c r="M1150" s="12">
        <f t="shared" si="148"/>
        <v>42704.962743055556</v>
      </c>
      <c r="N1150" s="14">
        <f t="shared" si="149"/>
        <v>29.791666666666668</v>
      </c>
      <c r="O1150" t="b">
        <v>0</v>
      </c>
      <c r="P1150">
        <v>3</v>
      </c>
      <c r="Q1150" t="b">
        <v>0</v>
      </c>
      <c r="R1150" s="8">
        <f t="shared" si="150"/>
        <v>4.8666666666666667E-3</v>
      </c>
      <c r="S1150" s="10">
        <f t="shared" si="151"/>
        <v>24.333333333333332</v>
      </c>
      <c r="T1150" t="s">
        <v>8284</v>
      </c>
      <c r="U1150" t="str">
        <f t="shared" si="154"/>
        <v>food</v>
      </c>
      <c r="V1150" t="str">
        <f t="shared" si="155"/>
        <v>food trucks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>
        <f t="shared" si="146"/>
        <v>2592000</v>
      </c>
      <c r="L1151" s="12">
        <f t="shared" si="147"/>
        <v>42507.46025462963</v>
      </c>
      <c r="M1151" s="12">
        <f t="shared" si="148"/>
        <v>42537.46025462963</v>
      </c>
      <c r="N1151" s="14">
        <f t="shared" si="149"/>
        <v>29.75</v>
      </c>
      <c r="O1151" t="b">
        <v>0</v>
      </c>
      <c r="P1151">
        <v>2</v>
      </c>
      <c r="Q1151" t="b">
        <v>0</v>
      </c>
      <c r="R1151" s="8">
        <f t="shared" si="150"/>
        <v>1.5E-3</v>
      </c>
      <c r="S1151" s="10">
        <f t="shared" si="151"/>
        <v>37.5</v>
      </c>
      <c r="T1151" t="s">
        <v>8284</v>
      </c>
      <c r="U1151" t="str">
        <f t="shared" si="154"/>
        <v>food</v>
      </c>
      <c r="V1151" t="str">
        <f t="shared" si="155"/>
        <v>food trucks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>
        <f t="shared" si="146"/>
        <v>5184000</v>
      </c>
      <c r="L1152" s="12">
        <f t="shared" si="147"/>
        <v>42317.704571759255</v>
      </c>
      <c r="M1152" s="12">
        <f t="shared" si="148"/>
        <v>42377.704571759255</v>
      </c>
      <c r="N1152" s="14">
        <f t="shared" si="149"/>
        <v>59.75</v>
      </c>
      <c r="O1152" t="b">
        <v>0</v>
      </c>
      <c r="P1152">
        <v>6</v>
      </c>
      <c r="Q1152" t="b">
        <v>0</v>
      </c>
      <c r="R1152" s="8">
        <f t="shared" si="150"/>
        <v>0.1008</v>
      </c>
      <c r="S1152" s="10">
        <f t="shared" si="151"/>
        <v>42</v>
      </c>
      <c r="T1152" t="s">
        <v>8284</v>
      </c>
      <c r="U1152" t="str">
        <f t="shared" si="154"/>
        <v>food</v>
      </c>
      <c r="V1152" t="str">
        <f t="shared" si="155"/>
        <v>food trucks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>
        <f t="shared" si="146"/>
        <v>2592000</v>
      </c>
      <c r="L1153" s="12">
        <f t="shared" si="147"/>
        <v>42223.852581018517</v>
      </c>
      <c r="M1153" s="12">
        <f t="shared" si="148"/>
        <v>42253.852581018517</v>
      </c>
      <c r="N1153" s="14">
        <f t="shared" si="149"/>
        <v>29.75</v>
      </c>
      <c r="O1153" t="b">
        <v>0</v>
      </c>
      <c r="P1153">
        <v>0</v>
      </c>
      <c r="Q1153" t="b">
        <v>0</v>
      </c>
      <c r="R1153" s="8">
        <f t="shared" si="150"/>
        <v>0</v>
      </c>
      <c r="S1153" s="10" t="e">
        <f t="shared" si="151"/>
        <v>#DIV/0!</v>
      </c>
      <c r="T1153" t="s">
        <v>8284</v>
      </c>
      <c r="U1153" t="str">
        <f t="shared" si="154"/>
        <v>food</v>
      </c>
      <c r="V1153" t="str">
        <f t="shared" si="155"/>
        <v>food trucks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>
        <f t="shared" si="146"/>
        <v>2592000</v>
      </c>
      <c r="L1154" s="12">
        <f t="shared" si="147"/>
        <v>42109.459629629629</v>
      </c>
      <c r="M1154" s="12">
        <f t="shared" si="148"/>
        <v>42139.459629629629</v>
      </c>
      <c r="N1154" s="14">
        <f t="shared" si="149"/>
        <v>29.75</v>
      </c>
      <c r="O1154" t="b">
        <v>0</v>
      </c>
      <c r="P1154">
        <v>15</v>
      </c>
      <c r="Q1154" t="b">
        <v>0</v>
      </c>
      <c r="R1154" s="8">
        <f t="shared" si="150"/>
        <v>5.6937500000000002E-2</v>
      </c>
      <c r="S1154" s="10">
        <f t="shared" si="151"/>
        <v>60.733333333333334</v>
      </c>
      <c r="T1154" t="s">
        <v>8284</v>
      </c>
      <c r="U1154" t="str">
        <f t="shared" si="154"/>
        <v>food</v>
      </c>
      <c r="V1154" t="str">
        <f t="shared" si="155"/>
        <v>food trucks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>
        <f t="shared" ref="K1155:K1218" si="156">SUM(I1155,-J1155)</f>
        <v>2592000</v>
      </c>
      <c r="L1155" s="12">
        <f t="shared" ref="L1155:L1218" si="157">(((J1155/60)/60)/24)+DATE(1970,1,1)+(-6/24)</f>
        <v>42143.464178240742</v>
      </c>
      <c r="M1155" s="12">
        <f t="shared" ref="M1155:M1218" si="158">(((I1155/60)/60)/24)+DATE(1970,1,1)+(-6/24)</f>
        <v>42173.464178240742</v>
      </c>
      <c r="N1155" s="14">
        <f t="shared" ref="N1155:N1218" si="159">(((K1155/60)/60)/24)+(-6/24)</f>
        <v>29.75</v>
      </c>
      <c r="O1155" t="b">
        <v>0</v>
      </c>
      <c r="P1155">
        <v>1</v>
      </c>
      <c r="Q1155" t="b">
        <v>0</v>
      </c>
      <c r="R1155" s="8">
        <f t="shared" ref="R1155:R1218" si="160">E1155/D1155</f>
        <v>6.2500000000000003E-3</v>
      </c>
      <c r="S1155" s="10">
        <f t="shared" ref="S1155:S1218" si="161">E1155/P1155</f>
        <v>50</v>
      </c>
      <c r="T1155" t="s">
        <v>8284</v>
      </c>
      <c r="U1155" t="str">
        <f t="shared" si="154"/>
        <v>food</v>
      </c>
      <c r="V1155" t="str">
        <f t="shared" si="155"/>
        <v>food trucks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>
        <f t="shared" si="156"/>
        <v>2592000</v>
      </c>
      <c r="L1156" s="12">
        <f t="shared" si="157"/>
        <v>42222.858865740738</v>
      </c>
      <c r="M1156" s="12">
        <f t="shared" si="158"/>
        <v>42252.858865740738</v>
      </c>
      <c r="N1156" s="14">
        <f t="shared" si="159"/>
        <v>29.75</v>
      </c>
      <c r="O1156" t="b">
        <v>0</v>
      </c>
      <c r="P1156">
        <v>3</v>
      </c>
      <c r="Q1156" t="b">
        <v>0</v>
      </c>
      <c r="R1156" s="8">
        <f t="shared" si="160"/>
        <v>6.5000000000000002E-2</v>
      </c>
      <c r="S1156" s="10">
        <f t="shared" si="161"/>
        <v>108.33333333333333</v>
      </c>
      <c r="T1156" t="s">
        <v>8284</v>
      </c>
      <c r="U1156" t="str">
        <f t="shared" si="154"/>
        <v>food</v>
      </c>
      <c r="V1156" t="str">
        <f t="shared" si="155"/>
        <v>food trucks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>
        <f t="shared" si="156"/>
        <v>2592000</v>
      </c>
      <c r="L1157" s="12">
        <f t="shared" si="157"/>
        <v>41835.513981481483</v>
      </c>
      <c r="M1157" s="12">
        <f t="shared" si="158"/>
        <v>41865.513981481483</v>
      </c>
      <c r="N1157" s="14">
        <f t="shared" si="159"/>
        <v>29.75</v>
      </c>
      <c r="O1157" t="b">
        <v>0</v>
      </c>
      <c r="P1157">
        <v>8</v>
      </c>
      <c r="Q1157" t="b">
        <v>0</v>
      </c>
      <c r="R1157" s="8">
        <f t="shared" si="160"/>
        <v>7.5199999999999998E-3</v>
      </c>
      <c r="S1157" s="10">
        <f t="shared" si="161"/>
        <v>23.5</v>
      </c>
      <c r="T1157" t="s">
        <v>8284</v>
      </c>
      <c r="U1157" t="str">
        <f t="shared" si="154"/>
        <v>food</v>
      </c>
      <c r="V1157" t="str">
        <f t="shared" si="155"/>
        <v>food trucks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>
        <f t="shared" si="156"/>
        <v>2592000</v>
      </c>
      <c r="L1158" s="12">
        <f t="shared" si="157"/>
        <v>42028.82131944444</v>
      </c>
      <c r="M1158" s="12">
        <f t="shared" si="158"/>
        <v>42058.82131944444</v>
      </c>
      <c r="N1158" s="14">
        <f t="shared" si="159"/>
        <v>29.75</v>
      </c>
      <c r="O1158" t="b">
        <v>0</v>
      </c>
      <c r="P1158">
        <v>0</v>
      </c>
      <c r="Q1158" t="b">
        <v>0</v>
      </c>
      <c r="R1158" s="8">
        <f t="shared" si="160"/>
        <v>0</v>
      </c>
      <c r="S1158" s="10" t="e">
        <f t="shared" si="161"/>
        <v>#DIV/0!</v>
      </c>
      <c r="T1158" t="s">
        <v>8284</v>
      </c>
      <c r="U1158" t="str">
        <f t="shared" si="154"/>
        <v>food</v>
      </c>
      <c r="V1158" t="str">
        <f t="shared" si="155"/>
        <v>food trucks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>
        <f t="shared" si="156"/>
        <v>5187600</v>
      </c>
      <c r="L1159" s="12">
        <f t="shared" si="157"/>
        <v>41918.378240740742</v>
      </c>
      <c r="M1159" s="12">
        <f t="shared" si="158"/>
        <v>41978.419907407413</v>
      </c>
      <c r="N1159" s="14">
        <f t="shared" si="159"/>
        <v>59.791666666666664</v>
      </c>
      <c r="O1159" t="b">
        <v>0</v>
      </c>
      <c r="P1159">
        <v>3</v>
      </c>
      <c r="Q1159" t="b">
        <v>0</v>
      </c>
      <c r="R1159" s="8">
        <f t="shared" si="160"/>
        <v>1.5100000000000001E-2</v>
      </c>
      <c r="S1159" s="10">
        <f t="shared" si="161"/>
        <v>50.333333333333336</v>
      </c>
      <c r="T1159" t="s">
        <v>8284</v>
      </c>
      <c r="U1159" t="str">
        <f t="shared" si="154"/>
        <v>food</v>
      </c>
      <c r="V1159" t="str">
        <f t="shared" si="155"/>
        <v>food trucks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>
        <f t="shared" si="156"/>
        <v>2592000</v>
      </c>
      <c r="L1160" s="12">
        <f t="shared" si="157"/>
        <v>41951.84175925926</v>
      </c>
      <c r="M1160" s="12">
        <f t="shared" si="158"/>
        <v>41981.84175925926</v>
      </c>
      <c r="N1160" s="14">
        <f t="shared" si="159"/>
        <v>29.75</v>
      </c>
      <c r="O1160" t="b">
        <v>0</v>
      </c>
      <c r="P1160">
        <v>3</v>
      </c>
      <c r="Q1160" t="b">
        <v>0</v>
      </c>
      <c r="R1160" s="8">
        <f t="shared" si="160"/>
        <v>4.6666666666666671E-3</v>
      </c>
      <c r="S1160" s="10">
        <f t="shared" si="161"/>
        <v>11.666666666666666</v>
      </c>
      <c r="T1160" t="s">
        <v>8284</v>
      </c>
      <c r="U1160" t="str">
        <f t="shared" si="154"/>
        <v>food</v>
      </c>
      <c r="V1160" t="str">
        <f t="shared" si="155"/>
        <v>food trucks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>
        <f t="shared" si="156"/>
        <v>2672335</v>
      </c>
      <c r="L1161" s="12">
        <f t="shared" si="157"/>
        <v>42154.476446759261</v>
      </c>
      <c r="M1161" s="12">
        <f t="shared" si="158"/>
        <v>42185.40625</v>
      </c>
      <c r="N1161" s="14">
        <f t="shared" si="159"/>
        <v>30.679803240740739</v>
      </c>
      <c r="O1161" t="b">
        <v>0</v>
      </c>
      <c r="P1161">
        <v>0</v>
      </c>
      <c r="Q1161" t="b">
        <v>0</v>
      </c>
      <c r="R1161" s="8">
        <f t="shared" si="160"/>
        <v>0</v>
      </c>
      <c r="S1161" s="10" t="e">
        <f t="shared" si="161"/>
        <v>#DIV/0!</v>
      </c>
      <c r="T1161" t="s">
        <v>8284</v>
      </c>
      <c r="U1161" t="str">
        <f t="shared" si="154"/>
        <v>food</v>
      </c>
      <c r="V1161" t="str">
        <f t="shared" si="155"/>
        <v>food trucks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>
        <f t="shared" si="156"/>
        <v>2588400</v>
      </c>
      <c r="L1162" s="12">
        <f t="shared" si="157"/>
        <v>42060.904930555553</v>
      </c>
      <c r="M1162" s="12">
        <f t="shared" si="158"/>
        <v>42090.863263888896</v>
      </c>
      <c r="N1162" s="14">
        <f t="shared" si="159"/>
        <v>29.708333333333332</v>
      </c>
      <c r="O1162" t="b">
        <v>0</v>
      </c>
      <c r="P1162">
        <v>19</v>
      </c>
      <c r="Q1162" t="b">
        <v>0</v>
      </c>
      <c r="R1162" s="8">
        <f t="shared" si="160"/>
        <v>3.85E-2</v>
      </c>
      <c r="S1162" s="10">
        <f t="shared" si="161"/>
        <v>60.789473684210527</v>
      </c>
      <c r="T1162" t="s">
        <v>8284</v>
      </c>
      <c r="U1162" t="str">
        <f t="shared" si="154"/>
        <v>food</v>
      </c>
      <c r="V1162" t="str">
        <f t="shared" si="155"/>
        <v>food trucks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>
        <f t="shared" si="156"/>
        <v>1814400</v>
      </c>
      <c r="L1163" s="12">
        <f t="shared" si="157"/>
        <v>42122.379502314812</v>
      </c>
      <c r="M1163" s="12">
        <f t="shared" si="158"/>
        <v>42143.379502314812</v>
      </c>
      <c r="N1163" s="14">
        <f t="shared" si="159"/>
        <v>20.75</v>
      </c>
      <c r="O1163" t="b">
        <v>0</v>
      </c>
      <c r="P1163">
        <v>0</v>
      </c>
      <c r="Q1163" t="b">
        <v>0</v>
      </c>
      <c r="R1163" s="8">
        <f t="shared" si="160"/>
        <v>0</v>
      </c>
      <c r="S1163" s="10" t="e">
        <f t="shared" si="161"/>
        <v>#DIV/0!</v>
      </c>
      <c r="T1163" t="s">
        <v>8284</v>
      </c>
      <c r="U1163" t="str">
        <f t="shared" si="154"/>
        <v>food</v>
      </c>
      <c r="V1163" t="str">
        <f t="shared" si="155"/>
        <v>food trucks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>
        <f t="shared" si="156"/>
        <v>2678400</v>
      </c>
      <c r="L1164" s="12">
        <f t="shared" si="157"/>
        <v>41876.433611111112</v>
      </c>
      <c r="M1164" s="12">
        <f t="shared" si="158"/>
        <v>41907.433611111112</v>
      </c>
      <c r="N1164" s="14">
        <f t="shared" si="159"/>
        <v>30.75</v>
      </c>
      <c r="O1164" t="b">
        <v>0</v>
      </c>
      <c r="P1164">
        <v>2</v>
      </c>
      <c r="Q1164" t="b">
        <v>0</v>
      </c>
      <c r="R1164" s="8">
        <f t="shared" si="160"/>
        <v>5.8333333333333338E-4</v>
      </c>
      <c r="S1164" s="10">
        <f t="shared" si="161"/>
        <v>17.5</v>
      </c>
      <c r="T1164" t="s">
        <v>8284</v>
      </c>
      <c r="U1164" t="str">
        <f t="shared" si="154"/>
        <v>food</v>
      </c>
      <c r="V1164" t="str">
        <f t="shared" si="155"/>
        <v>food trucks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>
        <f t="shared" si="156"/>
        <v>2592000</v>
      </c>
      <c r="L1165" s="12">
        <f t="shared" si="157"/>
        <v>41830.473611111112</v>
      </c>
      <c r="M1165" s="12">
        <f t="shared" si="158"/>
        <v>41860.473611111112</v>
      </c>
      <c r="N1165" s="14">
        <f t="shared" si="159"/>
        <v>29.75</v>
      </c>
      <c r="O1165" t="b">
        <v>0</v>
      </c>
      <c r="P1165">
        <v>0</v>
      </c>
      <c r="Q1165" t="b">
        <v>0</v>
      </c>
      <c r="R1165" s="8">
        <f t="shared" si="160"/>
        <v>0</v>
      </c>
      <c r="S1165" s="10" t="e">
        <f t="shared" si="161"/>
        <v>#DIV/0!</v>
      </c>
      <c r="T1165" t="s">
        <v>8284</v>
      </c>
      <c r="U1165" t="str">
        <f t="shared" si="154"/>
        <v>food</v>
      </c>
      <c r="V1165" t="str">
        <f t="shared" si="155"/>
        <v>food trucks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>
        <f t="shared" si="156"/>
        <v>2592000</v>
      </c>
      <c r="L1166" s="12">
        <f t="shared" si="157"/>
        <v>42509.474328703705</v>
      </c>
      <c r="M1166" s="12">
        <f t="shared" si="158"/>
        <v>42539.474328703705</v>
      </c>
      <c r="N1166" s="14">
        <f t="shared" si="159"/>
        <v>29.75</v>
      </c>
      <c r="O1166" t="b">
        <v>0</v>
      </c>
      <c r="P1166">
        <v>0</v>
      </c>
      <c r="Q1166" t="b">
        <v>0</v>
      </c>
      <c r="R1166" s="8">
        <f t="shared" si="160"/>
        <v>0</v>
      </c>
      <c r="S1166" s="10" t="e">
        <f t="shared" si="161"/>
        <v>#DIV/0!</v>
      </c>
      <c r="T1166" t="s">
        <v>8284</v>
      </c>
      <c r="U1166" t="str">
        <f t="shared" si="154"/>
        <v>food</v>
      </c>
      <c r="V1166" t="str">
        <f t="shared" si="155"/>
        <v>food trucks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>
        <f t="shared" si="156"/>
        <v>2937600</v>
      </c>
      <c r="L1167" s="12">
        <f t="shared" si="157"/>
        <v>41791.964467592588</v>
      </c>
      <c r="M1167" s="12">
        <f t="shared" si="158"/>
        <v>41825.964467592588</v>
      </c>
      <c r="N1167" s="14">
        <f t="shared" si="159"/>
        <v>33.75</v>
      </c>
      <c r="O1167" t="b">
        <v>0</v>
      </c>
      <c r="P1167">
        <v>25</v>
      </c>
      <c r="Q1167" t="b">
        <v>0</v>
      </c>
      <c r="R1167" s="8">
        <f t="shared" si="160"/>
        <v>0.20705000000000001</v>
      </c>
      <c r="S1167" s="10">
        <f t="shared" si="161"/>
        <v>82.82</v>
      </c>
      <c r="T1167" t="s">
        <v>8284</v>
      </c>
      <c r="U1167" t="str">
        <f t="shared" si="154"/>
        <v>food</v>
      </c>
      <c r="V1167" t="str">
        <f t="shared" si="155"/>
        <v>food trucks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>
        <f t="shared" si="156"/>
        <v>2650858</v>
      </c>
      <c r="L1168" s="12">
        <f t="shared" si="157"/>
        <v>42150.235439814816</v>
      </c>
      <c r="M1168" s="12">
        <f t="shared" si="158"/>
        <v>42180.916666666672</v>
      </c>
      <c r="N1168" s="14">
        <f t="shared" si="159"/>
        <v>30.43122685185185</v>
      </c>
      <c r="O1168" t="b">
        <v>0</v>
      </c>
      <c r="P1168">
        <v>8</v>
      </c>
      <c r="Q1168" t="b">
        <v>0</v>
      </c>
      <c r="R1168" s="8">
        <f t="shared" si="160"/>
        <v>0.19139999999999999</v>
      </c>
      <c r="S1168" s="10">
        <f t="shared" si="161"/>
        <v>358.875</v>
      </c>
      <c r="T1168" t="s">
        <v>8284</v>
      </c>
      <c r="U1168" t="str">
        <f t="shared" si="154"/>
        <v>food</v>
      </c>
      <c r="V1168" t="str">
        <f t="shared" si="155"/>
        <v>food trucks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>
        <f t="shared" si="156"/>
        <v>2678400</v>
      </c>
      <c r="L1169" s="12">
        <f t="shared" si="157"/>
        <v>41863.484895833331</v>
      </c>
      <c r="M1169" s="12">
        <f t="shared" si="158"/>
        <v>41894.484895833331</v>
      </c>
      <c r="N1169" s="14">
        <f t="shared" si="159"/>
        <v>30.75</v>
      </c>
      <c r="O1169" t="b">
        <v>0</v>
      </c>
      <c r="P1169">
        <v>16</v>
      </c>
      <c r="Q1169" t="b">
        <v>0</v>
      </c>
      <c r="R1169" s="8">
        <f t="shared" si="160"/>
        <v>1.6316666666666667E-2</v>
      </c>
      <c r="S1169" s="10">
        <f t="shared" si="161"/>
        <v>61.1875</v>
      </c>
      <c r="T1169" t="s">
        <v>8284</v>
      </c>
      <c r="U1169" t="str">
        <f t="shared" si="154"/>
        <v>food</v>
      </c>
      <c r="V1169" t="str">
        <f t="shared" si="155"/>
        <v>food trucks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>
        <f t="shared" si="156"/>
        <v>2592000</v>
      </c>
      <c r="L1170" s="12">
        <f t="shared" si="157"/>
        <v>42604.803993055553</v>
      </c>
      <c r="M1170" s="12">
        <f t="shared" si="158"/>
        <v>42634.803993055553</v>
      </c>
      <c r="N1170" s="14">
        <f t="shared" si="159"/>
        <v>29.75</v>
      </c>
      <c r="O1170" t="b">
        <v>0</v>
      </c>
      <c r="P1170">
        <v>3</v>
      </c>
      <c r="Q1170" t="b">
        <v>0</v>
      </c>
      <c r="R1170" s="8">
        <f t="shared" si="160"/>
        <v>5.6666666666666664E-2</v>
      </c>
      <c r="S1170" s="10">
        <f t="shared" si="161"/>
        <v>340</v>
      </c>
      <c r="T1170" t="s">
        <v>8284</v>
      </c>
      <c r="U1170" t="str">
        <f t="shared" si="154"/>
        <v>food</v>
      </c>
      <c r="V1170" t="str">
        <f t="shared" si="155"/>
        <v>food trucks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>
        <f t="shared" si="156"/>
        <v>2592000</v>
      </c>
      <c r="L1171" s="12">
        <f t="shared" si="157"/>
        <v>42027.103738425925</v>
      </c>
      <c r="M1171" s="12">
        <f t="shared" si="158"/>
        <v>42057.103738425925</v>
      </c>
      <c r="N1171" s="14">
        <f t="shared" si="159"/>
        <v>29.75</v>
      </c>
      <c r="O1171" t="b">
        <v>0</v>
      </c>
      <c r="P1171">
        <v>3</v>
      </c>
      <c r="Q1171" t="b">
        <v>0</v>
      </c>
      <c r="R1171" s="8">
        <f t="shared" si="160"/>
        <v>1.6999999999999999E-3</v>
      </c>
      <c r="S1171" s="10">
        <f t="shared" si="161"/>
        <v>5.666666666666667</v>
      </c>
      <c r="T1171" t="s">
        <v>8284</v>
      </c>
      <c r="U1171" t="str">
        <f t="shared" si="154"/>
        <v>food</v>
      </c>
      <c r="V1171" t="str">
        <f t="shared" si="155"/>
        <v>food trucks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>
        <f t="shared" si="156"/>
        <v>2592000</v>
      </c>
      <c r="L1172" s="12">
        <f t="shared" si="157"/>
        <v>42124.643182870372</v>
      </c>
      <c r="M1172" s="12">
        <f t="shared" si="158"/>
        <v>42154.643182870372</v>
      </c>
      <c r="N1172" s="14">
        <f t="shared" si="159"/>
        <v>29.75</v>
      </c>
      <c r="O1172" t="b">
        <v>0</v>
      </c>
      <c r="P1172">
        <v>2</v>
      </c>
      <c r="Q1172" t="b">
        <v>0</v>
      </c>
      <c r="R1172" s="8">
        <f t="shared" si="160"/>
        <v>4.0000000000000001E-3</v>
      </c>
      <c r="S1172" s="10">
        <f t="shared" si="161"/>
        <v>50</v>
      </c>
      <c r="T1172" t="s">
        <v>8284</v>
      </c>
      <c r="U1172" t="str">
        <f t="shared" si="154"/>
        <v>food</v>
      </c>
      <c r="V1172" t="str">
        <f t="shared" si="155"/>
        <v>food trucks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>
        <f t="shared" si="156"/>
        <v>1558800</v>
      </c>
      <c r="L1173" s="12">
        <f t="shared" si="157"/>
        <v>41938.554710648146</v>
      </c>
      <c r="M1173" s="12">
        <f t="shared" si="158"/>
        <v>41956.596377314811</v>
      </c>
      <c r="N1173" s="14">
        <f t="shared" si="159"/>
        <v>17.791666666666668</v>
      </c>
      <c r="O1173" t="b">
        <v>0</v>
      </c>
      <c r="P1173">
        <v>1</v>
      </c>
      <c r="Q1173" t="b">
        <v>0</v>
      </c>
      <c r="R1173" s="8">
        <f t="shared" si="160"/>
        <v>1E-3</v>
      </c>
      <c r="S1173" s="10">
        <f t="shared" si="161"/>
        <v>25</v>
      </c>
      <c r="T1173" t="s">
        <v>8284</v>
      </c>
      <c r="U1173" t="str">
        <f t="shared" si="154"/>
        <v>food</v>
      </c>
      <c r="V1173" t="str">
        <f t="shared" si="155"/>
        <v>food trucks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>
        <f t="shared" si="156"/>
        <v>2592000</v>
      </c>
      <c r="L1174" s="12">
        <f t="shared" si="157"/>
        <v>41841.432314814818</v>
      </c>
      <c r="M1174" s="12">
        <f t="shared" si="158"/>
        <v>41871.432314814818</v>
      </c>
      <c r="N1174" s="14">
        <f t="shared" si="159"/>
        <v>29.75</v>
      </c>
      <c r="O1174" t="b">
        <v>0</v>
      </c>
      <c r="P1174">
        <v>0</v>
      </c>
      <c r="Q1174" t="b">
        <v>0</v>
      </c>
      <c r="R1174" s="8">
        <f t="shared" si="160"/>
        <v>0</v>
      </c>
      <c r="S1174" s="10" t="e">
        <f t="shared" si="161"/>
        <v>#DIV/0!</v>
      </c>
      <c r="T1174" t="s">
        <v>8284</v>
      </c>
      <c r="U1174" t="str">
        <f t="shared" si="154"/>
        <v>food</v>
      </c>
      <c r="V1174" t="str">
        <f t="shared" si="155"/>
        <v>food trucks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>
        <f t="shared" si="156"/>
        <v>3024000</v>
      </c>
      <c r="L1175" s="12">
        <f t="shared" si="157"/>
        <v>42183.935844907406</v>
      </c>
      <c r="M1175" s="12">
        <f t="shared" si="158"/>
        <v>42218.935844907406</v>
      </c>
      <c r="N1175" s="14">
        <f t="shared" si="159"/>
        <v>34.75</v>
      </c>
      <c r="O1175" t="b">
        <v>0</v>
      </c>
      <c r="P1175">
        <v>1</v>
      </c>
      <c r="Q1175" t="b">
        <v>0</v>
      </c>
      <c r="R1175" s="8">
        <f t="shared" si="160"/>
        <v>2.4000000000000001E-4</v>
      </c>
      <c r="S1175" s="10">
        <f t="shared" si="161"/>
        <v>30</v>
      </c>
      <c r="T1175" t="s">
        <v>8284</v>
      </c>
      <c r="U1175" t="str">
        <f t="shared" si="154"/>
        <v>food</v>
      </c>
      <c r="V1175" t="str">
        <f t="shared" si="155"/>
        <v>food trucks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>
        <f t="shared" si="156"/>
        <v>2592000</v>
      </c>
      <c r="L1176" s="12">
        <f t="shared" si="157"/>
        <v>42468.59174768519</v>
      </c>
      <c r="M1176" s="12">
        <f t="shared" si="158"/>
        <v>42498.59174768519</v>
      </c>
      <c r="N1176" s="14">
        <f t="shared" si="159"/>
        <v>29.75</v>
      </c>
      <c r="O1176" t="b">
        <v>0</v>
      </c>
      <c r="P1176">
        <v>19</v>
      </c>
      <c r="Q1176" t="b">
        <v>0</v>
      </c>
      <c r="R1176" s="8">
        <f t="shared" si="160"/>
        <v>5.906666666666667E-2</v>
      </c>
      <c r="S1176" s="10">
        <f t="shared" si="161"/>
        <v>46.631578947368418</v>
      </c>
      <c r="T1176" t="s">
        <v>8284</v>
      </c>
      <c r="U1176" t="str">
        <f t="shared" si="154"/>
        <v>food</v>
      </c>
      <c r="V1176" t="str">
        <f t="shared" si="155"/>
        <v>food trucks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>
        <f t="shared" si="156"/>
        <v>2592000</v>
      </c>
      <c r="L1177" s="12">
        <f t="shared" si="157"/>
        <v>42170.478460648148</v>
      </c>
      <c r="M1177" s="12">
        <f t="shared" si="158"/>
        <v>42200.478460648148</v>
      </c>
      <c r="N1177" s="14">
        <f t="shared" si="159"/>
        <v>29.75</v>
      </c>
      <c r="O1177" t="b">
        <v>0</v>
      </c>
      <c r="P1177">
        <v>9</v>
      </c>
      <c r="Q1177" t="b">
        <v>0</v>
      </c>
      <c r="R1177" s="8">
        <f t="shared" si="160"/>
        <v>2.9250000000000002E-2</v>
      </c>
      <c r="S1177" s="10">
        <f t="shared" si="161"/>
        <v>65</v>
      </c>
      <c r="T1177" t="s">
        <v>8284</v>
      </c>
      <c r="U1177" t="str">
        <f t="shared" si="154"/>
        <v>food</v>
      </c>
      <c r="V1177" t="str">
        <f t="shared" si="155"/>
        <v>food trucks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>
        <f t="shared" si="156"/>
        <v>4710702</v>
      </c>
      <c r="L1178" s="12">
        <f t="shared" si="157"/>
        <v>42745.769652777773</v>
      </c>
      <c r="M1178" s="12">
        <f t="shared" si="158"/>
        <v>42800.291666666672</v>
      </c>
      <c r="N1178" s="14">
        <f t="shared" si="159"/>
        <v>54.272013888888885</v>
      </c>
      <c r="O1178" t="b">
        <v>0</v>
      </c>
      <c r="P1178">
        <v>1</v>
      </c>
      <c r="Q1178" t="b">
        <v>0</v>
      </c>
      <c r="R1178" s="8">
        <f t="shared" si="160"/>
        <v>5.7142857142857142E-5</v>
      </c>
      <c r="S1178" s="10">
        <f t="shared" si="161"/>
        <v>10</v>
      </c>
      <c r="T1178" t="s">
        <v>8284</v>
      </c>
      <c r="U1178" t="str">
        <f t="shared" si="154"/>
        <v>food</v>
      </c>
      <c r="V1178" t="str">
        <f t="shared" si="155"/>
        <v>food trucks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>
        <f t="shared" si="156"/>
        <v>2592000</v>
      </c>
      <c r="L1179" s="12">
        <f t="shared" si="157"/>
        <v>41897.410833333335</v>
      </c>
      <c r="M1179" s="12">
        <f t="shared" si="158"/>
        <v>41927.410833333335</v>
      </c>
      <c r="N1179" s="14">
        <f t="shared" si="159"/>
        <v>29.75</v>
      </c>
      <c r="O1179" t="b">
        <v>0</v>
      </c>
      <c r="P1179">
        <v>0</v>
      </c>
      <c r="Q1179" t="b">
        <v>0</v>
      </c>
      <c r="R1179" s="8">
        <f t="shared" si="160"/>
        <v>0</v>
      </c>
      <c r="S1179" s="10" t="e">
        <f t="shared" si="161"/>
        <v>#DIV/0!</v>
      </c>
      <c r="T1179" t="s">
        <v>8284</v>
      </c>
      <c r="U1179" t="str">
        <f t="shared" si="154"/>
        <v>food</v>
      </c>
      <c r="V1179" t="str">
        <f t="shared" si="155"/>
        <v>food trucks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>
        <f t="shared" si="156"/>
        <v>2592000</v>
      </c>
      <c r="L1180" s="12">
        <f t="shared" si="157"/>
        <v>41837.655694444446</v>
      </c>
      <c r="M1180" s="12">
        <f t="shared" si="158"/>
        <v>41867.655694444446</v>
      </c>
      <c r="N1180" s="14">
        <f t="shared" si="159"/>
        <v>29.75</v>
      </c>
      <c r="O1180" t="b">
        <v>0</v>
      </c>
      <c r="P1180">
        <v>1</v>
      </c>
      <c r="Q1180" t="b">
        <v>0</v>
      </c>
      <c r="R1180" s="8">
        <f t="shared" si="160"/>
        <v>6.666666666666667E-5</v>
      </c>
      <c r="S1180" s="10">
        <f t="shared" si="161"/>
        <v>5</v>
      </c>
      <c r="T1180" t="s">
        <v>8284</v>
      </c>
      <c r="U1180" t="str">
        <f t="shared" si="154"/>
        <v>food</v>
      </c>
      <c r="V1180" t="str">
        <f t="shared" si="155"/>
        <v>food trucks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>
        <f t="shared" si="156"/>
        <v>2592000</v>
      </c>
      <c r="L1181" s="12">
        <f t="shared" si="157"/>
        <v>42275.470219907409</v>
      </c>
      <c r="M1181" s="12">
        <f t="shared" si="158"/>
        <v>42305.470219907409</v>
      </c>
      <c r="N1181" s="14">
        <f t="shared" si="159"/>
        <v>29.75</v>
      </c>
      <c r="O1181" t="b">
        <v>0</v>
      </c>
      <c r="P1181">
        <v>5</v>
      </c>
      <c r="Q1181" t="b">
        <v>0</v>
      </c>
      <c r="R1181" s="8">
        <f t="shared" si="160"/>
        <v>5.3333333333333337E-2</v>
      </c>
      <c r="S1181" s="10">
        <f t="shared" si="161"/>
        <v>640</v>
      </c>
      <c r="T1181" t="s">
        <v>8284</v>
      </c>
      <c r="U1181" t="str">
        <f t="shared" si="154"/>
        <v>food</v>
      </c>
      <c r="V1181" t="str">
        <f t="shared" si="155"/>
        <v>food trucks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>
        <f t="shared" si="156"/>
        <v>3196800</v>
      </c>
      <c r="L1182" s="12">
        <f t="shared" si="157"/>
        <v>41781.556875000002</v>
      </c>
      <c r="M1182" s="12">
        <f t="shared" si="158"/>
        <v>41818.556875000002</v>
      </c>
      <c r="N1182" s="14">
        <f t="shared" si="159"/>
        <v>36.75</v>
      </c>
      <c r="O1182" t="b">
        <v>0</v>
      </c>
      <c r="P1182">
        <v>85</v>
      </c>
      <c r="Q1182" t="b">
        <v>0</v>
      </c>
      <c r="R1182" s="8">
        <f t="shared" si="160"/>
        <v>0.11749999999999999</v>
      </c>
      <c r="S1182" s="10">
        <f t="shared" si="161"/>
        <v>69.117647058823536</v>
      </c>
      <c r="T1182" t="s">
        <v>8284</v>
      </c>
      <c r="U1182" t="str">
        <f t="shared" si="154"/>
        <v>food</v>
      </c>
      <c r="V1182" t="str">
        <f t="shared" si="155"/>
        <v>food trucks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>
        <f t="shared" si="156"/>
        <v>2592000</v>
      </c>
      <c r="L1183" s="12">
        <f t="shared" si="157"/>
        <v>42034.089363425926</v>
      </c>
      <c r="M1183" s="12">
        <f t="shared" si="158"/>
        <v>42064.089363425926</v>
      </c>
      <c r="N1183" s="14">
        <f t="shared" si="159"/>
        <v>29.75</v>
      </c>
      <c r="O1183" t="b">
        <v>0</v>
      </c>
      <c r="P1183">
        <v>3</v>
      </c>
      <c r="Q1183" t="b">
        <v>0</v>
      </c>
      <c r="R1183" s="8">
        <f t="shared" si="160"/>
        <v>8.0000000000000007E-5</v>
      </c>
      <c r="S1183" s="10">
        <f t="shared" si="161"/>
        <v>1.3333333333333333</v>
      </c>
      <c r="T1183" t="s">
        <v>8284</v>
      </c>
      <c r="U1183" t="str">
        <f t="shared" si="154"/>
        <v>food</v>
      </c>
      <c r="V1183" t="str">
        <f t="shared" si="155"/>
        <v>food trucks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>
        <f t="shared" si="156"/>
        <v>1630232</v>
      </c>
      <c r="L1184" s="12">
        <f t="shared" si="157"/>
        <v>42728.577407407407</v>
      </c>
      <c r="M1184" s="12">
        <f t="shared" si="158"/>
        <v>42747.445833333331</v>
      </c>
      <c r="N1184" s="14">
        <f t="shared" si="159"/>
        <v>18.618425925925926</v>
      </c>
      <c r="O1184" t="b">
        <v>0</v>
      </c>
      <c r="P1184">
        <v>4</v>
      </c>
      <c r="Q1184" t="b">
        <v>0</v>
      </c>
      <c r="R1184" s="8">
        <f t="shared" si="160"/>
        <v>4.2000000000000003E-2</v>
      </c>
      <c r="S1184" s="10">
        <f t="shared" si="161"/>
        <v>10.5</v>
      </c>
      <c r="T1184" t="s">
        <v>8284</v>
      </c>
      <c r="U1184" t="str">
        <f t="shared" si="154"/>
        <v>food</v>
      </c>
      <c r="V1184" t="str">
        <f t="shared" si="155"/>
        <v>food trucks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>
        <f t="shared" si="156"/>
        <v>1667917</v>
      </c>
      <c r="L1185" s="12">
        <f t="shared" si="157"/>
        <v>42656.61137731481</v>
      </c>
      <c r="M1185" s="12">
        <f t="shared" si="158"/>
        <v>42675.915972222225</v>
      </c>
      <c r="N1185" s="14">
        <f t="shared" si="159"/>
        <v>19.054594907407406</v>
      </c>
      <c r="O1185" t="b">
        <v>0</v>
      </c>
      <c r="P1185">
        <v>3</v>
      </c>
      <c r="Q1185" t="b">
        <v>0</v>
      </c>
      <c r="R1185" s="8">
        <f t="shared" si="160"/>
        <v>0.04</v>
      </c>
      <c r="S1185" s="10">
        <f t="shared" si="161"/>
        <v>33.333333333333336</v>
      </c>
      <c r="T1185" t="s">
        <v>8284</v>
      </c>
      <c r="U1185" t="str">
        <f t="shared" si="154"/>
        <v>food</v>
      </c>
      <c r="V1185" t="str">
        <f t="shared" si="155"/>
        <v>food trucks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>
        <f t="shared" si="156"/>
        <v>2678400</v>
      </c>
      <c r="L1186" s="12">
        <f t="shared" si="157"/>
        <v>42741.349664351852</v>
      </c>
      <c r="M1186" s="12">
        <f t="shared" si="158"/>
        <v>42772.349664351852</v>
      </c>
      <c r="N1186" s="14">
        <f t="shared" si="159"/>
        <v>30.75</v>
      </c>
      <c r="O1186" t="b">
        <v>0</v>
      </c>
      <c r="P1186">
        <v>375</v>
      </c>
      <c r="Q1186" t="b">
        <v>1</v>
      </c>
      <c r="R1186" s="8">
        <f t="shared" si="160"/>
        <v>1.0493636363636363</v>
      </c>
      <c r="S1186" s="10">
        <f t="shared" si="161"/>
        <v>61.562666666666665</v>
      </c>
      <c r="T1186" t="s">
        <v>8285</v>
      </c>
      <c r="U1186" t="str">
        <f>IF(T1186="photography/photobooks", "photography", IF(T1186="photography/nature", "photography", IF(T1186="photography/places", "photography", IF(T1186="photography/people", "photography", "N/A"))))</f>
        <v>photography</v>
      </c>
      <c r="V1186" t="str">
        <f>IF(T1186="photography/photobooks", "photobooks", IF(T1186="photography/nature", "nature", IF(T1186="photography/places", "places", IF(T1186="photography/people", "people", "N/A"))))</f>
        <v>photobooks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>
        <f t="shared" si="156"/>
        <v>2790851</v>
      </c>
      <c r="L1187" s="12">
        <f t="shared" si="157"/>
        <v>42130.615150462967</v>
      </c>
      <c r="M1187" s="12">
        <f t="shared" si="158"/>
        <v>42162.916666666672</v>
      </c>
      <c r="N1187" s="14">
        <f t="shared" si="159"/>
        <v>32.051516203703706</v>
      </c>
      <c r="O1187" t="b">
        <v>0</v>
      </c>
      <c r="P1187">
        <v>111</v>
      </c>
      <c r="Q1187" t="b">
        <v>1</v>
      </c>
      <c r="R1187" s="8">
        <f t="shared" si="160"/>
        <v>1.0544</v>
      </c>
      <c r="S1187" s="10">
        <f t="shared" si="161"/>
        <v>118.73873873873873</v>
      </c>
      <c r="T1187" t="s">
        <v>8285</v>
      </c>
      <c r="U1187" t="str">
        <f t="shared" ref="U1187:U1225" si="162">IF(T1187="photography/photobooks", "photography", IF(T1187="photography/nature", "photography", IF(T1187="photography/places", "photography", IF(T1187="photography/people", "photography", "N/A"))))</f>
        <v>photography</v>
      </c>
      <c r="V1187" t="str">
        <f t="shared" ref="V1187:V1225" si="163">IF(T1187="photography/photobooks", "photobooks", IF(T1187="photography/nature", "nature", IF(T1187="photography/places", "places", IF(T1187="photography/people", "people", "N/A"))))</f>
        <v>photobooks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>
        <f t="shared" si="156"/>
        <v>2858325</v>
      </c>
      <c r="L1188" s="12">
        <f t="shared" si="157"/>
        <v>42123.61336805555</v>
      </c>
      <c r="M1188" s="12">
        <f t="shared" si="158"/>
        <v>42156.695833333331</v>
      </c>
      <c r="N1188" s="14">
        <f t="shared" si="159"/>
        <v>32.832465277777779</v>
      </c>
      <c r="O1188" t="b">
        <v>0</v>
      </c>
      <c r="P1188">
        <v>123</v>
      </c>
      <c r="Q1188" t="b">
        <v>1</v>
      </c>
      <c r="R1188" s="8">
        <f t="shared" si="160"/>
        <v>1.0673333333333332</v>
      </c>
      <c r="S1188" s="10">
        <f t="shared" si="161"/>
        <v>65.081300813008127</v>
      </c>
      <c r="T1188" t="s">
        <v>8285</v>
      </c>
      <c r="U1188" t="str">
        <f t="shared" si="162"/>
        <v>photography</v>
      </c>
      <c r="V1188" t="str">
        <f t="shared" si="163"/>
        <v>photobooks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>
        <f t="shared" si="156"/>
        <v>2752277</v>
      </c>
      <c r="L1189" s="12">
        <f t="shared" si="157"/>
        <v>42109.644942129627</v>
      </c>
      <c r="M1189" s="12">
        <f t="shared" si="158"/>
        <v>42141.5</v>
      </c>
      <c r="N1189" s="14">
        <f t="shared" si="159"/>
        <v>31.60505787037037</v>
      </c>
      <c r="O1189" t="b">
        <v>0</v>
      </c>
      <c r="P1189">
        <v>70</v>
      </c>
      <c r="Q1189" t="b">
        <v>1</v>
      </c>
      <c r="R1189" s="8">
        <f t="shared" si="160"/>
        <v>1.0412571428571429</v>
      </c>
      <c r="S1189" s="10">
        <f t="shared" si="161"/>
        <v>130.15714285714284</v>
      </c>
      <c r="T1189" t="s">
        <v>8285</v>
      </c>
      <c r="U1189" t="str">
        <f t="shared" si="162"/>
        <v>photography</v>
      </c>
      <c r="V1189" t="str">
        <f t="shared" si="163"/>
        <v>photobooks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>
        <f t="shared" si="156"/>
        <v>1814400</v>
      </c>
      <c r="L1190" s="12">
        <f t="shared" si="157"/>
        <v>42711.450694444444</v>
      </c>
      <c r="M1190" s="12">
        <f t="shared" si="158"/>
        <v>42732.450694444444</v>
      </c>
      <c r="N1190" s="14">
        <f t="shared" si="159"/>
        <v>20.75</v>
      </c>
      <c r="O1190" t="b">
        <v>0</v>
      </c>
      <c r="P1190">
        <v>85</v>
      </c>
      <c r="Q1190" t="b">
        <v>1</v>
      </c>
      <c r="R1190" s="8">
        <f t="shared" si="160"/>
        <v>1.6054999999999999</v>
      </c>
      <c r="S1190" s="10">
        <f t="shared" si="161"/>
        <v>37.776470588235291</v>
      </c>
      <c r="T1190" t="s">
        <v>8285</v>
      </c>
      <c r="U1190" t="str">
        <f t="shared" si="162"/>
        <v>photography</v>
      </c>
      <c r="V1190" t="str">
        <f t="shared" si="163"/>
        <v>photobooks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>
        <f t="shared" si="156"/>
        <v>1814400</v>
      </c>
      <c r="L1191" s="12">
        <f t="shared" si="157"/>
        <v>42529.729108796295</v>
      </c>
      <c r="M1191" s="12">
        <f t="shared" si="158"/>
        <v>42550.729108796295</v>
      </c>
      <c r="N1191" s="14">
        <f t="shared" si="159"/>
        <v>20.75</v>
      </c>
      <c r="O1191" t="b">
        <v>0</v>
      </c>
      <c r="P1191">
        <v>86</v>
      </c>
      <c r="Q1191" t="b">
        <v>1</v>
      </c>
      <c r="R1191" s="8">
        <f t="shared" si="160"/>
        <v>1.0777777777777777</v>
      </c>
      <c r="S1191" s="10">
        <f t="shared" si="161"/>
        <v>112.79069767441861</v>
      </c>
      <c r="T1191" t="s">
        <v>8285</v>
      </c>
      <c r="U1191" t="str">
        <f t="shared" si="162"/>
        <v>photography</v>
      </c>
      <c r="V1191" t="str">
        <f t="shared" si="163"/>
        <v>photobooks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>
        <f t="shared" si="156"/>
        <v>2592000</v>
      </c>
      <c r="L1192" s="12">
        <f t="shared" si="157"/>
        <v>41852.415798611109</v>
      </c>
      <c r="M1192" s="12">
        <f t="shared" si="158"/>
        <v>41882.415798611109</v>
      </c>
      <c r="N1192" s="14">
        <f t="shared" si="159"/>
        <v>29.75</v>
      </c>
      <c r="O1192" t="b">
        <v>0</v>
      </c>
      <c r="P1192">
        <v>13</v>
      </c>
      <c r="Q1192" t="b">
        <v>1</v>
      </c>
      <c r="R1192" s="8">
        <f t="shared" si="160"/>
        <v>1.35</v>
      </c>
      <c r="S1192" s="10">
        <f t="shared" si="161"/>
        <v>51.92307692307692</v>
      </c>
      <c r="T1192" t="s">
        <v>8285</v>
      </c>
      <c r="U1192" t="str">
        <f t="shared" si="162"/>
        <v>photography</v>
      </c>
      <c r="V1192" t="str">
        <f t="shared" si="163"/>
        <v>photobooks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>
        <f t="shared" si="156"/>
        <v>2588400</v>
      </c>
      <c r="L1193" s="12">
        <f t="shared" si="157"/>
        <v>42419.353703703702</v>
      </c>
      <c r="M1193" s="12">
        <f t="shared" si="158"/>
        <v>42449.312037037031</v>
      </c>
      <c r="N1193" s="14">
        <f t="shared" si="159"/>
        <v>29.708333333333332</v>
      </c>
      <c r="O1193" t="b">
        <v>0</v>
      </c>
      <c r="P1193">
        <v>33</v>
      </c>
      <c r="Q1193" t="b">
        <v>1</v>
      </c>
      <c r="R1193" s="8">
        <f t="shared" si="160"/>
        <v>1.0907407407407408</v>
      </c>
      <c r="S1193" s="10">
        <f t="shared" si="161"/>
        <v>89.242424242424249</v>
      </c>
      <c r="T1193" t="s">
        <v>8285</v>
      </c>
      <c r="U1193" t="str">
        <f t="shared" si="162"/>
        <v>photography</v>
      </c>
      <c r="V1193" t="str">
        <f t="shared" si="163"/>
        <v>photobooks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>
        <f t="shared" si="156"/>
        <v>2592000</v>
      </c>
      <c r="L1194" s="12">
        <f t="shared" si="157"/>
        <v>42747.256689814814</v>
      </c>
      <c r="M1194" s="12">
        <f t="shared" si="158"/>
        <v>42777.256689814814</v>
      </c>
      <c r="N1194" s="14">
        <f t="shared" si="159"/>
        <v>29.75</v>
      </c>
      <c r="O1194" t="b">
        <v>0</v>
      </c>
      <c r="P1194">
        <v>15</v>
      </c>
      <c r="Q1194" t="b">
        <v>1</v>
      </c>
      <c r="R1194" s="8">
        <f t="shared" si="160"/>
        <v>2.9</v>
      </c>
      <c r="S1194" s="10">
        <f t="shared" si="161"/>
        <v>19.333333333333332</v>
      </c>
      <c r="T1194" t="s">
        <v>8285</v>
      </c>
      <c r="U1194" t="str">
        <f t="shared" si="162"/>
        <v>photography</v>
      </c>
      <c r="V1194" t="str">
        <f t="shared" si="163"/>
        <v>photobooks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>
        <f t="shared" si="156"/>
        <v>5180400</v>
      </c>
      <c r="L1195" s="12">
        <f t="shared" si="157"/>
        <v>42409.526076388895</v>
      </c>
      <c r="M1195" s="12">
        <f t="shared" si="158"/>
        <v>42469.484409722223</v>
      </c>
      <c r="N1195" s="14">
        <f t="shared" si="159"/>
        <v>59.708333333333336</v>
      </c>
      <c r="O1195" t="b">
        <v>0</v>
      </c>
      <c r="P1195">
        <v>273</v>
      </c>
      <c r="Q1195" t="b">
        <v>1</v>
      </c>
      <c r="R1195" s="8">
        <f t="shared" si="160"/>
        <v>1.0395714285714286</v>
      </c>
      <c r="S1195" s="10">
        <f t="shared" si="161"/>
        <v>79.967032967032964</v>
      </c>
      <c r="T1195" t="s">
        <v>8285</v>
      </c>
      <c r="U1195" t="str">
        <f t="shared" si="162"/>
        <v>photography</v>
      </c>
      <c r="V1195" t="str">
        <f t="shared" si="163"/>
        <v>photobooks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>
        <f t="shared" si="156"/>
        <v>2592000</v>
      </c>
      <c r="L1196" s="12">
        <f t="shared" si="157"/>
        <v>42072.238182870366</v>
      </c>
      <c r="M1196" s="12">
        <f t="shared" si="158"/>
        <v>42102.238182870366</v>
      </c>
      <c r="N1196" s="14">
        <f t="shared" si="159"/>
        <v>29.75</v>
      </c>
      <c r="O1196" t="b">
        <v>0</v>
      </c>
      <c r="P1196">
        <v>714</v>
      </c>
      <c r="Q1196" t="b">
        <v>1</v>
      </c>
      <c r="R1196" s="8">
        <f t="shared" si="160"/>
        <v>3.2223999999999999</v>
      </c>
      <c r="S1196" s="10">
        <f t="shared" si="161"/>
        <v>56.414565826330531</v>
      </c>
      <c r="T1196" t="s">
        <v>8285</v>
      </c>
      <c r="U1196" t="str">
        <f t="shared" si="162"/>
        <v>photography</v>
      </c>
      <c r="V1196" t="str">
        <f t="shared" si="163"/>
        <v>photobooks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>
        <f t="shared" si="156"/>
        <v>5186347</v>
      </c>
      <c r="L1197" s="12">
        <f t="shared" si="157"/>
        <v>42298.09783564815</v>
      </c>
      <c r="M1197" s="12">
        <f t="shared" si="158"/>
        <v>42358.125</v>
      </c>
      <c r="N1197" s="14">
        <f t="shared" si="159"/>
        <v>59.777164351851859</v>
      </c>
      <c r="O1197" t="b">
        <v>0</v>
      </c>
      <c r="P1197">
        <v>170</v>
      </c>
      <c r="Q1197" t="b">
        <v>1</v>
      </c>
      <c r="R1197" s="8">
        <f t="shared" si="160"/>
        <v>1.35</v>
      </c>
      <c r="S1197" s="10">
        <f t="shared" si="161"/>
        <v>79.411764705882348</v>
      </c>
      <c r="T1197" t="s">
        <v>8285</v>
      </c>
      <c r="U1197" t="str">
        <f t="shared" si="162"/>
        <v>photography</v>
      </c>
      <c r="V1197" t="str">
        <f t="shared" si="163"/>
        <v>photobooks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>
        <f t="shared" si="156"/>
        <v>2592000</v>
      </c>
      <c r="L1198" s="12">
        <f t="shared" si="157"/>
        <v>42326.568738425922</v>
      </c>
      <c r="M1198" s="12">
        <f t="shared" si="158"/>
        <v>42356.568738425922</v>
      </c>
      <c r="N1198" s="14">
        <f t="shared" si="159"/>
        <v>29.75</v>
      </c>
      <c r="O1198" t="b">
        <v>0</v>
      </c>
      <c r="P1198">
        <v>512</v>
      </c>
      <c r="Q1198" t="b">
        <v>1</v>
      </c>
      <c r="R1198" s="8">
        <f t="shared" si="160"/>
        <v>2.6991034482758622</v>
      </c>
      <c r="S1198" s="10">
        <f t="shared" si="161"/>
        <v>76.439453125</v>
      </c>
      <c r="T1198" t="s">
        <v>8285</v>
      </c>
      <c r="U1198" t="str">
        <f t="shared" si="162"/>
        <v>photography</v>
      </c>
      <c r="V1198" t="str">
        <f t="shared" si="163"/>
        <v>photobooks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>
        <f t="shared" si="156"/>
        <v>2642506</v>
      </c>
      <c r="L1199" s="12">
        <f t="shared" si="157"/>
        <v>42503.41474537037</v>
      </c>
      <c r="M1199" s="12">
        <f t="shared" si="158"/>
        <v>42533.999305555553</v>
      </c>
      <c r="N1199" s="14">
        <f t="shared" si="159"/>
        <v>30.334560185185186</v>
      </c>
      <c r="O1199" t="b">
        <v>0</v>
      </c>
      <c r="P1199">
        <v>314</v>
      </c>
      <c r="Q1199" t="b">
        <v>1</v>
      </c>
      <c r="R1199" s="8">
        <f t="shared" si="160"/>
        <v>2.5329333333333333</v>
      </c>
      <c r="S1199" s="10">
        <f t="shared" si="161"/>
        <v>121</v>
      </c>
      <c r="T1199" t="s">
        <v>8285</v>
      </c>
      <c r="U1199" t="str">
        <f t="shared" si="162"/>
        <v>photography</v>
      </c>
      <c r="V1199" t="str">
        <f t="shared" si="163"/>
        <v>photobooks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>
        <f t="shared" si="156"/>
        <v>3067714</v>
      </c>
      <c r="L1200" s="12">
        <f t="shared" si="157"/>
        <v>42333.369050925925</v>
      </c>
      <c r="M1200" s="12">
        <f t="shared" si="158"/>
        <v>42368.875</v>
      </c>
      <c r="N1200" s="14">
        <f t="shared" si="159"/>
        <v>35.255949074074074</v>
      </c>
      <c r="O1200" t="b">
        <v>0</v>
      </c>
      <c r="P1200">
        <v>167</v>
      </c>
      <c r="Q1200" t="b">
        <v>1</v>
      </c>
      <c r="R1200" s="8">
        <f t="shared" si="160"/>
        <v>2.6059999999999999</v>
      </c>
      <c r="S1200" s="10">
        <f t="shared" si="161"/>
        <v>54.616766467065865</v>
      </c>
      <c r="T1200" t="s">
        <v>8285</v>
      </c>
      <c r="U1200" t="str">
        <f t="shared" si="162"/>
        <v>photography</v>
      </c>
      <c r="V1200" t="str">
        <f t="shared" si="163"/>
        <v>photobooks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>
        <f t="shared" si="156"/>
        <v>2764800</v>
      </c>
      <c r="L1201" s="12">
        <f t="shared" si="157"/>
        <v>42161.520833333328</v>
      </c>
      <c r="M1201" s="12">
        <f t="shared" si="158"/>
        <v>42193.520833333328</v>
      </c>
      <c r="N1201" s="14">
        <f t="shared" si="159"/>
        <v>31.75</v>
      </c>
      <c r="O1201" t="b">
        <v>0</v>
      </c>
      <c r="P1201">
        <v>9</v>
      </c>
      <c r="Q1201" t="b">
        <v>1</v>
      </c>
      <c r="R1201" s="8">
        <f t="shared" si="160"/>
        <v>1.0131677953348381</v>
      </c>
      <c r="S1201" s="10">
        <f t="shared" si="161"/>
        <v>299.22222222222223</v>
      </c>
      <c r="T1201" t="s">
        <v>8285</v>
      </c>
      <c r="U1201" t="str">
        <f t="shared" si="162"/>
        <v>photography</v>
      </c>
      <c r="V1201" t="str">
        <f t="shared" si="163"/>
        <v>photobooks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>
        <f t="shared" si="156"/>
        <v>1814400</v>
      </c>
      <c r="L1202" s="12">
        <f t="shared" si="157"/>
        <v>42089.227500000001</v>
      </c>
      <c r="M1202" s="12">
        <f t="shared" si="158"/>
        <v>42110.227500000001</v>
      </c>
      <c r="N1202" s="14">
        <f t="shared" si="159"/>
        <v>20.75</v>
      </c>
      <c r="O1202" t="b">
        <v>0</v>
      </c>
      <c r="P1202">
        <v>103</v>
      </c>
      <c r="Q1202" t="b">
        <v>1</v>
      </c>
      <c r="R1202" s="8">
        <f t="shared" si="160"/>
        <v>1.2560416666666667</v>
      </c>
      <c r="S1202" s="10">
        <f t="shared" si="161"/>
        <v>58.533980582524272</v>
      </c>
      <c r="T1202" t="s">
        <v>8285</v>
      </c>
      <c r="U1202" t="str">
        <f t="shared" si="162"/>
        <v>photography</v>
      </c>
      <c r="V1202" t="str">
        <f t="shared" si="163"/>
        <v>photobooks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>
        <f t="shared" si="156"/>
        <v>2592000</v>
      </c>
      <c r="L1203" s="12">
        <f t="shared" si="157"/>
        <v>42536.35701388889</v>
      </c>
      <c r="M1203" s="12">
        <f t="shared" si="158"/>
        <v>42566.35701388889</v>
      </c>
      <c r="N1203" s="14">
        <f t="shared" si="159"/>
        <v>29.75</v>
      </c>
      <c r="O1203" t="b">
        <v>0</v>
      </c>
      <c r="P1203">
        <v>111</v>
      </c>
      <c r="Q1203" t="b">
        <v>1</v>
      </c>
      <c r="R1203" s="8">
        <f t="shared" si="160"/>
        <v>1.0243783333333334</v>
      </c>
      <c r="S1203" s="10">
        <f t="shared" si="161"/>
        <v>55.371801801801809</v>
      </c>
      <c r="T1203" t="s">
        <v>8285</v>
      </c>
      <c r="U1203" t="str">
        <f t="shared" si="162"/>
        <v>photography</v>
      </c>
      <c r="V1203" t="str">
        <f t="shared" si="163"/>
        <v>photobooks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>
        <f t="shared" si="156"/>
        <v>2592000</v>
      </c>
      <c r="L1204" s="12">
        <f t="shared" si="157"/>
        <v>42152.038819444439</v>
      </c>
      <c r="M1204" s="12">
        <f t="shared" si="158"/>
        <v>42182.038819444439</v>
      </c>
      <c r="N1204" s="14">
        <f t="shared" si="159"/>
        <v>29.75</v>
      </c>
      <c r="O1204" t="b">
        <v>0</v>
      </c>
      <c r="P1204">
        <v>271</v>
      </c>
      <c r="Q1204" t="b">
        <v>1</v>
      </c>
      <c r="R1204" s="8">
        <f t="shared" si="160"/>
        <v>1.99244</v>
      </c>
      <c r="S1204" s="10">
        <f t="shared" si="161"/>
        <v>183.80442804428046</v>
      </c>
      <c r="T1204" t="s">
        <v>8285</v>
      </c>
      <c r="U1204" t="str">
        <f t="shared" si="162"/>
        <v>photography</v>
      </c>
      <c r="V1204" t="str">
        <f t="shared" si="163"/>
        <v>photobooks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>
        <f t="shared" si="156"/>
        <v>2592000</v>
      </c>
      <c r="L1205" s="12">
        <f t="shared" si="157"/>
        <v>42125.364895833336</v>
      </c>
      <c r="M1205" s="12">
        <f t="shared" si="158"/>
        <v>42155.364895833336</v>
      </c>
      <c r="N1205" s="14">
        <f t="shared" si="159"/>
        <v>29.75</v>
      </c>
      <c r="O1205" t="b">
        <v>0</v>
      </c>
      <c r="P1205">
        <v>101</v>
      </c>
      <c r="Q1205" t="b">
        <v>1</v>
      </c>
      <c r="R1205" s="8">
        <f t="shared" si="160"/>
        <v>1.0245398773006136</v>
      </c>
      <c r="S1205" s="10">
        <f t="shared" si="161"/>
        <v>165.34653465346534</v>
      </c>
      <c r="T1205" t="s">
        <v>8285</v>
      </c>
      <c r="U1205" t="str">
        <f t="shared" si="162"/>
        <v>photography</v>
      </c>
      <c r="V1205" t="str">
        <f t="shared" si="163"/>
        <v>photobooks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>
        <f t="shared" si="156"/>
        <v>3841367</v>
      </c>
      <c r="L1206" s="12">
        <f t="shared" si="157"/>
        <v>42297.498067129629</v>
      </c>
      <c r="M1206" s="12">
        <f t="shared" si="158"/>
        <v>42341.958333333328</v>
      </c>
      <c r="N1206" s="14">
        <f t="shared" si="159"/>
        <v>44.210266203703704</v>
      </c>
      <c r="O1206" t="b">
        <v>0</v>
      </c>
      <c r="P1206">
        <v>57</v>
      </c>
      <c r="Q1206" t="b">
        <v>1</v>
      </c>
      <c r="R1206" s="8">
        <f t="shared" si="160"/>
        <v>1.0294615384615384</v>
      </c>
      <c r="S1206" s="10">
        <f t="shared" si="161"/>
        <v>234.78947368421052</v>
      </c>
      <c r="T1206" t="s">
        <v>8285</v>
      </c>
      <c r="U1206" t="str">
        <f t="shared" si="162"/>
        <v>photography</v>
      </c>
      <c r="V1206" t="str">
        <f t="shared" si="163"/>
        <v>photobooks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>
        <f t="shared" si="156"/>
        <v>2592000</v>
      </c>
      <c r="L1207" s="12">
        <f t="shared" si="157"/>
        <v>42138.256377314814</v>
      </c>
      <c r="M1207" s="12">
        <f t="shared" si="158"/>
        <v>42168.256377314814</v>
      </c>
      <c r="N1207" s="14">
        <f t="shared" si="159"/>
        <v>29.75</v>
      </c>
      <c r="O1207" t="b">
        <v>0</v>
      </c>
      <c r="P1207">
        <v>62</v>
      </c>
      <c r="Q1207" t="b">
        <v>1</v>
      </c>
      <c r="R1207" s="8">
        <f t="shared" si="160"/>
        <v>1.0086153846153847</v>
      </c>
      <c r="S1207" s="10">
        <f t="shared" si="161"/>
        <v>211.48387096774192</v>
      </c>
      <c r="T1207" t="s">
        <v>8285</v>
      </c>
      <c r="U1207" t="str">
        <f t="shared" si="162"/>
        <v>photography</v>
      </c>
      <c r="V1207" t="str">
        <f t="shared" si="163"/>
        <v>photobooks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>
        <f t="shared" si="156"/>
        <v>2832687</v>
      </c>
      <c r="L1208" s="12">
        <f t="shared" si="157"/>
        <v>42772.526076388895</v>
      </c>
      <c r="M1208" s="12">
        <f t="shared" si="158"/>
        <v>42805.311805555553</v>
      </c>
      <c r="N1208" s="14">
        <f t="shared" si="159"/>
        <v>32.535729166666663</v>
      </c>
      <c r="O1208" t="b">
        <v>0</v>
      </c>
      <c r="P1208">
        <v>32</v>
      </c>
      <c r="Q1208" t="b">
        <v>1</v>
      </c>
      <c r="R1208" s="8">
        <f t="shared" si="160"/>
        <v>1.1499999999999999</v>
      </c>
      <c r="S1208" s="10">
        <f t="shared" si="161"/>
        <v>32.34375</v>
      </c>
      <c r="T1208" t="s">
        <v>8285</v>
      </c>
      <c r="U1208" t="str">
        <f t="shared" si="162"/>
        <v>photography</v>
      </c>
      <c r="V1208" t="str">
        <f t="shared" si="163"/>
        <v>photobooks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>
        <f t="shared" si="156"/>
        <v>2590827</v>
      </c>
      <c r="L1209" s="12">
        <f t="shared" si="157"/>
        <v>42430.180243055554</v>
      </c>
      <c r="M1209" s="12">
        <f t="shared" si="158"/>
        <v>42460.166666666672</v>
      </c>
      <c r="N1209" s="14">
        <f t="shared" si="159"/>
        <v>29.736423611111107</v>
      </c>
      <c r="O1209" t="b">
        <v>0</v>
      </c>
      <c r="P1209">
        <v>141</v>
      </c>
      <c r="Q1209" t="b">
        <v>1</v>
      </c>
      <c r="R1209" s="8">
        <f t="shared" si="160"/>
        <v>1.0416766467065868</v>
      </c>
      <c r="S1209" s="10">
        <f t="shared" si="161"/>
        <v>123.37588652482269</v>
      </c>
      <c r="T1209" t="s">
        <v>8285</v>
      </c>
      <c r="U1209" t="str">
        <f t="shared" si="162"/>
        <v>photography</v>
      </c>
      <c r="V1209" t="str">
        <f t="shared" si="163"/>
        <v>photobooks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>
        <f t="shared" si="156"/>
        <v>2588400</v>
      </c>
      <c r="L1210" s="12">
        <f t="shared" si="157"/>
        <v>42423.459074074075</v>
      </c>
      <c r="M1210" s="12">
        <f t="shared" si="158"/>
        <v>42453.417407407411</v>
      </c>
      <c r="N1210" s="14">
        <f t="shared" si="159"/>
        <v>29.708333333333332</v>
      </c>
      <c r="O1210" t="b">
        <v>0</v>
      </c>
      <c r="P1210">
        <v>75</v>
      </c>
      <c r="Q1210" t="b">
        <v>1</v>
      </c>
      <c r="R1210" s="8">
        <f t="shared" si="160"/>
        <v>1.5529999999999999</v>
      </c>
      <c r="S1210" s="10">
        <f t="shared" si="161"/>
        <v>207.06666666666666</v>
      </c>
      <c r="T1210" t="s">
        <v>8285</v>
      </c>
      <c r="U1210" t="str">
        <f t="shared" si="162"/>
        <v>photography</v>
      </c>
      <c r="V1210" t="str">
        <f t="shared" si="163"/>
        <v>photobooks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>
        <f t="shared" si="156"/>
        <v>2592000</v>
      </c>
      <c r="L1211" s="12">
        <f t="shared" si="157"/>
        <v>42761.596122685187</v>
      </c>
      <c r="M1211" s="12">
        <f t="shared" si="158"/>
        <v>42791.596122685187</v>
      </c>
      <c r="N1211" s="14">
        <f t="shared" si="159"/>
        <v>29.75</v>
      </c>
      <c r="O1211" t="b">
        <v>0</v>
      </c>
      <c r="P1211">
        <v>46</v>
      </c>
      <c r="Q1211" t="b">
        <v>1</v>
      </c>
      <c r="R1211" s="8">
        <f t="shared" si="160"/>
        <v>1.06</v>
      </c>
      <c r="S1211" s="10">
        <f t="shared" si="161"/>
        <v>138.2608695652174</v>
      </c>
      <c r="T1211" t="s">
        <v>8285</v>
      </c>
      <c r="U1211" t="str">
        <f t="shared" si="162"/>
        <v>photography</v>
      </c>
      <c r="V1211" t="str">
        <f t="shared" si="163"/>
        <v>photobooks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>
        <f t="shared" si="156"/>
        <v>1981428</v>
      </c>
      <c r="L1212" s="12">
        <f t="shared" si="157"/>
        <v>42132.691805555558</v>
      </c>
      <c r="M1212" s="12">
        <f t="shared" si="158"/>
        <v>42155.625</v>
      </c>
      <c r="N1212" s="14">
        <f t="shared" si="159"/>
        <v>22.68319444444445</v>
      </c>
      <c r="O1212" t="b">
        <v>0</v>
      </c>
      <c r="P1212">
        <v>103</v>
      </c>
      <c r="Q1212" t="b">
        <v>1</v>
      </c>
      <c r="R1212" s="8">
        <f t="shared" si="160"/>
        <v>2.5431499999999998</v>
      </c>
      <c r="S1212" s="10">
        <f t="shared" si="161"/>
        <v>493.81553398058253</v>
      </c>
      <c r="T1212" t="s">
        <v>8285</v>
      </c>
      <c r="U1212" t="str">
        <f t="shared" si="162"/>
        <v>photography</v>
      </c>
      <c r="V1212" t="str">
        <f t="shared" si="163"/>
        <v>photobooks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>
        <f t="shared" si="156"/>
        <v>1296000</v>
      </c>
      <c r="L1213" s="12">
        <f t="shared" si="157"/>
        <v>42515.616446759261</v>
      </c>
      <c r="M1213" s="12">
        <f t="shared" si="158"/>
        <v>42530.616446759261</v>
      </c>
      <c r="N1213" s="14">
        <f t="shared" si="159"/>
        <v>14.75</v>
      </c>
      <c r="O1213" t="b">
        <v>0</v>
      </c>
      <c r="P1213">
        <v>6</v>
      </c>
      <c r="Q1213" t="b">
        <v>1</v>
      </c>
      <c r="R1213" s="8">
        <f t="shared" si="160"/>
        <v>1.0109999999999999</v>
      </c>
      <c r="S1213" s="10">
        <f t="shared" si="161"/>
        <v>168.5</v>
      </c>
      <c r="T1213" t="s">
        <v>8285</v>
      </c>
      <c r="U1213" t="str">
        <f t="shared" si="162"/>
        <v>photography</v>
      </c>
      <c r="V1213" t="str">
        <f t="shared" si="163"/>
        <v>photobooks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>
        <f t="shared" si="156"/>
        <v>1390305</v>
      </c>
      <c r="L1214" s="12">
        <f t="shared" si="157"/>
        <v>42318.700173611112</v>
      </c>
      <c r="M1214" s="12">
        <f t="shared" si="158"/>
        <v>42334.791666666672</v>
      </c>
      <c r="N1214" s="14">
        <f t="shared" si="159"/>
        <v>15.841493055555556</v>
      </c>
      <c r="O1214" t="b">
        <v>0</v>
      </c>
      <c r="P1214">
        <v>83</v>
      </c>
      <c r="Q1214" t="b">
        <v>1</v>
      </c>
      <c r="R1214" s="8">
        <f t="shared" si="160"/>
        <v>1.2904</v>
      </c>
      <c r="S1214" s="10">
        <f t="shared" si="161"/>
        <v>38.867469879518069</v>
      </c>
      <c r="T1214" t="s">
        <v>8285</v>
      </c>
      <c r="U1214" t="str">
        <f t="shared" si="162"/>
        <v>photography</v>
      </c>
      <c r="V1214" t="str">
        <f t="shared" si="163"/>
        <v>photobooks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>
        <f t="shared" si="156"/>
        <v>3024000</v>
      </c>
      <c r="L1215" s="12">
        <f t="shared" si="157"/>
        <v>42731.505787037036</v>
      </c>
      <c r="M1215" s="12">
        <f t="shared" si="158"/>
        <v>42766.505787037036</v>
      </c>
      <c r="N1215" s="14">
        <f t="shared" si="159"/>
        <v>34.75</v>
      </c>
      <c r="O1215" t="b">
        <v>0</v>
      </c>
      <c r="P1215">
        <v>108</v>
      </c>
      <c r="Q1215" t="b">
        <v>1</v>
      </c>
      <c r="R1215" s="8">
        <f t="shared" si="160"/>
        <v>1.0223076923076924</v>
      </c>
      <c r="S1215" s="10">
        <f t="shared" si="161"/>
        <v>61.527777777777779</v>
      </c>
      <c r="T1215" t="s">
        <v>8285</v>
      </c>
      <c r="U1215" t="str">
        <f t="shared" si="162"/>
        <v>photography</v>
      </c>
      <c r="V1215" t="str">
        <f t="shared" si="163"/>
        <v>photobooks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>
        <f t="shared" si="156"/>
        <v>5184000</v>
      </c>
      <c r="L1216" s="12">
        <f t="shared" si="157"/>
        <v>42104.590335648143</v>
      </c>
      <c r="M1216" s="12">
        <f t="shared" si="158"/>
        <v>42164.590335648143</v>
      </c>
      <c r="N1216" s="14">
        <f t="shared" si="159"/>
        <v>59.75</v>
      </c>
      <c r="O1216" t="b">
        <v>0</v>
      </c>
      <c r="P1216">
        <v>25</v>
      </c>
      <c r="Q1216" t="b">
        <v>1</v>
      </c>
      <c r="R1216" s="8">
        <f t="shared" si="160"/>
        <v>1.3180000000000001</v>
      </c>
      <c r="S1216" s="10">
        <f t="shared" si="161"/>
        <v>105.44</v>
      </c>
      <c r="T1216" t="s">
        <v>8285</v>
      </c>
      <c r="U1216" t="str">
        <f t="shared" si="162"/>
        <v>photography</v>
      </c>
      <c r="V1216" t="str">
        <f t="shared" si="163"/>
        <v>photobooks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>
        <f t="shared" si="156"/>
        <v>2592000</v>
      </c>
      <c r="L1217" s="12">
        <f t="shared" si="157"/>
        <v>41759.673101851848</v>
      </c>
      <c r="M1217" s="12">
        <f t="shared" si="158"/>
        <v>41789.673101851848</v>
      </c>
      <c r="N1217" s="14">
        <f t="shared" si="159"/>
        <v>29.75</v>
      </c>
      <c r="O1217" t="b">
        <v>0</v>
      </c>
      <c r="P1217">
        <v>549</v>
      </c>
      <c r="Q1217" t="b">
        <v>1</v>
      </c>
      <c r="R1217" s="8">
        <f t="shared" si="160"/>
        <v>7.8608020000000005</v>
      </c>
      <c r="S1217" s="10">
        <f t="shared" si="161"/>
        <v>71.592003642987251</v>
      </c>
      <c r="T1217" t="s">
        <v>8285</v>
      </c>
      <c r="U1217" t="str">
        <f t="shared" si="162"/>
        <v>photography</v>
      </c>
      <c r="V1217" t="str">
        <f t="shared" si="163"/>
        <v>photobooks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>
        <f t="shared" si="156"/>
        <v>2794523</v>
      </c>
      <c r="L1218" s="12">
        <f t="shared" si="157"/>
        <v>42247.366400462968</v>
      </c>
      <c r="M1218" s="12">
        <f t="shared" si="158"/>
        <v>42279.710416666669</v>
      </c>
      <c r="N1218" s="14">
        <f t="shared" si="159"/>
        <v>32.094016203703703</v>
      </c>
      <c r="O1218" t="b">
        <v>0</v>
      </c>
      <c r="P1218">
        <v>222</v>
      </c>
      <c r="Q1218" t="b">
        <v>1</v>
      </c>
      <c r="R1218" s="8">
        <f t="shared" si="160"/>
        <v>1.4570000000000001</v>
      </c>
      <c r="S1218" s="10">
        <f t="shared" si="161"/>
        <v>91.882882882882882</v>
      </c>
      <c r="T1218" t="s">
        <v>8285</v>
      </c>
      <c r="U1218" t="str">
        <f t="shared" si="162"/>
        <v>photography</v>
      </c>
      <c r="V1218" t="str">
        <f t="shared" si="163"/>
        <v>photobooks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>
        <f t="shared" ref="K1219:K1282" si="164">SUM(I1219,-J1219)</f>
        <v>2592000</v>
      </c>
      <c r="L1219" s="12">
        <f t="shared" ref="L1219:L1282" si="165">(((J1219/60)/60)/24)+DATE(1970,1,1)+(-6/24)</f>
        <v>42535.559490740736</v>
      </c>
      <c r="M1219" s="12">
        <f t="shared" ref="M1219:M1282" si="166">(((I1219/60)/60)/24)+DATE(1970,1,1)+(-6/24)</f>
        <v>42565.559490740736</v>
      </c>
      <c r="N1219" s="14">
        <f t="shared" ref="N1219:N1282" si="167">(((K1219/60)/60)/24)+(-6/24)</f>
        <v>29.75</v>
      </c>
      <c r="O1219" t="b">
        <v>0</v>
      </c>
      <c r="P1219">
        <v>183</v>
      </c>
      <c r="Q1219" t="b">
        <v>1</v>
      </c>
      <c r="R1219" s="8">
        <f t="shared" ref="R1219:R1282" si="168">E1219/D1219</f>
        <v>1.026</v>
      </c>
      <c r="S1219" s="10">
        <f t="shared" ref="S1219:S1282" si="169">E1219/P1219</f>
        <v>148.57377049180329</v>
      </c>
      <c r="T1219" t="s">
        <v>8285</v>
      </c>
      <c r="U1219" t="str">
        <f t="shared" si="162"/>
        <v>photography</v>
      </c>
      <c r="V1219" t="str">
        <f t="shared" si="163"/>
        <v>photobooks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>
        <f t="shared" si="164"/>
        <v>2632000</v>
      </c>
      <c r="L1220" s="12">
        <f t="shared" si="165"/>
        <v>42278.412037037036</v>
      </c>
      <c r="M1220" s="12">
        <f t="shared" si="166"/>
        <v>42308.875</v>
      </c>
      <c r="N1220" s="14">
        <f t="shared" si="167"/>
        <v>30.212962962962962</v>
      </c>
      <c r="O1220" t="b">
        <v>0</v>
      </c>
      <c r="P1220">
        <v>89</v>
      </c>
      <c r="Q1220" t="b">
        <v>1</v>
      </c>
      <c r="R1220" s="8">
        <f t="shared" si="168"/>
        <v>1.7227777777777777</v>
      </c>
      <c r="S1220" s="10">
        <f t="shared" si="169"/>
        <v>174.2134831460674</v>
      </c>
      <c r="T1220" t="s">
        <v>8285</v>
      </c>
      <c r="U1220" t="str">
        <f t="shared" si="162"/>
        <v>photography</v>
      </c>
      <c r="V1220" t="str">
        <f t="shared" si="163"/>
        <v>photobooks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>
        <f t="shared" si="164"/>
        <v>2592000</v>
      </c>
      <c r="L1221" s="12">
        <f t="shared" si="165"/>
        <v>42633.211956018517</v>
      </c>
      <c r="M1221" s="12">
        <f t="shared" si="166"/>
        <v>42663.211956018517</v>
      </c>
      <c r="N1221" s="14">
        <f t="shared" si="167"/>
        <v>29.75</v>
      </c>
      <c r="O1221" t="b">
        <v>0</v>
      </c>
      <c r="P1221">
        <v>253</v>
      </c>
      <c r="Q1221" t="b">
        <v>1</v>
      </c>
      <c r="R1221" s="8">
        <f t="shared" si="168"/>
        <v>1.5916819571865444</v>
      </c>
      <c r="S1221" s="10">
        <f t="shared" si="169"/>
        <v>102.86166007905139</v>
      </c>
      <c r="T1221" t="s">
        <v>8285</v>
      </c>
      <c r="U1221" t="str">
        <f t="shared" si="162"/>
        <v>photography</v>
      </c>
      <c r="V1221" t="str">
        <f t="shared" si="163"/>
        <v>photobooks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>
        <f t="shared" si="164"/>
        <v>2592000</v>
      </c>
      <c r="L1222" s="12">
        <f t="shared" si="165"/>
        <v>42211.378611111111</v>
      </c>
      <c r="M1222" s="12">
        <f t="shared" si="166"/>
        <v>42241.378611111111</v>
      </c>
      <c r="N1222" s="14">
        <f t="shared" si="167"/>
        <v>29.75</v>
      </c>
      <c r="O1222" t="b">
        <v>0</v>
      </c>
      <c r="P1222">
        <v>140</v>
      </c>
      <c r="Q1222" t="b">
        <v>1</v>
      </c>
      <c r="R1222" s="8">
        <f t="shared" si="168"/>
        <v>1.0376666666666667</v>
      </c>
      <c r="S1222" s="10">
        <f t="shared" si="169"/>
        <v>111.17857142857143</v>
      </c>
      <c r="T1222" t="s">
        <v>8285</v>
      </c>
      <c r="U1222" t="str">
        <f t="shared" si="162"/>
        <v>photography</v>
      </c>
      <c r="V1222" t="str">
        <f t="shared" si="163"/>
        <v>photobooks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>
        <f t="shared" si="164"/>
        <v>2378112</v>
      </c>
      <c r="L1223" s="12">
        <f t="shared" si="165"/>
        <v>42680.22555555556</v>
      </c>
      <c r="M1223" s="12">
        <f t="shared" si="166"/>
        <v>42707.75</v>
      </c>
      <c r="N1223" s="14">
        <f t="shared" si="167"/>
        <v>27.274444444444441</v>
      </c>
      <c r="O1223" t="b">
        <v>0</v>
      </c>
      <c r="P1223">
        <v>103</v>
      </c>
      <c r="Q1223" t="b">
        <v>1</v>
      </c>
      <c r="R1223" s="8">
        <f t="shared" si="168"/>
        <v>1.1140954545454547</v>
      </c>
      <c r="S1223" s="10">
        <f t="shared" si="169"/>
        <v>23.796213592233013</v>
      </c>
      <c r="T1223" t="s">
        <v>8285</v>
      </c>
      <c r="U1223" t="str">
        <f t="shared" si="162"/>
        <v>photography</v>
      </c>
      <c r="V1223" t="str">
        <f t="shared" si="163"/>
        <v>photobooks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>
        <f t="shared" si="164"/>
        <v>2630553</v>
      </c>
      <c r="L1224" s="12">
        <f t="shared" si="165"/>
        <v>42430.470451388886</v>
      </c>
      <c r="M1224" s="12">
        <f t="shared" si="166"/>
        <v>42460.916666666672</v>
      </c>
      <c r="N1224" s="14">
        <f t="shared" si="167"/>
        <v>30.196215277777782</v>
      </c>
      <c r="O1224" t="b">
        <v>0</v>
      </c>
      <c r="P1224">
        <v>138</v>
      </c>
      <c r="Q1224" t="b">
        <v>1</v>
      </c>
      <c r="R1224" s="8">
        <f t="shared" si="168"/>
        <v>2.80375</v>
      </c>
      <c r="S1224" s="10">
        <f t="shared" si="169"/>
        <v>81.268115942028984</v>
      </c>
      <c r="T1224" t="s">
        <v>8285</v>
      </c>
      <c r="U1224" t="str">
        <f t="shared" si="162"/>
        <v>photography</v>
      </c>
      <c r="V1224" t="str">
        <f t="shared" si="163"/>
        <v>photobooks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>
        <f t="shared" si="164"/>
        <v>2595600</v>
      </c>
      <c r="L1225" s="12">
        <f t="shared" si="165"/>
        <v>42653.927187499998</v>
      </c>
      <c r="M1225" s="12">
        <f t="shared" si="166"/>
        <v>42683.968854166669</v>
      </c>
      <c r="N1225" s="14">
        <f t="shared" si="167"/>
        <v>29.791666666666668</v>
      </c>
      <c r="O1225" t="b">
        <v>0</v>
      </c>
      <c r="P1225">
        <v>191</v>
      </c>
      <c r="Q1225" t="b">
        <v>1</v>
      </c>
      <c r="R1225" s="8">
        <f t="shared" si="168"/>
        <v>1.1210606060606061</v>
      </c>
      <c r="S1225" s="10">
        <f t="shared" si="169"/>
        <v>116.21465968586388</v>
      </c>
      <c r="T1225" t="s">
        <v>8285</v>
      </c>
      <c r="U1225" t="str">
        <f t="shared" si="162"/>
        <v>photography</v>
      </c>
      <c r="V1225" t="str">
        <f t="shared" si="163"/>
        <v>photobooks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>
        <f t="shared" si="164"/>
        <v>5184000</v>
      </c>
      <c r="L1226" s="12">
        <f t="shared" si="165"/>
        <v>41736.299791666665</v>
      </c>
      <c r="M1226" s="12">
        <f t="shared" si="166"/>
        <v>41796.299791666665</v>
      </c>
      <c r="N1226" s="14">
        <f t="shared" si="167"/>
        <v>59.75</v>
      </c>
      <c r="O1226" t="b">
        <v>0</v>
      </c>
      <c r="P1226">
        <v>18</v>
      </c>
      <c r="Q1226" t="b">
        <v>0</v>
      </c>
      <c r="R1226" s="8">
        <f t="shared" si="168"/>
        <v>7.0666666666666669E-2</v>
      </c>
      <c r="S1226" s="10">
        <f t="shared" si="169"/>
        <v>58.888888888888886</v>
      </c>
      <c r="T1226" t="s">
        <v>8286</v>
      </c>
      <c r="U1226" t="str">
        <f t="shared" ref="U1226:U1285" si="170">IF(T1226="music/rock","music",IF(T1226="music/jazz","music",IF(T1226="music/classical music","music",IF(T1226="music/electronic music","music",IF(T1226="music/faith","music",IF(T1226="music/metal","music",IF(T1226="music/pop","music",IF(T1226="music/indie rock","music",IF(T1226="music/world music","music","N/A")))))))))</f>
        <v>music</v>
      </c>
      <c r="V1226" t="str">
        <f t="shared" ref="V1226:V1285" si="171">IF(T1226="music/rock","rock",IF(T1226="music/jazz","jazz",IF(T1226="music/classical music","classical music",IF(T1226="music/electronic music","electronic music",IF(T1226="music/faith","faith",IF(T1226="music/metal","metal",IF(T1226="music/pop","pop",IF(T1226="music/indie rock","indie rock",IF(T1226="music/world music","world music","N/A")))))))))</f>
        <v>world music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>
        <f t="shared" si="164"/>
        <v>5184000</v>
      </c>
      <c r="L1227" s="12">
        <f t="shared" si="165"/>
        <v>41509.655995370369</v>
      </c>
      <c r="M1227" s="12">
        <f t="shared" si="166"/>
        <v>41569.655995370369</v>
      </c>
      <c r="N1227" s="14">
        <f t="shared" si="167"/>
        <v>59.75</v>
      </c>
      <c r="O1227" t="b">
        <v>0</v>
      </c>
      <c r="P1227">
        <v>3</v>
      </c>
      <c r="Q1227" t="b">
        <v>0</v>
      </c>
      <c r="R1227" s="8">
        <f t="shared" si="168"/>
        <v>4.3999999999999997E-2</v>
      </c>
      <c r="S1227" s="10">
        <f t="shared" si="169"/>
        <v>44</v>
      </c>
      <c r="T1227" t="s">
        <v>8286</v>
      </c>
      <c r="U1227" t="str">
        <f t="shared" si="170"/>
        <v>music</v>
      </c>
      <c r="V1227" t="str">
        <f t="shared" si="171"/>
        <v>world music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>
        <f t="shared" si="164"/>
        <v>2952019</v>
      </c>
      <c r="L1228" s="12">
        <f t="shared" si="165"/>
        <v>41715.624780092592</v>
      </c>
      <c r="M1228" s="12">
        <f t="shared" si="166"/>
        <v>41749.791666666664</v>
      </c>
      <c r="N1228" s="14">
        <f t="shared" si="167"/>
        <v>33.916886574074077</v>
      </c>
      <c r="O1228" t="b">
        <v>0</v>
      </c>
      <c r="P1228">
        <v>40</v>
      </c>
      <c r="Q1228" t="b">
        <v>0</v>
      </c>
      <c r="R1228" s="8">
        <f t="shared" si="168"/>
        <v>3.8739999999999997E-2</v>
      </c>
      <c r="S1228" s="10">
        <f t="shared" si="169"/>
        <v>48.424999999999997</v>
      </c>
      <c r="T1228" t="s">
        <v>8286</v>
      </c>
      <c r="U1228" t="str">
        <f t="shared" si="170"/>
        <v>music</v>
      </c>
      <c r="V1228" t="str">
        <f t="shared" si="171"/>
        <v>world music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>
        <f t="shared" si="164"/>
        <v>2624184</v>
      </c>
      <c r="L1229" s="12">
        <f t="shared" si="165"/>
        <v>41827.669166666667</v>
      </c>
      <c r="M1229" s="12">
        <f t="shared" si="166"/>
        <v>41858.041666666664</v>
      </c>
      <c r="N1229" s="14">
        <f t="shared" si="167"/>
        <v>30.122500000000002</v>
      </c>
      <c r="O1229" t="b">
        <v>0</v>
      </c>
      <c r="P1229">
        <v>0</v>
      </c>
      <c r="Q1229" t="b">
        <v>0</v>
      </c>
      <c r="R1229" s="8">
        <f t="shared" si="168"/>
        <v>0</v>
      </c>
      <c r="S1229" s="10" t="e">
        <f t="shared" si="169"/>
        <v>#DIV/0!</v>
      </c>
      <c r="T1229" t="s">
        <v>8286</v>
      </c>
      <c r="U1229" t="str">
        <f t="shared" si="170"/>
        <v>music</v>
      </c>
      <c r="V1229" t="str">
        <f t="shared" si="171"/>
        <v>world music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>
        <f t="shared" si="164"/>
        <v>5184000</v>
      </c>
      <c r="L1230" s="12">
        <f t="shared" si="165"/>
        <v>40754.479259259257</v>
      </c>
      <c r="M1230" s="12">
        <f t="shared" si="166"/>
        <v>40814.479259259257</v>
      </c>
      <c r="N1230" s="14">
        <f t="shared" si="167"/>
        <v>59.75</v>
      </c>
      <c r="O1230" t="b">
        <v>0</v>
      </c>
      <c r="P1230">
        <v>24</v>
      </c>
      <c r="Q1230" t="b">
        <v>0</v>
      </c>
      <c r="R1230" s="8">
        <f t="shared" si="168"/>
        <v>0.29299999999999998</v>
      </c>
      <c r="S1230" s="10">
        <f t="shared" si="169"/>
        <v>61.041666666666664</v>
      </c>
      <c r="T1230" t="s">
        <v>8286</v>
      </c>
      <c r="U1230" t="str">
        <f t="shared" si="170"/>
        <v>music</v>
      </c>
      <c r="V1230" t="str">
        <f t="shared" si="171"/>
        <v>world music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>
        <f t="shared" si="164"/>
        <v>2609873</v>
      </c>
      <c r="L1231" s="12">
        <f t="shared" si="165"/>
        <v>40985.209803240738</v>
      </c>
      <c r="M1231" s="12">
        <f t="shared" si="166"/>
        <v>41015.416666666664</v>
      </c>
      <c r="N1231" s="14">
        <f t="shared" si="167"/>
        <v>29.956863425925928</v>
      </c>
      <c r="O1231" t="b">
        <v>0</v>
      </c>
      <c r="P1231">
        <v>1</v>
      </c>
      <c r="Q1231" t="b">
        <v>0</v>
      </c>
      <c r="R1231" s="8">
        <f t="shared" si="168"/>
        <v>9.0909090909090905E-3</v>
      </c>
      <c r="S1231" s="10">
        <f t="shared" si="169"/>
        <v>25</v>
      </c>
      <c r="T1231" t="s">
        <v>8286</v>
      </c>
      <c r="U1231" t="str">
        <f t="shared" si="170"/>
        <v>music</v>
      </c>
      <c r="V1231" t="str">
        <f t="shared" si="171"/>
        <v>world music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>
        <f t="shared" si="164"/>
        <v>2592000</v>
      </c>
      <c r="L1232" s="12">
        <f t="shared" si="165"/>
        <v>40568.722569444442</v>
      </c>
      <c r="M1232" s="12">
        <f t="shared" si="166"/>
        <v>40598.722569444442</v>
      </c>
      <c r="N1232" s="14">
        <f t="shared" si="167"/>
        <v>29.75</v>
      </c>
      <c r="O1232" t="b">
        <v>0</v>
      </c>
      <c r="P1232">
        <v>0</v>
      </c>
      <c r="Q1232" t="b">
        <v>0</v>
      </c>
      <c r="R1232" s="8">
        <f t="shared" si="168"/>
        <v>0</v>
      </c>
      <c r="S1232" s="10" t="e">
        <f t="shared" si="169"/>
        <v>#DIV/0!</v>
      </c>
      <c r="T1232" t="s">
        <v>8286</v>
      </c>
      <c r="U1232" t="str">
        <f t="shared" si="170"/>
        <v>music</v>
      </c>
      <c r="V1232" t="str">
        <f t="shared" si="171"/>
        <v>world music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>
        <f t="shared" si="164"/>
        <v>4328632</v>
      </c>
      <c r="L1233" s="12">
        <f t="shared" si="165"/>
        <v>42193.691759259258</v>
      </c>
      <c r="M1233" s="12">
        <f t="shared" si="166"/>
        <v>42243.791666666672</v>
      </c>
      <c r="N1233" s="14">
        <f t="shared" si="167"/>
        <v>49.849907407407407</v>
      </c>
      <c r="O1233" t="b">
        <v>0</v>
      </c>
      <c r="P1233">
        <v>0</v>
      </c>
      <c r="Q1233" t="b">
        <v>0</v>
      </c>
      <c r="R1233" s="8">
        <f t="shared" si="168"/>
        <v>0</v>
      </c>
      <c r="S1233" s="10" t="e">
        <f t="shared" si="169"/>
        <v>#DIV/0!</v>
      </c>
      <c r="T1233" t="s">
        <v>8286</v>
      </c>
      <c r="U1233" t="str">
        <f t="shared" si="170"/>
        <v>music</v>
      </c>
      <c r="V1233" t="str">
        <f t="shared" si="171"/>
        <v>world music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>
        <f t="shared" si="164"/>
        <v>4060800</v>
      </c>
      <c r="L1234" s="12">
        <f t="shared" si="165"/>
        <v>41506.598032407412</v>
      </c>
      <c r="M1234" s="12">
        <f t="shared" si="166"/>
        <v>41553.598032407412</v>
      </c>
      <c r="N1234" s="14">
        <f t="shared" si="167"/>
        <v>46.75</v>
      </c>
      <c r="O1234" t="b">
        <v>0</v>
      </c>
      <c r="P1234">
        <v>1</v>
      </c>
      <c r="Q1234" t="b">
        <v>0</v>
      </c>
      <c r="R1234" s="8">
        <f t="shared" si="168"/>
        <v>8.0000000000000002E-3</v>
      </c>
      <c r="S1234" s="10">
        <f t="shared" si="169"/>
        <v>40</v>
      </c>
      <c r="T1234" t="s">
        <v>8286</v>
      </c>
      <c r="U1234" t="str">
        <f t="shared" si="170"/>
        <v>music</v>
      </c>
      <c r="V1234" t="str">
        <f t="shared" si="171"/>
        <v>world music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>
        <f t="shared" si="164"/>
        <v>1814400</v>
      </c>
      <c r="L1235" s="12">
        <f t="shared" si="165"/>
        <v>40939.698773148149</v>
      </c>
      <c r="M1235" s="12">
        <f t="shared" si="166"/>
        <v>40960.698773148149</v>
      </c>
      <c r="N1235" s="14">
        <f t="shared" si="167"/>
        <v>20.75</v>
      </c>
      <c r="O1235" t="b">
        <v>0</v>
      </c>
      <c r="P1235">
        <v>6</v>
      </c>
      <c r="Q1235" t="b">
        <v>0</v>
      </c>
      <c r="R1235" s="8">
        <f t="shared" si="168"/>
        <v>0.11600000000000001</v>
      </c>
      <c r="S1235" s="10">
        <f t="shared" si="169"/>
        <v>19.333333333333332</v>
      </c>
      <c r="T1235" t="s">
        <v>8286</v>
      </c>
      <c r="U1235" t="str">
        <f t="shared" si="170"/>
        <v>music</v>
      </c>
      <c r="V1235" t="str">
        <f t="shared" si="171"/>
        <v>world music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>
        <f t="shared" si="164"/>
        <v>2592000</v>
      </c>
      <c r="L1236" s="12">
        <f t="shared" si="165"/>
        <v>42007.538680555561</v>
      </c>
      <c r="M1236" s="12">
        <f t="shared" si="166"/>
        <v>42037.538680555561</v>
      </c>
      <c r="N1236" s="14">
        <f t="shared" si="167"/>
        <v>29.75</v>
      </c>
      <c r="O1236" t="b">
        <v>0</v>
      </c>
      <c r="P1236">
        <v>0</v>
      </c>
      <c r="Q1236" t="b">
        <v>0</v>
      </c>
      <c r="R1236" s="8">
        <f t="shared" si="168"/>
        <v>0</v>
      </c>
      <c r="S1236" s="10" t="e">
        <f t="shared" si="169"/>
        <v>#DIV/0!</v>
      </c>
      <c r="T1236" t="s">
        <v>8286</v>
      </c>
      <c r="U1236" t="str">
        <f t="shared" si="170"/>
        <v>music</v>
      </c>
      <c r="V1236" t="str">
        <f t="shared" si="171"/>
        <v>world music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>
        <f t="shared" si="164"/>
        <v>3456000</v>
      </c>
      <c r="L1237" s="12">
        <f t="shared" si="165"/>
        <v>41582.885405092595</v>
      </c>
      <c r="M1237" s="12">
        <f t="shared" si="166"/>
        <v>41622.885405092595</v>
      </c>
      <c r="N1237" s="14">
        <f t="shared" si="167"/>
        <v>39.75</v>
      </c>
      <c r="O1237" t="b">
        <v>0</v>
      </c>
      <c r="P1237">
        <v>6</v>
      </c>
      <c r="Q1237" t="b">
        <v>0</v>
      </c>
      <c r="R1237" s="8">
        <f t="shared" si="168"/>
        <v>2.787363950092912E-2</v>
      </c>
      <c r="S1237" s="10">
        <f t="shared" si="169"/>
        <v>35</v>
      </c>
      <c r="T1237" t="s">
        <v>8286</v>
      </c>
      <c r="U1237" t="str">
        <f t="shared" si="170"/>
        <v>music</v>
      </c>
      <c r="V1237" t="str">
        <f t="shared" si="171"/>
        <v>world music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>
        <f t="shared" si="164"/>
        <v>690036</v>
      </c>
      <c r="L1238" s="12">
        <f t="shared" si="165"/>
        <v>41110.430138888885</v>
      </c>
      <c r="M1238" s="12">
        <f t="shared" si="166"/>
        <v>41118.416666666664</v>
      </c>
      <c r="N1238" s="14">
        <f t="shared" si="167"/>
        <v>7.7365277777777779</v>
      </c>
      <c r="O1238" t="b">
        <v>0</v>
      </c>
      <c r="P1238">
        <v>0</v>
      </c>
      <c r="Q1238" t="b">
        <v>0</v>
      </c>
      <c r="R1238" s="8">
        <f t="shared" si="168"/>
        <v>0</v>
      </c>
      <c r="S1238" s="10" t="e">
        <f t="shared" si="169"/>
        <v>#DIV/0!</v>
      </c>
      <c r="T1238" t="s">
        <v>8286</v>
      </c>
      <c r="U1238" t="str">
        <f t="shared" si="170"/>
        <v>music</v>
      </c>
      <c r="V1238" t="str">
        <f t="shared" si="171"/>
        <v>world music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>
        <f t="shared" si="164"/>
        <v>1728000</v>
      </c>
      <c r="L1239" s="12">
        <f t="shared" si="165"/>
        <v>41125.033159722225</v>
      </c>
      <c r="M1239" s="12">
        <f t="shared" si="166"/>
        <v>41145.033159722225</v>
      </c>
      <c r="N1239" s="14">
        <f t="shared" si="167"/>
        <v>19.75</v>
      </c>
      <c r="O1239" t="b">
        <v>0</v>
      </c>
      <c r="P1239">
        <v>0</v>
      </c>
      <c r="Q1239" t="b">
        <v>0</v>
      </c>
      <c r="R1239" s="8">
        <f t="shared" si="168"/>
        <v>0</v>
      </c>
      <c r="S1239" s="10" t="e">
        <f t="shared" si="169"/>
        <v>#DIV/0!</v>
      </c>
      <c r="T1239" t="s">
        <v>8286</v>
      </c>
      <c r="U1239" t="str">
        <f t="shared" si="170"/>
        <v>music</v>
      </c>
      <c r="V1239" t="str">
        <f t="shared" si="171"/>
        <v>world music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>
        <f t="shared" si="164"/>
        <v>2592000</v>
      </c>
      <c r="L1240" s="12">
        <f t="shared" si="165"/>
        <v>40731.36037037037</v>
      </c>
      <c r="M1240" s="12">
        <f t="shared" si="166"/>
        <v>40761.36037037037</v>
      </c>
      <c r="N1240" s="14">
        <f t="shared" si="167"/>
        <v>29.75</v>
      </c>
      <c r="O1240" t="b">
        <v>0</v>
      </c>
      <c r="P1240">
        <v>3</v>
      </c>
      <c r="Q1240" t="b">
        <v>0</v>
      </c>
      <c r="R1240" s="8">
        <f t="shared" si="168"/>
        <v>0.17799999999999999</v>
      </c>
      <c r="S1240" s="10">
        <f t="shared" si="169"/>
        <v>59.333333333333336</v>
      </c>
      <c r="T1240" t="s">
        <v>8286</v>
      </c>
      <c r="U1240" t="str">
        <f t="shared" si="170"/>
        <v>music</v>
      </c>
      <c r="V1240" t="str">
        <f t="shared" si="171"/>
        <v>world music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>
        <f t="shared" si="164"/>
        <v>2592000</v>
      </c>
      <c r="L1241" s="12">
        <f t="shared" si="165"/>
        <v>40883.712581018517</v>
      </c>
      <c r="M1241" s="12">
        <f t="shared" si="166"/>
        <v>40913.712581018517</v>
      </c>
      <c r="N1241" s="14">
        <f t="shared" si="167"/>
        <v>29.75</v>
      </c>
      <c r="O1241" t="b">
        <v>0</v>
      </c>
      <c r="P1241">
        <v>0</v>
      </c>
      <c r="Q1241" t="b">
        <v>0</v>
      </c>
      <c r="R1241" s="8">
        <f t="shared" si="168"/>
        <v>0</v>
      </c>
      <c r="S1241" s="10" t="e">
        <f t="shared" si="169"/>
        <v>#DIV/0!</v>
      </c>
      <c r="T1241" t="s">
        <v>8286</v>
      </c>
      <c r="U1241" t="str">
        <f t="shared" si="170"/>
        <v>music</v>
      </c>
      <c r="V1241" t="str">
        <f t="shared" si="171"/>
        <v>world music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>
        <f t="shared" si="164"/>
        <v>5086403</v>
      </c>
      <c r="L1242" s="12">
        <f t="shared" si="165"/>
        <v>41408.790011574078</v>
      </c>
      <c r="M1242" s="12">
        <f t="shared" si="166"/>
        <v>41467.660416666666</v>
      </c>
      <c r="N1242" s="14">
        <f t="shared" si="167"/>
        <v>58.620405092592591</v>
      </c>
      <c r="O1242" t="b">
        <v>0</v>
      </c>
      <c r="P1242">
        <v>8</v>
      </c>
      <c r="Q1242" t="b">
        <v>0</v>
      </c>
      <c r="R1242" s="8">
        <f t="shared" si="168"/>
        <v>3.0124999999999999E-2</v>
      </c>
      <c r="S1242" s="10">
        <f t="shared" si="169"/>
        <v>30.125</v>
      </c>
      <c r="T1242" t="s">
        <v>8286</v>
      </c>
      <c r="U1242" t="str">
        <f t="shared" si="170"/>
        <v>music</v>
      </c>
      <c r="V1242" t="str">
        <f t="shared" si="171"/>
        <v>world music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>
        <f t="shared" si="164"/>
        <v>1936360</v>
      </c>
      <c r="L1243" s="12">
        <f t="shared" si="165"/>
        <v>41923.587731481479</v>
      </c>
      <c r="M1243" s="12">
        <f t="shared" si="166"/>
        <v>41945.999305555553</v>
      </c>
      <c r="N1243" s="14">
        <f t="shared" si="167"/>
        <v>22.161574074074078</v>
      </c>
      <c r="O1243" t="b">
        <v>0</v>
      </c>
      <c r="P1243">
        <v>34</v>
      </c>
      <c r="Q1243" t="b">
        <v>0</v>
      </c>
      <c r="R1243" s="8">
        <f t="shared" si="168"/>
        <v>0.50739999999999996</v>
      </c>
      <c r="S1243" s="10">
        <f t="shared" si="169"/>
        <v>74.617647058823536</v>
      </c>
      <c r="T1243" t="s">
        <v>8286</v>
      </c>
      <c r="U1243" t="str">
        <f t="shared" si="170"/>
        <v>music</v>
      </c>
      <c r="V1243" t="str">
        <f t="shared" si="171"/>
        <v>world music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>
        <f t="shared" si="164"/>
        <v>1329578</v>
      </c>
      <c r="L1244" s="12">
        <f t="shared" si="165"/>
        <v>40781.915532407409</v>
      </c>
      <c r="M1244" s="12">
        <f t="shared" si="166"/>
        <v>40797.304166666669</v>
      </c>
      <c r="N1244" s="14">
        <f t="shared" si="167"/>
        <v>15.138634259259261</v>
      </c>
      <c r="O1244" t="b">
        <v>0</v>
      </c>
      <c r="P1244">
        <v>1</v>
      </c>
      <c r="Q1244" t="b">
        <v>0</v>
      </c>
      <c r="R1244" s="8">
        <f t="shared" si="168"/>
        <v>5.4884742041712408E-3</v>
      </c>
      <c r="S1244" s="10">
        <f t="shared" si="169"/>
        <v>5</v>
      </c>
      <c r="T1244" t="s">
        <v>8286</v>
      </c>
      <c r="U1244" t="str">
        <f t="shared" si="170"/>
        <v>music</v>
      </c>
      <c r="V1244" t="str">
        <f t="shared" si="171"/>
        <v>world music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>
        <f t="shared" si="164"/>
        <v>5270029</v>
      </c>
      <c r="L1245" s="12">
        <f t="shared" si="165"/>
        <v>40671.629293981481</v>
      </c>
      <c r="M1245" s="12">
        <f t="shared" si="166"/>
        <v>40732.625</v>
      </c>
      <c r="N1245" s="14">
        <f t="shared" si="167"/>
        <v>60.745706018518518</v>
      </c>
      <c r="O1245" t="b">
        <v>0</v>
      </c>
      <c r="P1245">
        <v>38</v>
      </c>
      <c r="Q1245" t="b">
        <v>0</v>
      </c>
      <c r="R1245" s="8">
        <f t="shared" si="168"/>
        <v>0.14091666666666666</v>
      </c>
      <c r="S1245" s="10">
        <f t="shared" si="169"/>
        <v>44.5</v>
      </c>
      <c r="T1245" t="s">
        <v>8286</v>
      </c>
      <c r="U1245" t="str">
        <f t="shared" si="170"/>
        <v>music</v>
      </c>
      <c r="V1245" t="str">
        <f t="shared" si="171"/>
        <v>world music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>
        <f t="shared" si="164"/>
        <v>2682677</v>
      </c>
      <c r="L1246" s="12">
        <f t="shared" si="165"/>
        <v>41355.575497685182</v>
      </c>
      <c r="M1246" s="12">
        <f t="shared" si="166"/>
        <v>41386.625</v>
      </c>
      <c r="N1246" s="14">
        <f t="shared" si="167"/>
        <v>30.799502314814816</v>
      </c>
      <c r="O1246" t="b">
        <v>1</v>
      </c>
      <c r="P1246">
        <v>45</v>
      </c>
      <c r="Q1246" t="b">
        <v>1</v>
      </c>
      <c r="R1246" s="8">
        <f t="shared" si="168"/>
        <v>1.038</v>
      </c>
      <c r="S1246" s="10">
        <f t="shared" si="169"/>
        <v>46.133333333333333</v>
      </c>
      <c r="T1246" t="s">
        <v>8276</v>
      </c>
      <c r="U1246" t="str">
        <f t="shared" si="170"/>
        <v>music</v>
      </c>
      <c r="V1246" t="str">
        <f t="shared" si="171"/>
        <v>rock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>
        <f t="shared" si="164"/>
        <v>2592000</v>
      </c>
      <c r="L1247" s="12">
        <f t="shared" si="165"/>
        <v>41774.349930555552</v>
      </c>
      <c r="M1247" s="12">
        <f t="shared" si="166"/>
        <v>41804.349930555552</v>
      </c>
      <c r="N1247" s="14">
        <f t="shared" si="167"/>
        <v>29.75</v>
      </c>
      <c r="O1247" t="b">
        <v>1</v>
      </c>
      <c r="P1247">
        <v>17</v>
      </c>
      <c r="Q1247" t="b">
        <v>1</v>
      </c>
      <c r="R1247" s="8">
        <f t="shared" si="168"/>
        <v>1.2024999999999999</v>
      </c>
      <c r="S1247" s="10">
        <f t="shared" si="169"/>
        <v>141.47058823529412</v>
      </c>
      <c r="T1247" t="s">
        <v>8276</v>
      </c>
      <c r="U1247" t="str">
        <f t="shared" si="170"/>
        <v>music</v>
      </c>
      <c r="V1247" t="str">
        <f t="shared" si="171"/>
        <v>rock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>
        <f t="shared" si="164"/>
        <v>3891600</v>
      </c>
      <c r="L1248" s="12">
        <f t="shared" si="165"/>
        <v>40837.793391203704</v>
      </c>
      <c r="M1248" s="12">
        <f t="shared" si="166"/>
        <v>40882.835057870368</v>
      </c>
      <c r="N1248" s="14">
        <f t="shared" si="167"/>
        <v>44.791666666666664</v>
      </c>
      <c r="O1248" t="b">
        <v>1</v>
      </c>
      <c r="P1248">
        <v>31</v>
      </c>
      <c r="Q1248" t="b">
        <v>1</v>
      </c>
      <c r="R1248" s="8">
        <f t="shared" si="168"/>
        <v>1.17</v>
      </c>
      <c r="S1248" s="10">
        <f t="shared" si="169"/>
        <v>75.483870967741936</v>
      </c>
      <c r="T1248" t="s">
        <v>8276</v>
      </c>
      <c r="U1248" t="str">
        <f t="shared" si="170"/>
        <v>music</v>
      </c>
      <c r="V1248" t="str">
        <f t="shared" si="171"/>
        <v>rock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>
        <f t="shared" si="164"/>
        <v>2592000</v>
      </c>
      <c r="L1249" s="12">
        <f t="shared" si="165"/>
        <v>41370.042303240742</v>
      </c>
      <c r="M1249" s="12">
        <f t="shared" si="166"/>
        <v>41400.042303240742</v>
      </c>
      <c r="N1249" s="14">
        <f t="shared" si="167"/>
        <v>29.75</v>
      </c>
      <c r="O1249" t="b">
        <v>1</v>
      </c>
      <c r="P1249">
        <v>50</v>
      </c>
      <c r="Q1249" t="b">
        <v>1</v>
      </c>
      <c r="R1249" s="8">
        <f t="shared" si="168"/>
        <v>1.2214285714285715</v>
      </c>
      <c r="S1249" s="10">
        <f t="shared" si="169"/>
        <v>85.5</v>
      </c>
      <c r="T1249" t="s">
        <v>8276</v>
      </c>
      <c r="U1249" t="str">
        <f t="shared" si="170"/>
        <v>music</v>
      </c>
      <c r="V1249" t="str">
        <f t="shared" si="171"/>
        <v>rock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>
        <f t="shared" si="164"/>
        <v>3078787</v>
      </c>
      <c r="L1250" s="12">
        <f t="shared" si="165"/>
        <v>41767.406863425924</v>
      </c>
      <c r="M1250" s="12">
        <f t="shared" si="166"/>
        <v>41803.040972222225</v>
      </c>
      <c r="N1250" s="14">
        <f t="shared" si="167"/>
        <v>35.384108796296296</v>
      </c>
      <c r="O1250" t="b">
        <v>1</v>
      </c>
      <c r="P1250">
        <v>59</v>
      </c>
      <c r="Q1250" t="b">
        <v>1</v>
      </c>
      <c r="R1250" s="8">
        <f t="shared" si="168"/>
        <v>1.5164</v>
      </c>
      <c r="S1250" s="10">
        <f t="shared" si="169"/>
        <v>64.254237288135599</v>
      </c>
      <c r="T1250" t="s">
        <v>8276</v>
      </c>
      <c r="U1250" t="str">
        <f t="shared" si="170"/>
        <v>music</v>
      </c>
      <c r="V1250" t="str">
        <f t="shared" si="171"/>
        <v>rock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>
        <f t="shared" si="164"/>
        <v>2592000</v>
      </c>
      <c r="L1251" s="12">
        <f t="shared" si="165"/>
        <v>41067.49086805556</v>
      </c>
      <c r="M1251" s="12">
        <f t="shared" si="166"/>
        <v>41097.49086805556</v>
      </c>
      <c r="N1251" s="14">
        <f t="shared" si="167"/>
        <v>29.75</v>
      </c>
      <c r="O1251" t="b">
        <v>1</v>
      </c>
      <c r="P1251">
        <v>81</v>
      </c>
      <c r="Q1251" t="b">
        <v>1</v>
      </c>
      <c r="R1251" s="8">
        <f t="shared" si="168"/>
        <v>1.0444</v>
      </c>
      <c r="S1251" s="10">
        <f t="shared" si="169"/>
        <v>64.46913580246914</v>
      </c>
      <c r="T1251" t="s">
        <v>8276</v>
      </c>
      <c r="U1251" t="str">
        <f t="shared" si="170"/>
        <v>music</v>
      </c>
      <c r="V1251" t="str">
        <f t="shared" si="171"/>
        <v>rock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>
        <f t="shared" si="164"/>
        <v>3888000</v>
      </c>
      <c r="L1252" s="12">
        <f t="shared" si="165"/>
        <v>41843.39271990741</v>
      </c>
      <c r="M1252" s="12">
        <f t="shared" si="166"/>
        <v>41888.39271990741</v>
      </c>
      <c r="N1252" s="14">
        <f t="shared" si="167"/>
        <v>44.75</v>
      </c>
      <c r="O1252" t="b">
        <v>1</v>
      </c>
      <c r="P1252">
        <v>508</v>
      </c>
      <c r="Q1252" t="b">
        <v>1</v>
      </c>
      <c r="R1252" s="8">
        <f t="shared" si="168"/>
        <v>2.0015333333333332</v>
      </c>
      <c r="S1252" s="10">
        <f t="shared" si="169"/>
        <v>118.2007874015748</v>
      </c>
      <c r="T1252" t="s">
        <v>8276</v>
      </c>
      <c r="U1252" t="str">
        <f t="shared" si="170"/>
        <v>music</v>
      </c>
      <c r="V1252" t="str">
        <f t="shared" si="171"/>
        <v>rock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>
        <f t="shared" si="164"/>
        <v>5184000</v>
      </c>
      <c r="L1253" s="12">
        <f t="shared" si="165"/>
        <v>40751.564432870371</v>
      </c>
      <c r="M1253" s="12">
        <f t="shared" si="166"/>
        <v>40811.564432870371</v>
      </c>
      <c r="N1253" s="14">
        <f t="shared" si="167"/>
        <v>59.75</v>
      </c>
      <c r="O1253" t="b">
        <v>1</v>
      </c>
      <c r="P1253">
        <v>74</v>
      </c>
      <c r="Q1253" t="b">
        <v>1</v>
      </c>
      <c r="R1253" s="8">
        <f t="shared" si="168"/>
        <v>1.018</v>
      </c>
      <c r="S1253" s="10">
        <f t="shared" si="169"/>
        <v>82.540540540540547</v>
      </c>
      <c r="T1253" t="s">
        <v>8276</v>
      </c>
      <c r="U1253" t="str">
        <f t="shared" si="170"/>
        <v>music</v>
      </c>
      <c r="V1253" t="str">
        <f t="shared" si="171"/>
        <v>rock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>
        <f t="shared" si="164"/>
        <v>2419200</v>
      </c>
      <c r="L1254" s="12">
        <f t="shared" si="165"/>
        <v>41543.738067129627</v>
      </c>
      <c r="M1254" s="12">
        <f t="shared" si="166"/>
        <v>41571.738067129627</v>
      </c>
      <c r="N1254" s="14">
        <f t="shared" si="167"/>
        <v>27.75</v>
      </c>
      <c r="O1254" t="b">
        <v>1</v>
      </c>
      <c r="P1254">
        <v>141</v>
      </c>
      <c r="Q1254" t="b">
        <v>1</v>
      </c>
      <c r="R1254" s="8">
        <f t="shared" si="168"/>
        <v>1.3765714285714286</v>
      </c>
      <c r="S1254" s="10">
        <f t="shared" si="169"/>
        <v>34.170212765957444</v>
      </c>
      <c r="T1254" t="s">
        <v>8276</v>
      </c>
      <c r="U1254" t="str">
        <f t="shared" si="170"/>
        <v>music</v>
      </c>
      <c r="V1254" t="str">
        <f t="shared" si="171"/>
        <v>rock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>
        <f t="shared" si="164"/>
        <v>2592000</v>
      </c>
      <c r="L1255" s="12">
        <f t="shared" si="165"/>
        <v>41855.533645833333</v>
      </c>
      <c r="M1255" s="12">
        <f t="shared" si="166"/>
        <v>41885.533645833333</v>
      </c>
      <c r="N1255" s="14">
        <f t="shared" si="167"/>
        <v>29.75</v>
      </c>
      <c r="O1255" t="b">
        <v>1</v>
      </c>
      <c r="P1255">
        <v>711</v>
      </c>
      <c r="Q1255" t="b">
        <v>1</v>
      </c>
      <c r="R1255" s="8">
        <f t="shared" si="168"/>
        <v>3038.3319999999999</v>
      </c>
      <c r="S1255" s="10">
        <f t="shared" si="169"/>
        <v>42.73322081575246</v>
      </c>
      <c r="T1255" t="s">
        <v>8276</v>
      </c>
      <c r="U1255" t="str">
        <f t="shared" si="170"/>
        <v>music</v>
      </c>
      <c r="V1255" t="str">
        <f t="shared" si="171"/>
        <v>rock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>
        <f t="shared" si="164"/>
        <v>4889054</v>
      </c>
      <c r="L1256" s="12">
        <f t="shared" si="165"/>
        <v>40487.371365740742</v>
      </c>
      <c r="M1256" s="12">
        <f t="shared" si="166"/>
        <v>40543.957638888889</v>
      </c>
      <c r="N1256" s="14">
        <f t="shared" si="167"/>
        <v>56.336273148148145</v>
      </c>
      <c r="O1256" t="b">
        <v>1</v>
      </c>
      <c r="P1256">
        <v>141</v>
      </c>
      <c r="Q1256" t="b">
        <v>1</v>
      </c>
      <c r="R1256" s="8">
        <f t="shared" si="168"/>
        <v>1.9885074626865671</v>
      </c>
      <c r="S1256" s="10">
        <f t="shared" si="169"/>
        <v>94.489361702127653</v>
      </c>
      <c r="T1256" t="s">
        <v>8276</v>
      </c>
      <c r="U1256" t="str">
        <f t="shared" si="170"/>
        <v>music</v>
      </c>
      <c r="V1256" t="str">
        <f t="shared" si="171"/>
        <v>rock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>
        <f t="shared" si="164"/>
        <v>2595600</v>
      </c>
      <c r="L1257" s="12">
        <f t="shared" si="165"/>
        <v>41579.595509259263</v>
      </c>
      <c r="M1257" s="12">
        <f t="shared" si="166"/>
        <v>41609.637175925927</v>
      </c>
      <c r="N1257" s="14">
        <f t="shared" si="167"/>
        <v>29.791666666666668</v>
      </c>
      <c r="O1257" t="b">
        <v>1</v>
      </c>
      <c r="P1257">
        <v>109</v>
      </c>
      <c r="Q1257" t="b">
        <v>1</v>
      </c>
      <c r="R1257" s="8">
        <f t="shared" si="168"/>
        <v>2.0236666666666667</v>
      </c>
      <c r="S1257" s="10">
        <f t="shared" si="169"/>
        <v>55.697247706422019</v>
      </c>
      <c r="T1257" t="s">
        <v>8276</v>
      </c>
      <c r="U1257" t="str">
        <f t="shared" si="170"/>
        <v>music</v>
      </c>
      <c r="V1257" t="str">
        <f t="shared" si="171"/>
        <v>rock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>
        <f t="shared" si="164"/>
        <v>2592000</v>
      </c>
      <c r="L1258" s="12">
        <f t="shared" si="165"/>
        <v>40921.669340277782</v>
      </c>
      <c r="M1258" s="12">
        <f t="shared" si="166"/>
        <v>40951.669340277782</v>
      </c>
      <c r="N1258" s="14">
        <f t="shared" si="167"/>
        <v>29.75</v>
      </c>
      <c r="O1258" t="b">
        <v>1</v>
      </c>
      <c r="P1258">
        <v>361</v>
      </c>
      <c r="Q1258" t="b">
        <v>1</v>
      </c>
      <c r="R1258" s="8">
        <f t="shared" si="168"/>
        <v>1.1796376666666666</v>
      </c>
      <c r="S1258" s="10">
        <f t="shared" si="169"/>
        <v>98.030831024930734</v>
      </c>
      <c r="T1258" t="s">
        <v>8276</v>
      </c>
      <c r="U1258" t="str">
        <f t="shared" si="170"/>
        <v>music</v>
      </c>
      <c r="V1258" t="str">
        <f t="shared" si="171"/>
        <v>rock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>
        <f t="shared" si="164"/>
        <v>4230000</v>
      </c>
      <c r="L1259" s="12">
        <f t="shared" si="165"/>
        <v>40586.835532407407</v>
      </c>
      <c r="M1259" s="12">
        <f t="shared" si="166"/>
        <v>40635.793865740743</v>
      </c>
      <c r="N1259" s="14">
        <f t="shared" si="167"/>
        <v>48.708333333333336</v>
      </c>
      <c r="O1259" t="b">
        <v>1</v>
      </c>
      <c r="P1259">
        <v>176</v>
      </c>
      <c r="Q1259" t="b">
        <v>1</v>
      </c>
      <c r="R1259" s="8">
        <f t="shared" si="168"/>
        <v>2.9472727272727273</v>
      </c>
      <c r="S1259" s="10">
        <f t="shared" si="169"/>
        <v>92.102272727272734</v>
      </c>
      <c r="T1259" t="s">
        <v>8276</v>
      </c>
      <c r="U1259" t="str">
        <f t="shared" si="170"/>
        <v>music</v>
      </c>
      <c r="V1259" t="str">
        <f t="shared" si="171"/>
        <v>rock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>
        <f t="shared" si="164"/>
        <v>2592000</v>
      </c>
      <c r="L1260" s="12">
        <f t="shared" si="165"/>
        <v>41487.361250000002</v>
      </c>
      <c r="M1260" s="12">
        <f t="shared" si="166"/>
        <v>41517.361250000002</v>
      </c>
      <c r="N1260" s="14">
        <f t="shared" si="167"/>
        <v>29.75</v>
      </c>
      <c r="O1260" t="b">
        <v>1</v>
      </c>
      <c r="P1260">
        <v>670</v>
      </c>
      <c r="Q1260" t="b">
        <v>1</v>
      </c>
      <c r="R1260" s="8">
        <f t="shared" si="168"/>
        <v>2.1314633333333335</v>
      </c>
      <c r="S1260" s="10">
        <f t="shared" si="169"/>
        <v>38.175462686567165</v>
      </c>
      <c r="T1260" t="s">
        <v>8276</v>
      </c>
      <c r="U1260" t="str">
        <f t="shared" si="170"/>
        <v>music</v>
      </c>
      <c r="V1260" t="str">
        <f t="shared" si="171"/>
        <v>rock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>
        <f t="shared" si="164"/>
        <v>2781676</v>
      </c>
      <c r="L1261" s="12">
        <f t="shared" si="165"/>
        <v>41766.720648148148</v>
      </c>
      <c r="M1261" s="12">
        <f t="shared" si="166"/>
        <v>41798.915972222225</v>
      </c>
      <c r="N1261" s="14">
        <f t="shared" si="167"/>
        <v>31.945324074074072</v>
      </c>
      <c r="O1261" t="b">
        <v>1</v>
      </c>
      <c r="P1261">
        <v>96</v>
      </c>
      <c r="Q1261" t="b">
        <v>1</v>
      </c>
      <c r="R1261" s="8">
        <f t="shared" si="168"/>
        <v>1.0424</v>
      </c>
      <c r="S1261" s="10">
        <f t="shared" si="169"/>
        <v>27.145833333333332</v>
      </c>
      <c r="T1261" t="s">
        <v>8276</v>
      </c>
      <c r="U1261" t="str">
        <f t="shared" si="170"/>
        <v>music</v>
      </c>
      <c r="V1261" t="str">
        <f t="shared" si="171"/>
        <v>rock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>
        <f t="shared" si="164"/>
        <v>2592000</v>
      </c>
      <c r="L1262" s="12">
        <f t="shared" si="165"/>
        <v>41666.592824074076</v>
      </c>
      <c r="M1262" s="12">
        <f t="shared" si="166"/>
        <v>41696.592824074076</v>
      </c>
      <c r="N1262" s="14">
        <f t="shared" si="167"/>
        <v>29.75</v>
      </c>
      <c r="O1262" t="b">
        <v>1</v>
      </c>
      <c r="P1262">
        <v>74</v>
      </c>
      <c r="Q1262" t="b">
        <v>1</v>
      </c>
      <c r="R1262" s="8">
        <f t="shared" si="168"/>
        <v>1.1366666666666667</v>
      </c>
      <c r="S1262" s="10">
        <f t="shared" si="169"/>
        <v>50.689189189189186</v>
      </c>
      <c r="T1262" t="s">
        <v>8276</v>
      </c>
      <c r="U1262" t="str">
        <f t="shared" si="170"/>
        <v>music</v>
      </c>
      <c r="V1262" t="str">
        <f t="shared" si="171"/>
        <v>rock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>
        <f t="shared" si="164"/>
        <v>2592000</v>
      </c>
      <c r="L1263" s="12">
        <f t="shared" si="165"/>
        <v>41638.092905092592</v>
      </c>
      <c r="M1263" s="12">
        <f t="shared" si="166"/>
        <v>41668.092905092592</v>
      </c>
      <c r="N1263" s="14">
        <f t="shared" si="167"/>
        <v>29.75</v>
      </c>
      <c r="O1263" t="b">
        <v>1</v>
      </c>
      <c r="P1263">
        <v>52</v>
      </c>
      <c r="Q1263" t="b">
        <v>1</v>
      </c>
      <c r="R1263" s="8">
        <f t="shared" si="168"/>
        <v>1.0125</v>
      </c>
      <c r="S1263" s="10">
        <f t="shared" si="169"/>
        <v>38.942307692307693</v>
      </c>
      <c r="T1263" t="s">
        <v>8276</v>
      </c>
      <c r="U1263" t="str">
        <f t="shared" si="170"/>
        <v>music</v>
      </c>
      <c r="V1263" t="str">
        <f t="shared" si="171"/>
        <v>rock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>
        <f t="shared" si="164"/>
        <v>2592000</v>
      </c>
      <c r="L1264" s="12">
        <f t="shared" si="165"/>
        <v>41656.512638888889</v>
      </c>
      <c r="M1264" s="12">
        <f t="shared" si="166"/>
        <v>41686.512638888889</v>
      </c>
      <c r="N1264" s="14">
        <f t="shared" si="167"/>
        <v>29.75</v>
      </c>
      <c r="O1264" t="b">
        <v>1</v>
      </c>
      <c r="P1264">
        <v>105</v>
      </c>
      <c r="Q1264" t="b">
        <v>1</v>
      </c>
      <c r="R1264" s="8">
        <f t="shared" si="168"/>
        <v>1.2541538461538462</v>
      </c>
      <c r="S1264" s="10">
        <f t="shared" si="169"/>
        <v>77.638095238095232</v>
      </c>
      <c r="T1264" t="s">
        <v>8276</v>
      </c>
      <c r="U1264" t="str">
        <f t="shared" si="170"/>
        <v>music</v>
      </c>
      <c r="V1264" t="str">
        <f t="shared" si="171"/>
        <v>rock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>
        <f t="shared" si="164"/>
        <v>3020330</v>
      </c>
      <c r="L1265" s="12">
        <f t="shared" si="165"/>
        <v>41691.834143518521</v>
      </c>
      <c r="M1265" s="12">
        <f t="shared" si="166"/>
        <v>41726.791666666664</v>
      </c>
      <c r="N1265" s="14">
        <f t="shared" si="167"/>
        <v>34.707523148148148</v>
      </c>
      <c r="O1265" t="b">
        <v>1</v>
      </c>
      <c r="P1265">
        <v>41</v>
      </c>
      <c r="Q1265" t="b">
        <v>1</v>
      </c>
      <c r="R1265" s="8">
        <f t="shared" si="168"/>
        <v>1.19</v>
      </c>
      <c r="S1265" s="10">
        <f t="shared" si="169"/>
        <v>43.536585365853661</v>
      </c>
      <c r="T1265" t="s">
        <v>8276</v>
      </c>
      <c r="U1265" t="str">
        <f t="shared" si="170"/>
        <v>music</v>
      </c>
      <c r="V1265" t="str">
        <f t="shared" si="171"/>
        <v>rock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>
        <f t="shared" si="164"/>
        <v>2505600</v>
      </c>
      <c r="L1266" s="12">
        <f t="shared" si="165"/>
        <v>41547.412997685184</v>
      </c>
      <c r="M1266" s="12">
        <f t="shared" si="166"/>
        <v>41576.412997685184</v>
      </c>
      <c r="N1266" s="14">
        <f t="shared" si="167"/>
        <v>28.75</v>
      </c>
      <c r="O1266" t="b">
        <v>1</v>
      </c>
      <c r="P1266">
        <v>34</v>
      </c>
      <c r="Q1266" t="b">
        <v>1</v>
      </c>
      <c r="R1266" s="8">
        <f t="shared" si="168"/>
        <v>1.6646153846153846</v>
      </c>
      <c r="S1266" s="10">
        <f t="shared" si="169"/>
        <v>31.823529411764707</v>
      </c>
      <c r="T1266" t="s">
        <v>8276</v>
      </c>
      <c r="U1266" t="str">
        <f t="shared" si="170"/>
        <v>music</v>
      </c>
      <c r="V1266" t="str">
        <f t="shared" si="171"/>
        <v>rock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>
        <f t="shared" si="164"/>
        <v>4060800</v>
      </c>
      <c r="L1267" s="12">
        <f t="shared" si="165"/>
        <v>40465.405266203699</v>
      </c>
      <c r="M1267" s="12">
        <f t="shared" si="166"/>
        <v>40512.405266203699</v>
      </c>
      <c r="N1267" s="14">
        <f t="shared" si="167"/>
        <v>46.75</v>
      </c>
      <c r="O1267" t="b">
        <v>1</v>
      </c>
      <c r="P1267">
        <v>66</v>
      </c>
      <c r="Q1267" t="b">
        <v>1</v>
      </c>
      <c r="R1267" s="8">
        <f t="shared" si="168"/>
        <v>1.1914771428571429</v>
      </c>
      <c r="S1267" s="10">
        <f t="shared" si="169"/>
        <v>63.184393939393942</v>
      </c>
      <c r="T1267" t="s">
        <v>8276</v>
      </c>
      <c r="U1267" t="str">
        <f t="shared" si="170"/>
        <v>music</v>
      </c>
      <c r="V1267" t="str">
        <f t="shared" si="171"/>
        <v>rock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>
        <f t="shared" si="164"/>
        <v>2592000</v>
      </c>
      <c r="L1268" s="12">
        <f t="shared" si="165"/>
        <v>41620.62667824074</v>
      </c>
      <c r="M1268" s="12">
        <f t="shared" si="166"/>
        <v>41650.62667824074</v>
      </c>
      <c r="N1268" s="14">
        <f t="shared" si="167"/>
        <v>29.75</v>
      </c>
      <c r="O1268" t="b">
        <v>1</v>
      </c>
      <c r="P1268">
        <v>50</v>
      </c>
      <c r="Q1268" t="b">
        <v>1</v>
      </c>
      <c r="R1268" s="8">
        <f t="shared" si="168"/>
        <v>1.0047368421052632</v>
      </c>
      <c r="S1268" s="10">
        <f t="shared" si="169"/>
        <v>190.9</v>
      </c>
      <c r="T1268" t="s">
        <v>8276</v>
      </c>
      <c r="U1268" t="str">
        <f t="shared" si="170"/>
        <v>music</v>
      </c>
      <c r="V1268" t="str">
        <f t="shared" si="171"/>
        <v>rock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>
        <f t="shared" si="164"/>
        <v>2592000</v>
      </c>
      <c r="L1269" s="12">
        <f t="shared" si="165"/>
        <v>41449.335162037038</v>
      </c>
      <c r="M1269" s="12">
        <f t="shared" si="166"/>
        <v>41479.335162037038</v>
      </c>
      <c r="N1269" s="14">
        <f t="shared" si="167"/>
        <v>29.75</v>
      </c>
      <c r="O1269" t="b">
        <v>1</v>
      </c>
      <c r="P1269">
        <v>159</v>
      </c>
      <c r="Q1269" t="b">
        <v>1</v>
      </c>
      <c r="R1269" s="8">
        <f t="shared" si="168"/>
        <v>1.018</v>
      </c>
      <c r="S1269" s="10">
        <f t="shared" si="169"/>
        <v>140.85534591194968</v>
      </c>
      <c r="T1269" t="s">
        <v>8276</v>
      </c>
      <c r="U1269" t="str">
        <f t="shared" si="170"/>
        <v>music</v>
      </c>
      <c r="V1269" t="str">
        <f t="shared" si="171"/>
        <v>rock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>
        <f t="shared" si="164"/>
        <v>2592000</v>
      </c>
      <c r="L1270" s="12">
        <f t="shared" si="165"/>
        <v>41507.595451388886</v>
      </c>
      <c r="M1270" s="12">
        <f t="shared" si="166"/>
        <v>41537.595451388886</v>
      </c>
      <c r="N1270" s="14">
        <f t="shared" si="167"/>
        <v>29.75</v>
      </c>
      <c r="O1270" t="b">
        <v>1</v>
      </c>
      <c r="P1270">
        <v>182</v>
      </c>
      <c r="Q1270" t="b">
        <v>1</v>
      </c>
      <c r="R1270" s="8">
        <f t="shared" si="168"/>
        <v>1.1666666666666667</v>
      </c>
      <c r="S1270" s="10">
        <f t="shared" si="169"/>
        <v>76.92307692307692</v>
      </c>
      <c r="T1270" t="s">
        <v>8276</v>
      </c>
      <c r="U1270" t="str">
        <f t="shared" si="170"/>
        <v>music</v>
      </c>
      <c r="V1270" t="str">
        <f t="shared" si="171"/>
        <v>rock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>
        <f t="shared" si="164"/>
        <v>2607288</v>
      </c>
      <c r="L1271" s="12">
        <f t="shared" si="165"/>
        <v>42445.573055555549</v>
      </c>
      <c r="M1271" s="12">
        <f t="shared" si="166"/>
        <v>42475.75</v>
      </c>
      <c r="N1271" s="14">
        <f t="shared" si="167"/>
        <v>29.926944444444445</v>
      </c>
      <c r="O1271" t="b">
        <v>1</v>
      </c>
      <c r="P1271">
        <v>206</v>
      </c>
      <c r="Q1271" t="b">
        <v>1</v>
      </c>
      <c r="R1271" s="8">
        <f t="shared" si="168"/>
        <v>1.0864893617021276</v>
      </c>
      <c r="S1271" s="10">
        <f t="shared" si="169"/>
        <v>99.15533980582525</v>
      </c>
      <c r="T1271" t="s">
        <v>8276</v>
      </c>
      <c r="U1271" t="str">
        <f t="shared" si="170"/>
        <v>music</v>
      </c>
      <c r="V1271" t="str">
        <f t="shared" si="171"/>
        <v>rock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>
        <f t="shared" si="164"/>
        <v>5180400</v>
      </c>
      <c r="L1272" s="12">
        <f t="shared" si="165"/>
        <v>40933.606967592597</v>
      </c>
      <c r="M1272" s="12">
        <f t="shared" si="166"/>
        <v>40993.565300925926</v>
      </c>
      <c r="N1272" s="14">
        <f t="shared" si="167"/>
        <v>59.708333333333336</v>
      </c>
      <c r="O1272" t="b">
        <v>1</v>
      </c>
      <c r="P1272">
        <v>169</v>
      </c>
      <c r="Q1272" t="b">
        <v>1</v>
      </c>
      <c r="R1272" s="8">
        <f t="shared" si="168"/>
        <v>1.1472</v>
      </c>
      <c r="S1272" s="10">
        <f t="shared" si="169"/>
        <v>67.881656804733723</v>
      </c>
      <c r="T1272" t="s">
        <v>8276</v>
      </c>
      <c r="U1272" t="str">
        <f t="shared" si="170"/>
        <v>music</v>
      </c>
      <c r="V1272" t="str">
        <f t="shared" si="171"/>
        <v>rock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>
        <f t="shared" si="164"/>
        <v>2595600</v>
      </c>
      <c r="L1273" s="12">
        <f t="shared" si="165"/>
        <v>41561.433553240742</v>
      </c>
      <c r="M1273" s="12">
        <f t="shared" si="166"/>
        <v>41591.475219907406</v>
      </c>
      <c r="N1273" s="14">
        <f t="shared" si="167"/>
        <v>29.791666666666668</v>
      </c>
      <c r="O1273" t="b">
        <v>1</v>
      </c>
      <c r="P1273">
        <v>31</v>
      </c>
      <c r="Q1273" t="b">
        <v>1</v>
      </c>
      <c r="R1273" s="8">
        <f t="shared" si="168"/>
        <v>1.018</v>
      </c>
      <c r="S1273" s="10">
        <f t="shared" si="169"/>
        <v>246.29032258064515</v>
      </c>
      <c r="T1273" t="s">
        <v>8276</v>
      </c>
      <c r="U1273" t="str">
        <f t="shared" si="170"/>
        <v>music</v>
      </c>
      <c r="V1273" t="str">
        <f t="shared" si="171"/>
        <v>rock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>
        <f t="shared" si="164"/>
        <v>5998021</v>
      </c>
      <c r="L1274" s="12">
        <f t="shared" si="165"/>
        <v>40274.495127314818</v>
      </c>
      <c r="M1274" s="12">
        <f t="shared" si="166"/>
        <v>40343.916666666664</v>
      </c>
      <c r="N1274" s="14">
        <f t="shared" si="167"/>
        <v>69.171539351851848</v>
      </c>
      <c r="O1274" t="b">
        <v>1</v>
      </c>
      <c r="P1274">
        <v>28</v>
      </c>
      <c r="Q1274" t="b">
        <v>1</v>
      </c>
      <c r="R1274" s="8">
        <f t="shared" si="168"/>
        <v>1.06</v>
      </c>
      <c r="S1274" s="10">
        <f t="shared" si="169"/>
        <v>189.28571428571428</v>
      </c>
      <c r="T1274" t="s">
        <v>8276</v>
      </c>
      <c r="U1274" t="str">
        <f t="shared" si="170"/>
        <v>music</v>
      </c>
      <c r="V1274" t="str">
        <f t="shared" si="171"/>
        <v>rock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>
        <f t="shared" si="164"/>
        <v>2592000</v>
      </c>
      <c r="L1275" s="12">
        <f t="shared" si="165"/>
        <v>41852.480219907404</v>
      </c>
      <c r="M1275" s="12">
        <f t="shared" si="166"/>
        <v>41882.480219907404</v>
      </c>
      <c r="N1275" s="14">
        <f t="shared" si="167"/>
        <v>29.75</v>
      </c>
      <c r="O1275" t="b">
        <v>1</v>
      </c>
      <c r="P1275">
        <v>54</v>
      </c>
      <c r="Q1275" t="b">
        <v>1</v>
      </c>
      <c r="R1275" s="8">
        <f t="shared" si="168"/>
        <v>1.0349999999999999</v>
      </c>
      <c r="S1275" s="10">
        <f t="shared" si="169"/>
        <v>76.666666666666671</v>
      </c>
      <c r="T1275" t="s">
        <v>8276</v>
      </c>
      <c r="U1275" t="str">
        <f t="shared" si="170"/>
        <v>music</v>
      </c>
      <c r="V1275" t="str">
        <f t="shared" si="171"/>
        <v>rock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>
        <f t="shared" si="164"/>
        <v>3024000</v>
      </c>
      <c r="L1276" s="12">
        <f t="shared" si="165"/>
        <v>41116.440104166664</v>
      </c>
      <c r="M1276" s="12">
        <f t="shared" si="166"/>
        <v>41151.440104166664</v>
      </c>
      <c r="N1276" s="14">
        <f t="shared" si="167"/>
        <v>34.75</v>
      </c>
      <c r="O1276" t="b">
        <v>1</v>
      </c>
      <c r="P1276">
        <v>467</v>
      </c>
      <c r="Q1276" t="b">
        <v>1</v>
      </c>
      <c r="R1276" s="8">
        <f t="shared" si="168"/>
        <v>1.5497535999999998</v>
      </c>
      <c r="S1276" s="10">
        <f t="shared" si="169"/>
        <v>82.963254817987149</v>
      </c>
      <c r="T1276" t="s">
        <v>8276</v>
      </c>
      <c r="U1276" t="str">
        <f t="shared" si="170"/>
        <v>music</v>
      </c>
      <c r="V1276" t="str">
        <f t="shared" si="171"/>
        <v>rock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>
        <f t="shared" si="164"/>
        <v>3024000</v>
      </c>
      <c r="L1277" s="12">
        <f t="shared" si="165"/>
        <v>41458.617905092593</v>
      </c>
      <c r="M1277" s="12">
        <f t="shared" si="166"/>
        <v>41493.617905092593</v>
      </c>
      <c r="N1277" s="14">
        <f t="shared" si="167"/>
        <v>34.75</v>
      </c>
      <c r="O1277" t="b">
        <v>1</v>
      </c>
      <c r="P1277">
        <v>389</v>
      </c>
      <c r="Q1277" t="b">
        <v>1</v>
      </c>
      <c r="R1277" s="8">
        <f t="shared" si="168"/>
        <v>1.6214066666666667</v>
      </c>
      <c r="S1277" s="10">
        <f t="shared" si="169"/>
        <v>62.522107969151669</v>
      </c>
      <c r="T1277" t="s">
        <v>8276</v>
      </c>
      <c r="U1277" t="str">
        <f t="shared" si="170"/>
        <v>music</v>
      </c>
      <c r="V1277" t="str">
        <f t="shared" si="171"/>
        <v>rock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>
        <f t="shared" si="164"/>
        <v>4273553</v>
      </c>
      <c r="L1278" s="12">
        <f t="shared" si="165"/>
        <v>40007.454247685186</v>
      </c>
      <c r="M1278" s="12">
        <f t="shared" si="166"/>
        <v>40056.916666666664</v>
      </c>
      <c r="N1278" s="14">
        <f t="shared" si="167"/>
        <v>49.212418981481477</v>
      </c>
      <c r="O1278" t="b">
        <v>1</v>
      </c>
      <c r="P1278">
        <v>68</v>
      </c>
      <c r="Q1278" t="b">
        <v>1</v>
      </c>
      <c r="R1278" s="8">
        <f t="shared" si="168"/>
        <v>1.0442100000000001</v>
      </c>
      <c r="S1278" s="10">
        <f t="shared" si="169"/>
        <v>46.06808823529412</v>
      </c>
      <c r="T1278" t="s">
        <v>8276</v>
      </c>
      <c r="U1278" t="str">
        <f t="shared" si="170"/>
        <v>music</v>
      </c>
      <c r="V1278" t="str">
        <f t="shared" si="171"/>
        <v>rock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>
        <f t="shared" si="164"/>
        <v>3024000</v>
      </c>
      <c r="L1279" s="12">
        <f t="shared" si="165"/>
        <v>41121.311886574076</v>
      </c>
      <c r="M1279" s="12">
        <f t="shared" si="166"/>
        <v>41156.311886574076</v>
      </c>
      <c r="N1279" s="14">
        <f t="shared" si="167"/>
        <v>34.75</v>
      </c>
      <c r="O1279" t="b">
        <v>1</v>
      </c>
      <c r="P1279">
        <v>413</v>
      </c>
      <c r="Q1279" t="b">
        <v>1</v>
      </c>
      <c r="R1279" s="8">
        <f t="shared" si="168"/>
        <v>1.0612433333333333</v>
      </c>
      <c r="S1279" s="10">
        <f t="shared" si="169"/>
        <v>38.543946731234868</v>
      </c>
      <c r="T1279" t="s">
        <v>8276</v>
      </c>
      <c r="U1279" t="str">
        <f t="shared" si="170"/>
        <v>music</v>
      </c>
      <c r="V1279" t="str">
        <f t="shared" si="171"/>
        <v>rock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>
        <f t="shared" si="164"/>
        <v>2464834</v>
      </c>
      <c r="L1280" s="12">
        <f t="shared" si="165"/>
        <v>41786.305162037039</v>
      </c>
      <c r="M1280" s="12">
        <f t="shared" si="166"/>
        <v>41814.833333333336</v>
      </c>
      <c r="N1280" s="14">
        <f t="shared" si="167"/>
        <v>28.278171296296296</v>
      </c>
      <c r="O1280" t="b">
        <v>1</v>
      </c>
      <c r="P1280">
        <v>190</v>
      </c>
      <c r="Q1280" t="b">
        <v>1</v>
      </c>
      <c r="R1280" s="8">
        <f t="shared" si="168"/>
        <v>1.5493846153846154</v>
      </c>
      <c r="S1280" s="10">
        <f t="shared" si="169"/>
        <v>53.005263157894738</v>
      </c>
      <c r="T1280" t="s">
        <v>8276</v>
      </c>
      <c r="U1280" t="str">
        <f t="shared" si="170"/>
        <v>music</v>
      </c>
      <c r="V1280" t="str">
        <f t="shared" si="171"/>
        <v>rock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>
        <f t="shared" si="164"/>
        <v>3452400</v>
      </c>
      <c r="L1281" s="12">
        <f t="shared" si="165"/>
        <v>41681.849189814813</v>
      </c>
      <c r="M1281" s="12">
        <f t="shared" si="166"/>
        <v>41721.807523148149</v>
      </c>
      <c r="N1281" s="14">
        <f t="shared" si="167"/>
        <v>39.708333333333336</v>
      </c>
      <c r="O1281" t="b">
        <v>1</v>
      </c>
      <c r="P1281">
        <v>189</v>
      </c>
      <c r="Q1281" t="b">
        <v>1</v>
      </c>
      <c r="R1281" s="8">
        <f t="shared" si="168"/>
        <v>1.1077157238734421</v>
      </c>
      <c r="S1281" s="10">
        <f t="shared" si="169"/>
        <v>73.355396825396824</v>
      </c>
      <c r="T1281" t="s">
        <v>8276</v>
      </c>
      <c r="U1281" t="str">
        <f t="shared" si="170"/>
        <v>music</v>
      </c>
      <c r="V1281" t="str">
        <f t="shared" si="171"/>
        <v>rock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>
        <f t="shared" si="164"/>
        <v>7776000</v>
      </c>
      <c r="L1282" s="12">
        <f t="shared" si="165"/>
        <v>40513.507569444446</v>
      </c>
      <c r="M1282" s="12">
        <f t="shared" si="166"/>
        <v>40603.507569444446</v>
      </c>
      <c r="N1282" s="14">
        <f t="shared" si="167"/>
        <v>89.75</v>
      </c>
      <c r="O1282" t="b">
        <v>1</v>
      </c>
      <c r="P1282">
        <v>130</v>
      </c>
      <c r="Q1282" t="b">
        <v>1</v>
      </c>
      <c r="R1282" s="8">
        <f t="shared" si="168"/>
        <v>1.1091186666666666</v>
      </c>
      <c r="S1282" s="10">
        <f t="shared" si="169"/>
        <v>127.97523076923076</v>
      </c>
      <c r="T1282" t="s">
        <v>8276</v>
      </c>
      <c r="U1282" t="str">
        <f t="shared" si="170"/>
        <v>music</v>
      </c>
      <c r="V1282" t="str">
        <f t="shared" si="171"/>
        <v>rock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>
        <f t="shared" ref="K1283:K1346" si="172">SUM(I1283,-J1283)</f>
        <v>1728000</v>
      </c>
      <c r="L1283" s="12">
        <f t="shared" ref="L1283:L1346" si="173">(((J1283/60)/60)/24)+DATE(1970,1,1)+(-6/24)</f>
        <v>41463.493472222224</v>
      </c>
      <c r="M1283" s="12">
        <f t="shared" ref="M1283:M1346" si="174">(((I1283/60)/60)/24)+DATE(1970,1,1)+(-6/24)</f>
        <v>41483.493472222224</v>
      </c>
      <c r="N1283" s="14">
        <f t="shared" ref="N1283:N1346" si="175">(((K1283/60)/60)/24)+(-6/24)</f>
        <v>19.75</v>
      </c>
      <c r="O1283" t="b">
        <v>1</v>
      </c>
      <c r="P1283">
        <v>74</v>
      </c>
      <c r="Q1283" t="b">
        <v>1</v>
      </c>
      <c r="R1283" s="8">
        <f t="shared" ref="R1283:R1346" si="176">E1283/D1283</f>
        <v>1.1071428571428572</v>
      </c>
      <c r="S1283" s="10">
        <f t="shared" ref="S1283:S1346" si="177">E1283/P1283</f>
        <v>104.72972972972973</v>
      </c>
      <c r="T1283" t="s">
        <v>8276</v>
      </c>
      <c r="U1283" t="str">
        <f t="shared" si="170"/>
        <v>music</v>
      </c>
      <c r="V1283" t="str">
        <f t="shared" si="171"/>
        <v>rock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>
        <f t="shared" si="172"/>
        <v>2655285</v>
      </c>
      <c r="L1284" s="12">
        <f t="shared" si="173"/>
        <v>41586.225173611114</v>
      </c>
      <c r="M1284" s="12">
        <f t="shared" si="174"/>
        <v>41616.957638888889</v>
      </c>
      <c r="N1284" s="14">
        <f t="shared" si="175"/>
        <v>30.482465277777777</v>
      </c>
      <c r="O1284" t="b">
        <v>1</v>
      </c>
      <c r="P1284">
        <v>274</v>
      </c>
      <c r="Q1284" t="b">
        <v>1</v>
      </c>
      <c r="R1284" s="8">
        <f t="shared" si="176"/>
        <v>1.2361333333333333</v>
      </c>
      <c r="S1284" s="10">
        <f t="shared" si="177"/>
        <v>67.671532846715323</v>
      </c>
      <c r="T1284" t="s">
        <v>8276</v>
      </c>
      <c r="U1284" t="str">
        <f t="shared" si="170"/>
        <v>music</v>
      </c>
      <c r="V1284" t="str">
        <f t="shared" si="171"/>
        <v>rock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>
        <f t="shared" si="172"/>
        <v>2026011</v>
      </c>
      <c r="L1285" s="12">
        <f t="shared" si="173"/>
        <v>41320.467465277776</v>
      </c>
      <c r="M1285" s="12">
        <f t="shared" si="174"/>
        <v>41343.916666666664</v>
      </c>
      <c r="N1285" s="14">
        <f t="shared" si="175"/>
        <v>23.199201388888891</v>
      </c>
      <c r="O1285" t="b">
        <v>1</v>
      </c>
      <c r="P1285">
        <v>22</v>
      </c>
      <c r="Q1285" t="b">
        <v>1</v>
      </c>
      <c r="R1285" s="8">
        <f t="shared" si="176"/>
        <v>2.1105</v>
      </c>
      <c r="S1285" s="10">
        <f t="shared" si="177"/>
        <v>95.931818181818187</v>
      </c>
      <c r="T1285" t="s">
        <v>8276</v>
      </c>
      <c r="U1285" t="str">
        <f t="shared" si="170"/>
        <v>music</v>
      </c>
      <c r="V1285" t="str">
        <f t="shared" si="171"/>
        <v>rock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>
        <f t="shared" si="172"/>
        <v>2028058</v>
      </c>
      <c r="L1286" s="12">
        <f t="shared" si="173"/>
        <v>42711.98474537037</v>
      </c>
      <c r="M1286" s="12">
        <f t="shared" si="174"/>
        <v>42735.457638888889</v>
      </c>
      <c r="N1286" s="14">
        <f t="shared" si="175"/>
        <v>23.222893518518518</v>
      </c>
      <c r="O1286" t="b">
        <v>0</v>
      </c>
      <c r="P1286">
        <v>31</v>
      </c>
      <c r="Q1286" t="b">
        <v>1</v>
      </c>
      <c r="R1286" s="8">
        <f t="shared" si="176"/>
        <v>1.01</v>
      </c>
      <c r="S1286" s="10">
        <f t="shared" si="177"/>
        <v>65.161290322580641</v>
      </c>
      <c r="T1286" t="s">
        <v>8271</v>
      </c>
      <c r="U1286" t="str">
        <f t="shared" ref="U1286:U1305" si="178">IF(T1286="theater/plays", "theater", IF(T1286="theater/musical", "theater", IF(T1286="theater/spaces", "theater", "N/A")))</f>
        <v>theater</v>
      </c>
      <c r="V1286" t="str">
        <f t="shared" ref="V1286:V1305" si="179">IF(T1286="theater/plays", "plays", IF(T1286="theater/musical", "musical", IF(T1286="theater/spaces", "spaces", "N/A")))</f>
        <v>plays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>
        <f t="shared" si="172"/>
        <v>1296000</v>
      </c>
      <c r="L1287" s="12">
        <f t="shared" si="173"/>
        <v>42160.333043981482</v>
      </c>
      <c r="M1287" s="12">
        <f t="shared" si="174"/>
        <v>42175.333043981482</v>
      </c>
      <c r="N1287" s="14">
        <f t="shared" si="175"/>
        <v>14.75</v>
      </c>
      <c r="O1287" t="b">
        <v>0</v>
      </c>
      <c r="P1287">
        <v>63</v>
      </c>
      <c r="Q1287" t="b">
        <v>1</v>
      </c>
      <c r="R1287" s="8">
        <f t="shared" si="176"/>
        <v>1.0165</v>
      </c>
      <c r="S1287" s="10">
        <f t="shared" si="177"/>
        <v>32.269841269841272</v>
      </c>
      <c r="T1287" t="s">
        <v>8271</v>
      </c>
      <c r="U1287" t="str">
        <f t="shared" si="178"/>
        <v>theater</v>
      </c>
      <c r="V1287" t="str">
        <f t="shared" si="179"/>
        <v>plays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>
        <f t="shared" si="172"/>
        <v>1140373</v>
      </c>
      <c r="L1288" s="12">
        <f t="shared" si="173"/>
        <v>42039.134571759263</v>
      </c>
      <c r="M1288" s="12">
        <f t="shared" si="174"/>
        <v>42052.333333333328</v>
      </c>
      <c r="N1288" s="14">
        <f t="shared" si="175"/>
        <v>12.948761574074075</v>
      </c>
      <c r="O1288" t="b">
        <v>0</v>
      </c>
      <c r="P1288">
        <v>20</v>
      </c>
      <c r="Q1288" t="b">
        <v>1</v>
      </c>
      <c r="R1288" s="8">
        <f t="shared" si="176"/>
        <v>1.0833333333333333</v>
      </c>
      <c r="S1288" s="10">
        <f t="shared" si="177"/>
        <v>81.25</v>
      </c>
      <c r="T1288" t="s">
        <v>8271</v>
      </c>
      <c r="U1288" t="str">
        <f t="shared" si="178"/>
        <v>theater</v>
      </c>
      <c r="V1288" t="str">
        <f t="shared" si="179"/>
        <v>plays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>
        <f t="shared" si="172"/>
        <v>5184000</v>
      </c>
      <c r="L1289" s="12">
        <f t="shared" si="173"/>
        <v>42107.371018518519</v>
      </c>
      <c r="M1289" s="12">
        <f t="shared" si="174"/>
        <v>42167.371018518519</v>
      </c>
      <c r="N1289" s="14">
        <f t="shared" si="175"/>
        <v>59.75</v>
      </c>
      <c r="O1289" t="b">
        <v>0</v>
      </c>
      <c r="P1289">
        <v>25</v>
      </c>
      <c r="Q1289" t="b">
        <v>1</v>
      </c>
      <c r="R1289" s="8">
        <f t="shared" si="176"/>
        <v>2.42</v>
      </c>
      <c r="S1289" s="10">
        <f t="shared" si="177"/>
        <v>24.2</v>
      </c>
      <c r="T1289" t="s">
        <v>8271</v>
      </c>
      <c r="U1289" t="str">
        <f t="shared" si="178"/>
        <v>theater</v>
      </c>
      <c r="V1289" t="str">
        <f t="shared" si="179"/>
        <v>plays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>
        <f t="shared" si="172"/>
        <v>2679437</v>
      </c>
      <c r="L1290" s="12">
        <f t="shared" si="173"/>
        <v>42560.904664351852</v>
      </c>
      <c r="M1290" s="12">
        <f t="shared" si="174"/>
        <v>42591.916666666672</v>
      </c>
      <c r="N1290" s="14">
        <f t="shared" si="175"/>
        <v>30.762002314814811</v>
      </c>
      <c r="O1290" t="b">
        <v>0</v>
      </c>
      <c r="P1290">
        <v>61</v>
      </c>
      <c r="Q1290" t="b">
        <v>1</v>
      </c>
      <c r="R1290" s="8">
        <f t="shared" si="176"/>
        <v>1.0044999999999999</v>
      </c>
      <c r="S1290" s="10">
        <f t="shared" si="177"/>
        <v>65.868852459016395</v>
      </c>
      <c r="T1290" t="s">
        <v>8271</v>
      </c>
      <c r="U1290" t="str">
        <f t="shared" si="178"/>
        <v>theater</v>
      </c>
      <c r="V1290" t="str">
        <f t="shared" si="179"/>
        <v>plays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>
        <f t="shared" si="172"/>
        <v>2592000</v>
      </c>
      <c r="L1291" s="12">
        <f t="shared" si="173"/>
        <v>42708.884780092587</v>
      </c>
      <c r="M1291" s="12">
        <f t="shared" si="174"/>
        <v>42738.884780092587</v>
      </c>
      <c r="N1291" s="14">
        <f t="shared" si="175"/>
        <v>29.75</v>
      </c>
      <c r="O1291" t="b">
        <v>0</v>
      </c>
      <c r="P1291">
        <v>52</v>
      </c>
      <c r="Q1291" t="b">
        <v>1</v>
      </c>
      <c r="R1291" s="8">
        <f t="shared" si="176"/>
        <v>1.2506666666666666</v>
      </c>
      <c r="S1291" s="10">
        <f t="shared" si="177"/>
        <v>36.07692307692308</v>
      </c>
      <c r="T1291" t="s">
        <v>8271</v>
      </c>
      <c r="U1291" t="str">
        <f t="shared" si="178"/>
        <v>theater</v>
      </c>
      <c r="V1291" t="str">
        <f t="shared" si="179"/>
        <v>plays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>
        <f t="shared" si="172"/>
        <v>2650409</v>
      </c>
      <c r="L1292" s="12">
        <f t="shared" si="173"/>
        <v>42086.364942129629</v>
      </c>
      <c r="M1292" s="12">
        <f t="shared" si="174"/>
        <v>42117.040972222225</v>
      </c>
      <c r="N1292" s="14">
        <f t="shared" si="175"/>
        <v>30.426030092592587</v>
      </c>
      <c r="O1292" t="b">
        <v>0</v>
      </c>
      <c r="P1292">
        <v>86</v>
      </c>
      <c r="Q1292" t="b">
        <v>1</v>
      </c>
      <c r="R1292" s="8">
        <f t="shared" si="176"/>
        <v>1.0857142857142856</v>
      </c>
      <c r="S1292" s="10">
        <f t="shared" si="177"/>
        <v>44.186046511627907</v>
      </c>
      <c r="T1292" t="s">
        <v>8271</v>
      </c>
      <c r="U1292" t="str">
        <f t="shared" si="178"/>
        <v>theater</v>
      </c>
      <c r="V1292" t="str">
        <f t="shared" si="179"/>
        <v>plays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>
        <f t="shared" si="172"/>
        <v>3165609</v>
      </c>
      <c r="L1293" s="12">
        <f t="shared" si="173"/>
        <v>42064.402673611112</v>
      </c>
      <c r="M1293" s="12">
        <f t="shared" si="174"/>
        <v>42101.041666666672</v>
      </c>
      <c r="N1293" s="14">
        <f t="shared" si="175"/>
        <v>36.388993055555552</v>
      </c>
      <c r="O1293" t="b">
        <v>0</v>
      </c>
      <c r="P1293">
        <v>42</v>
      </c>
      <c r="Q1293" t="b">
        <v>1</v>
      </c>
      <c r="R1293" s="8">
        <f t="shared" si="176"/>
        <v>1.4570000000000001</v>
      </c>
      <c r="S1293" s="10">
        <f t="shared" si="177"/>
        <v>104.07142857142857</v>
      </c>
      <c r="T1293" t="s">
        <v>8271</v>
      </c>
      <c r="U1293" t="str">
        <f t="shared" si="178"/>
        <v>theater</v>
      </c>
      <c r="V1293" t="str">
        <f t="shared" si="179"/>
        <v>plays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>
        <f t="shared" si="172"/>
        <v>2349512</v>
      </c>
      <c r="L1294" s="12">
        <f t="shared" si="173"/>
        <v>42256.514212962968</v>
      </c>
      <c r="M1294" s="12">
        <f t="shared" si="174"/>
        <v>42283.707638888889</v>
      </c>
      <c r="N1294" s="14">
        <f t="shared" si="175"/>
        <v>26.943425925925926</v>
      </c>
      <c r="O1294" t="b">
        <v>0</v>
      </c>
      <c r="P1294">
        <v>52</v>
      </c>
      <c r="Q1294" t="b">
        <v>1</v>
      </c>
      <c r="R1294" s="8">
        <f t="shared" si="176"/>
        <v>1.1000000000000001</v>
      </c>
      <c r="S1294" s="10">
        <f t="shared" si="177"/>
        <v>35.96153846153846</v>
      </c>
      <c r="T1294" t="s">
        <v>8271</v>
      </c>
      <c r="U1294" t="str">
        <f t="shared" si="178"/>
        <v>theater</v>
      </c>
      <c r="V1294" t="str">
        <f t="shared" si="179"/>
        <v>plays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>
        <f t="shared" si="172"/>
        <v>2595600</v>
      </c>
      <c r="L1295" s="12">
        <f t="shared" si="173"/>
        <v>42292.451053240744</v>
      </c>
      <c r="M1295" s="12">
        <f t="shared" si="174"/>
        <v>42322.492719907401</v>
      </c>
      <c r="N1295" s="14">
        <f t="shared" si="175"/>
        <v>29.791666666666668</v>
      </c>
      <c r="O1295" t="b">
        <v>0</v>
      </c>
      <c r="P1295">
        <v>120</v>
      </c>
      <c r="Q1295" t="b">
        <v>1</v>
      </c>
      <c r="R1295" s="8">
        <f t="shared" si="176"/>
        <v>1.0223333333333333</v>
      </c>
      <c r="S1295" s="10">
        <f t="shared" si="177"/>
        <v>127.79166666666667</v>
      </c>
      <c r="T1295" t="s">
        <v>8271</v>
      </c>
      <c r="U1295" t="str">
        <f t="shared" si="178"/>
        <v>theater</v>
      </c>
      <c r="V1295" t="str">
        <f t="shared" si="179"/>
        <v>plays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>
        <f t="shared" si="172"/>
        <v>1555603</v>
      </c>
      <c r="L1296" s="12">
        <f t="shared" si="173"/>
        <v>42278.203668981485</v>
      </c>
      <c r="M1296" s="12">
        <f t="shared" si="174"/>
        <v>42296.208333333328</v>
      </c>
      <c r="N1296" s="14">
        <f t="shared" si="175"/>
        <v>17.754664351851854</v>
      </c>
      <c r="O1296" t="b">
        <v>0</v>
      </c>
      <c r="P1296">
        <v>22</v>
      </c>
      <c r="Q1296" t="b">
        <v>1</v>
      </c>
      <c r="R1296" s="8">
        <f t="shared" si="176"/>
        <v>1.22</v>
      </c>
      <c r="S1296" s="10">
        <f t="shared" si="177"/>
        <v>27.727272727272727</v>
      </c>
      <c r="T1296" t="s">
        <v>8271</v>
      </c>
      <c r="U1296" t="str">
        <f t="shared" si="178"/>
        <v>theater</v>
      </c>
      <c r="V1296" t="str">
        <f t="shared" si="179"/>
        <v>plays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>
        <f t="shared" si="172"/>
        <v>2603703</v>
      </c>
      <c r="L1297" s="12">
        <f t="shared" si="173"/>
        <v>42184.322881944448</v>
      </c>
      <c r="M1297" s="12">
        <f t="shared" si="174"/>
        <v>42214.458333333328</v>
      </c>
      <c r="N1297" s="14">
        <f t="shared" si="175"/>
        <v>29.885451388888892</v>
      </c>
      <c r="O1297" t="b">
        <v>0</v>
      </c>
      <c r="P1297">
        <v>64</v>
      </c>
      <c r="Q1297" t="b">
        <v>1</v>
      </c>
      <c r="R1297" s="8">
        <f t="shared" si="176"/>
        <v>1.0196000000000001</v>
      </c>
      <c r="S1297" s="10">
        <f t="shared" si="177"/>
        <v>39.828125</v>
      </c>
      <c r="T1297" t="s">
        <v>8271</v>
      </c>
      <c r="U1297" t="str">
        <f t="shared" si="178"/>
        <v>theater</v>
      </c>
      <c r="V1297" t="str">
        <f t="shared" si="179"/>
        <v>plays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>
        <f t="shared" si="172"/>
        <v>1724400</v>
      </c>
      <c r="L1298" s="12">
        <f t="shared" si="173"/>
        <v>42422.800613425927</v>
      </c>
      <c r="M1298" s="12">
        <f t="shared" si="174"/>
        <v>42442.758946759262</v>
      </c>
      <c r="N1298" s="14">
        <f t="shared" si="175"/>
        <v>19.708333333333332</v>
      </c>
      <c r="O1298" t="b">
        <v>0</v>
      </c>
      <c r="P1298">
        <v>23</v>
      </c>
      <c r="Q1298" t="b">
        <v>1</v>
      </c>
      <c r="R1298" s="8">
        <f t="shared" si="176"/>
        <v>1.411764705882353</v>
      </c>
      <c r="S1298" s="10">
        <f t="shared" si="177"/>
        <v>52.173913043478258</v>
      </c>
      <c r="T1298" t="s">
        <v>8271</v>
      </c>
      <c r="U1298" t="str">
        <f t="shared" si="178"/>
        <v>theater</v>
      </c>
      <c r="V1298" t="str">
        <f t="shared" si="179"/>
        <v>plays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>
        <f t="shared" si="172"/>
        <v>2592000</v>
      </c>
      <c r="L1299" s="12">
        <f t="shared" si="173"/>
        <v>42461.497199074074</v>
      </c>
      <c r="M1299" s="12">
        <f t="shared" si="174"/>
        <v>42491.497199074074</v>
      </c>
      <c r="N1299" s="14">
        <f t="shared" si="175"/>
        <v>29.75</v>
      </c>
      <c r="O1299" t="b">
        <v>0</v>
      </c>
      <c r="P1299">
        <v>238</v>
      </c>
      <c r="Q1299" t="b">
        <v>1</v>
      </c>
      <c r="R1299" s="8">
        <f t="shared" si="176"/>
        <v>1.0952500000000001</v>
      </c>
      <c r="S1299" s="10">
        <f t="shared" si="177"/>
        <v>92.037815126050418</v>
      </c>
      <c r="T1299" t="s">
        <v>8271</v>
      </c>
      <c r="U1299" t="str">
        <f t="shared" si="178"/>
        <v>theater</v>
      </c>
      <c r="V1299" t="str">
        <f t="shared" si="179"/>
        <v>plays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>
        <f t="shared" si="172"/>
        <v>2592000</v>
      </c>
      <c r="L1300" s="12">
        <f t="shared" si="173"/>
        <v>42458.430925925932</v>
      </c>
      <c r="M1300" s="12">
        <f t="shared" si="174"/>
        <v>42488.430925925932</v>
      </c>
      <c r="N1300" s="14">
        <f t="shared" si="175"/>
        <v>29.75</v>
      </c>
      <c r="O1300" t="b">
        <v>0</v>
      </c>
      <c r="P1300">
        <v>33</v>
      </c>
      <c r="Q1300" t="b">
        <v>1</v>
      </c>
      <c r="R1300" s="8">
        <f t="shared" si="176"/>
        <v>1.0465</v>
      </c>
      <c r="S1300" s="10">
        <f t="shared" si="177"/>
        <v>63.424242424242422</v>
      </c>
      <c r="T1300" t="s">
        <v>8271</v>
      </c>
      <c r="U1300" t="str">
        <f t="shared" si="178"/>
        <v>theater</v>
      </c>
      <c r="V1300" t="str">
        <f t="shared" si="179"/>
        <v>plays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>
        <f t="shared" si="172"/>
        <v>2592000</v>
      </c>
      <c r="L1301" s="12">
        <f t="shared" si="173"/>
        <v>42169.564340277779</v>
      </c>
      <c r="M1301" s="12">
        <f t="shared" si="174"/>
        <v>42199.564340277779</v>
      </c>
      <c r="N1301" s="14">
        <f t="shared" si="175"/>
        <v>29.75</v>
      </c>
      <c r="O1301" t="b">
        <v>0</v>
      </c>
      <c r="P1301">
        <v>32</v>
      </c>
      <c r="Q1301" t="b">
        <v>1</v>
      </c>
      <c r="R1301" s="8">
        <f t="shared" si="176"/>
        <v>1.24</v>
      </c>
      <c r="S1301" s="10">
        <f t="shared" si="177"/>
        <v>135.625</v>
      </c>
      <c r="T1301" t="s">
        <v>8271</v>
      </c>
      <c r="U1301" t="str">
        <f t="shared" si="178"/>
        <v>theater</v>
      </c>
      <c r="V1301" t="str">
        <f t="shared" si="179"/>
        <v>plays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>
        <f t="shared" si="172"/>
        <v>3379482</v>
      </c>
      <c r="L1302" s="12">
        <f t="shared" si="173"/>
        <v>42483.425208333334</v>
      </c>
      <c r="M1302" s="12">
        <f t="shared" si="174"/>
        <v>42522.539583333331</v>
      </c>
      <c r="N1302" s="14">
        <f t="shared" si="175"/>
        <v>38.864375000000003</v>
      </c>
      <c r="O1302" t="b">
        <v>0</v>
      </c>
      <c r="P1302">
        <v>24</v>
      </c>
      <c r="Q1302" t="b">
        <v>1</v>
      </c>
      <c r="R1302" s="8">
        <f t="shared" si="176"/>
        <v>1.35</v>
      </c>
      <c r="S1302" s="10">
        <f t="shared" si="177"/>
        <v>168.75</v>
      </c>
      <c r="T1302" t="s">
        <v>8271</v>
      </c>
      <c r="U1302" t="str">
        <f t="shared" si="178"/>
        <v>theater</v>
      </c>
      <c r="V1302" t="str">
        <f t="shared" si="179"/>
        <v>plays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>
        <f t="shared" si="172"/>
        <v>896422</v>
      </c>
      <c r="L1303" s="12">
        <f t="shared" si="173"/>
        <v>42195.499745370369</v>
      </c>
      <c r="M1303" s="12">
        <f t="shared" si="174"/>
        <v>42205.875</v>
      </c>
      <c r="N1303" s="14">
        <f t="shared" si="175"/>
        <v>10.12525462962963</v>
      </c>
      <c r="O1303" t="b">
        <v>0</v>
      </c>
      <c r="P1303">
        <v>29</v>
      </c>
      <c r="Q1303" t="b">
        <v>1</v>
      </c>
      <c r="R1303" s="8">
        <f t="shared" si="176"/>
        <v>1.0275000000000001</v>
      </c>
      <c r="S1303" s="10">
        <f t="shared" si="177"/>
        <v>70.862068965517238</v>
      </c>
      <c r="T1303" t="s">
        <v>8271</v>
      </c>
      <c r="U1303" t="str">
        <f t="shared" si="178"/>
        <v>theater</v>
      </c>
      <c r="V1303" t="str">
        <f t="shared" si="179"/>
        <v>plays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>
        <f t="shared" si="172"/>
        <v>2595600</v>
      </c>
      <c r="L1304" s="12">
        <f t="shared" si="173"/>
        <v>42674.807997685188</v>
      </c>
      <c r="M1304" s="12">
        <f t="shared" si="174"/>
        <v>42704.849664351852</v>
      </c>
      <c r="N1304" s="14">
        <f t="shared" si="175"/>
        <v>29.791666666666668</v>
      </c>
      <c r="O1304" t="b">
        <v>0</v>
      </c>
      <c r="P1304">
        <v>50</v>
      </c>
      <c r="Q1304" t="b">
        <v>1</v>
      </c>
      <c r="R1304" s="8">
        <f t="shared" si="176"/>
        <v>1</v>
      </c>
      <c r="S1304" s="10">
        <f t="shared" si="177"/>
        <v>50</v>
      </c>
      <c r="T1304" t="s">
        <v>8271</v>
      </c>
      <c r="U1304" t="str">
        <f t="shared" si="178"/>
        <v>theater</v>
      </c>
      <c r="V1304" t="str">
        <f t="shared" si="179"/>
        <v>plays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>
        <f t="shared" si="172"/>
        <v>1383880</v>
      </c>
      <c r="L1305" s="12">
        <f t="shared" si="173"/>
        <v>42566.191203703704</v>
      </c>
      <c r="M1305" s="12">
        <f t="shared" si="174"/>
        <v>42582.208333333328</v>
      </c>
      <c r="N1305" s="14">
        <f t="shared" si="175"/>
        <v>15.767129629629633</v>
      </c>
      <c r="O1305" t="b">
        <v>0</v>
      </c>
      <c r="P1305">
        <v>108</v>
      </c>
      <c r="Q1305" t="b">
        <v>1</v>
      </c>
      <c r="R1305" s="8">
        <f t="shared" si="176"/>
        <v>1.3026085714285716</v>
      </c>
      <c r="S1305" s="10">
        <f t="shared" si="177"/>
        <v>42.214166666666671</v>
      </c>
      <c r="T1305" t="s">
        <v>8271</v>
      </c>
      <c r="U1305" t="str">
        <f t="shared" si="178"/>
        <v>theater</v>
      </c>
      <c r="V1305" t="str">
        <f t="shared" si="179"/>
        <v>plays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>
        <f t="shared" si="172"/>
        <v>5180400</v>
      </c>
      <c r="L1306" s="12">
        <f t="shared" si="173"/>
        <v>42746.944502314815</v>
      </c>
      <c r="M1306" s="12">
        <f t="shared" si="174"/>
        <v>42806.902835648143</v>
      </c>
      <c r="N1306" s="14">
        <f t="shared" si="175"/>
        <v>59.708333333333336</v>
      </c>
      <c r="O1306" t="b">
        <v>0</v>
      </c>
      <c r="P1306">
        <v>104</v>
      </c>
      <c r="Q1306" t="b">
        <v>0</v>
      </c>
      <c r="R1306" s="8">
        <f t="shared" si="176"/>
        <v>0.39627499999999999</v>
      </c>
      <c r="S1306" s="10">
        <f t="shared" si="177"/>
        <v>152.41346153846155</v>
      </c>
      <c r="T1306" t="s">
        <v>8273</v>
      </c>
      <c r="U1306" t="str">
        <f t="shared" ref="U1306:U1345" si="180">+IF(T1306="technology/web","technology",IF(T1306="technology/gadgets","technology",IF(T1306="technology/hardware","technology",IF(T1306="technology/makerspaces","technology",IF(T1306="technology/wearables","technology",IF(T1306="technology/space exploration","technology","N/A"))))))</f>
        <v>technology</v>
      </c>
      <c r="V1306" t="str">
        <f t="shared" ref="V1306:V1345" si="181">IF(T1306="technology/web","web",IF(T1306="technology/gadgets","gadgets",IF(T1306="technology/hardware","hardware",IF(T1306="technology/makerspaces","makerspaces",IF(T1306="technology/wearables","wearables",IF(T1306="technology/space exploration","space exploration","N/A"))))))</f>
        <v>wearables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>
        <f t="shared" si="172"/>
        <v>2511092</v>
      </c>
      <c r="L1307" s="12">
        <f t="shared" si="173"/>
        <v>42543.415601851855</v>
      </c>
      <c r="M1307" s="12">
        <f t="shared" si="174"/>
        <v>42572.479166666672</v>
      </c>
      <c r="N1307" s="14">
        <f t="shared" si="175"/>
        <v>28.813564814814814</v>
      </c>
      <c r="O1307" t="b">
        <v>0</v>
      </c>
      <c r="P1307">
        <v>86</v>
      </c>
      <c r="Q1307" t="b">
        <v>0</v>
      </c>
      <c r="R1307" s="8">
        <f t="shared" si="176"/>
        <v>0.25976666666666665</v>
      </c>
      <c r="S1307" s="10">
        <f t="shared" si="177"/>
        <v>90.616279069767444</v>
      </c>
      <c r="T1307" t="s">
        <v>8273</v>
      </c>
      <c r="U1307" t="str">
        <f t="shared" si="180"/>
        <v>technology</v>
      </c>
      <c r="V1307" t="str">
        <f t="shared" si="181"/>
        <v>wearables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>
        <f t="shared" si="172"/>
        <v>2592000</v>
      </c>
      <c r="L1308" s="12">
        <f t="shared" si="173"/>
        <v>41947.207569444443</v>
      </c>
      <c r="M1308" s="12">
        <f t="shared" si="174"/>
        <v>41977.207569444443</v>
      </c>
      <c r="N1308" s="14">
        <f t="shared" si="175"/>
        <v>29.75</v>
      </c>
      <c r="O1308" t="b">
        <v>0</v>
      </c>
      <c r="P1308">
        <v>356</v>
      </c>
      <c r="Q1308" t="b">
        <v>0</v>
      </c>
      <c r="R1308" s="8">
        <f t="shared" si="176"/>
        <v>0.65246363636363636</v>
      </c>
      <c r="S1308" s="10">
        <f t="shared" si="177"/>
        <v>201.60393258426967</v>
      </c>
      <c r="T1308" t="s">
        <v>8273</v>
      </c>
      <c r="U1308" t="str">
        <f t="shared" si="180"/>
        <v>technology</v>
      </c>
      <c r="V1308" t="str">
        <f t="shared" si="181"/>
        <v>wearables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>
        <f t="shared" si="172"/>
        <v>2592000</v>
      </c>
      <c r="L1309" s="12">
        <f t="shared" si="173"/>
        <v>42387.253229166665</v>
      </c>
      <c r="M1309" s="12">
        <f t="shared" si="174"/>
        <v>42417.253229166665</v>
      </c>
      <c r="N1309" s="14">
        <f t="shared" si="175"/>
        <v>29.75</v>
      </c>
      <c r="O1309" t="b">
        <v>0</v>
      </c>
      <c r="P1309">
        <v>45</v>
      </c>
      <c r="Q1309" t="b">
        <v>0</v>
      </c>
      <c r="R1309" s="8">
        <f t="shared" si="176"/>
        <v>0.11514000000000001</v>
      </c>
      <c r="S1309" s="10">
        <f t="shared" si="177"/>
        <v>127.93333333333334</v>
      </c>
      <c r="T1309" t="s">
        <v>8273</v>
      </c>
      <c r="U1309" t="str">
        <f t="shared" si="180"/>
        <v>technology</v>
      </c>
      <c r="V1309" t="str">
        <f t="shared" si="181"/>
        <v>wearables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>
        <f t="shared" si="172"/>
        <v>3456000</v>
      </c>
      <c r="L1310" s="12">
        <f t="shared" si="173"/>
        <v>42611.363564814819</v>
      </c>
      <c r="M1310" s="12">
        <f t="shared" si="174"/>
        <v>42651.363564814819</v>
      </c>
      <c r="N1310" s="14">
        <f t="shared" si="175"/>
        <v>39.75</v>
      </c>
      <c r="O1310" t="b">
        <v>0</v>
      </c>
      <c r="P1310">
        <v>38</v>
      </c>
      <c r="Q1310" t="b">
        <v>0</v>
      </c>
      <c r="R1310" s="8">
        <f t="shared" si="176"/>
        <v>0.11360000000000001</v>
      </c>
      <c r="S1310" s="10">
        <f t="shared" si="177"/>
        <v>29.894736842105264</v>
      </c>
      <c r="T1310" t="s">
        <v>8273</v>
      </c>
      <c r="U1310" t="str">
        <f t="shared" si="180"/>
        <v>technology</v>
      </c>
      <c r="V1310" t="str">
        <f t="shared" si="181"/>
        <v>wearables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>
        <f t="shared" si="172"/>
        <v>3024000</v>
      </c>
      <c r="L1311" s="12">
        <f t="shared" si="173"/>
        <v>42257.632731481484</v>
      </c>
      <c r="M1311" s="12">
        <f t="shared" si="174"/>
        <v>42292.632731481484</v>
      </c>
      <c r="N1311" s="14">
        <f t="shared" si="175"/>
        <v>34.75</v>
      </c>
      <c r="O1311" t="b">
        <v>0</v>
      </c>
      <c r="P1311">
        <v>35</v>
      </c>
      <c r="Q1311" t="b">
        <v>0</v>
      </c>
      <c r="R1311" s="8">
        <f t="shared" si="176"/>
        <v>1.1199130434782609</v>
      </c>
      <c r="S1311" s="10">
        <f t="shared" si="177"/>
        <v>367.97142857142859</v>
      </c>
      <c r="T1311" t="s">
        <v>8273</v>
      </c>
      <c r="U1311" t="str">
        <f t="shared" si="180"/>
        <v>technology</v>
      </c>
      <c r="V1311" t="str">
        <f t="shared" si="181"/>
        <v>wearables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>
        <f t="shared" si="172"/>
        <v>3888000</v>
      </c>
      <c r="L1312" s="12">
        <f t="shared" si="173"/>
        <v>42556.417245370365</v>
      </c>
      <c r="M1312" s="12">
        <f t="shared" si="174"/>
        <v>42601.417245370365</v>
      </c>
      <c r="N1312" s="14">
        <f t="shared" si="175"/>
        <v>44.75</v>
      </c>
      <c r="O1312" t="b">
        <v>0</v>
      </c>
      <c r="P1312">
        <v>24</v>
      </c>
      <c r="Q1312" t="b">
        <v>0</v>
      </c>
      <c r="R1312" s="8">
        <f t="shared" si="176"/>
        <v>0.155</v>
      </c>
      <c r="S1312" s="10">
        <f t="shared" si="177"/>
        <v>129.16666666666666</v>
      </c>
      <c r="T1312" t="s">
        <v>8273</v>
      </c>
      <c r="U1312" t="str">
        <f t="shared" si="180"/>
        <v>technology</v>
      </c>
      <c r="V1312" t="str">
        <f t="shared" si="181"/>
        <v>wearables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>
        <f t="shared" si="172"/>
        <v>3027600</v>
      </c>
      <c r="L1313" s="12">
        <f t="shared" si="173"/>
        <v>42669.552303240736</v>
      </c>
      <c r="M1313" s="12">
        <f t="shared" si="174"/>
        <v>42704.593969907408</v>
      </c>
      <c r="N1313" s="14">
        <f t="shared" si="175"/>
        <v>34.791666666666664</v>
      </c>
      <c r="O1313" t="b">
        <v>0</v>
      </c>
      <c r="P1313">
        <v>100</v>
      </c>
      <c r="Q1313" t="b">
        <v>0</v>
      </c>
      <c r="R1313" s="8">
        <f t="shared" si="176"/>
        <v>0.32028000000000001</v>
      </c>
      <c r="S1313" s="10">
        <f t="shared" si="177"/>
        <v>800.7</v>
      </c>
      <c r="T1313" t="s">
        <v>8273</v>
      </c>
      <c r="U1313" t="str">
        <f t="shared" si="180"/>
        <v>technology</v>
      </c>
      <c r="V1313" t="str">
        <f t="shared" si="181"/>
        <v>wearables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>
        <f t="shared" si="172"/>
        <v>2592000</v>
      </c>
      <c r="L1314" s="12">
        <f t="shared" si="173"/>
        <v>42082.452800925923</v>
      </c>
      <c r="M1314" s="12">
        <f t="shared" si="174"/>
        <v>42112.452800925923</v>
      </c>
      <c r="N1314" s="14">
        <f t="shared" si="175"/>
        <v>29.75</v>
      </c>
      <c r="O1314" t="b">
        <v>0</v>
      </c>
      <c r="P1314">
        <v>1</v>
      </c>
      <c r="Q1314" t="b">
        <v>0</v>
      </c>
      <c r="R1314" s="8">
        <f t="shared" si="176"/>
        <v>6.0869565217391303E-3</v>
      </c>
      <c r="S1314" s="10">
        <f t="shared" si="177"/>
        <v>28</v>
      </c>
      <c r="T1314" t="s">
        <v>8273</v>
      </c>
      <c r="U1314" t="str">
        <f t="shared" si="180"/>
        <v>technology</v>
      </c>
      <c r="V1314" t="str">
        <f t="shared" si="181"/>
        <v>wearables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>
        <f t="shared" si="172"/>
        <v>2592000</v>
      </c>
      <c r="L1315" s="12">
        <f t="shared" si="173"/>
        <v>42402.459652777776</v>
      </c>
      <c r="M1315" s="12">
        <f t="shared" si="174"/>
        <v>42432.459652777776</v>
      </c>
      <c r="N1315" s="14">
        <f t="shared" si="175"/>
        <v>29.75</v>
      </c>
      <c r="O1315" t="b">
        <v>0</v>
      </c>
      <c r="P1315">
        <v>122</v>
      </c>
      <c r="Q1315" t="b">
        <v>0</v>
      </c>
      <c r="R1315" s="8">
        <f t="shared" si="176"/>
        <v>0.31114999999999998</v>
      </c>
      <c r="S1315" s="10">
        <f t="shared" si="177"/>
        <v>102.01639344262296</v>
      </c>
      <c r="T1315" t="s">
        <v>8273</v>
      </c>
      <c r="U1315" t="str">
        <f t="shared" si="180"/>
        <v>technology</v>
      </c>
      <c r="V1315" t="str">
        <f t="shared" si="181"/>
        <v>wearables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>
        <f t="shared" si="172"/>
        <v>5184000</v>
      </c>
      <c r="L1316" s="12">
        <f t="shared" si="173"/>
        <v>42604.419675925921</v>
      </c>
      <c r="M1316" s="12">
        <f t="shared" si="174"/>
        <v>42664.419675925921</v>
      </c>
      <c r="N1316" s="14">
        <f t="shared" si="175"/>
        <v>59.75</v>
      </c>
      <c r="O1316" t="b">
        <v>0</v>
      </c>
      <c r="P1316">
        <v>11</v>
      </c>
      <c r="Q1316" t="b">
        <v>0</v>
      </c>
      <c r="R1316" s="8">
        <f t="shared" si="176"/>
        <v>1.1266666666666666E-2</v>
      </c>
      <c r="S1316" s="10">
        <f t="shared" si="177"/>
        <v>184.36363636363637</v>
      </c>
      <c r="T1316" t="s">
        <v>8273</v>
      </c>
      <c r="U1316" t="str">
        <f t="shared" si="180"/>
        <v>technology</v>
      </c>
      <c r="V1316" t="str">
        <f t="shared" si="181"/>
        <v>wearables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>
        <f t="shared" si="172"/>
        <v>3070952</v>
      </c>
      <c r="L1317" s="12">
        <f t="shared" si="173"/>
        <v>42278.248240740737</v>
      </c>
      <c r="M1317" s="12">
        <f t="shared" si="174"/>
        <v>42313.791666666672</v>
      </c>
      <c r="N1317" s="14">
        <f t="shared" si="175"/>
        <v>35.293425925925924</v>
      </c>
      <c r="O1317" t="b">
        <v>0</v>
      </c>
      <c r="P1317">
        <v>248</v>
      </c>
      <c r="Q1317" t="b">
        <v>0</v>
      </c>
      <c r="R1317" s="8">
        <f t="shared" si="176"/>
        <v>0.40404000000000001</v>
      </c>
      <c r="S1317" s="10">
        <f t="shared" si="177"/>
        <v>162.91935483870967</v>
      </c>
      <c r="T1317" t="s">
        <v>8273</v>
      </c>
      <c r="U1317" t="str">
        <f t="shared" si="180"/>
        <v>technology</v>
      </c>
      <c r="V1317" t="str">
        <f t="shared" si="181"/>
        <v>wearables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>
        <f t="shared" si="172"/>
        <v>3024000</v>
      </c>
      <c r="L1318" s="12">
        <f t="shared" si="173"/>
        <v>42393.711909722217</v>
      </c>
      <c r="M1318" s="12">
        <f t="shared" si="174"/>
        <v>42428.711909722217</v>
      </c>
      <c r="N1318" s="14">
        <f t="shared" si="175"/>
        <v>34.75</v>
      </c>
      <c r="O1318" t="b">
        <v>0</v>
      </c>
      <c r="P1318">
        <v>1</v>
      </c>
      <c r="Q1318" t="b">
        <v>0</v>
      </c>
      <c r="R1318" s="8">
        <f t="shared" si="176"/>
        <v>1.3333333333333333E-5</v>
      </c>
      <c r="S1318" s="10">
        <f t="shared" si="177"/>
        <v>1</v>
      </c>
      <c r="T1318" t="s">
        <v>8273</v>
      </c>
      <c r="U1318" t="str">
        <f t="shared" si="180"/>
        <v>technology</v>
      </c>
      <c r="V1318" t="str">
        <f t="shared" si="181"/>
        <v>wearables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>
        <f t="shared" si="172"/>
        <v>4522854</v>
      </c>
      <c r="L1319" s="12">
        <f t="shared" si="173"/>
        <v>42519.985486111109</v>
      </c>
      <c r="M1319" s="12">
        <f t="shared" si="174"/>
        <v>42572.333333333328</v>
      </c>
      <c r="N1319" s="14">
        <f t="shared" si="175"/>
        <v>52.097847222222214</v>
      </c>
      <c r="O1319" t="b">
        <v>0</v>
      </c>
      <c r="P1319">
        <v>19</v>
      </c>
      <c r="Q1319" t="b">
        <v>0</v>
      </c>
      <c r="R1319" s="8">
        <f t="shared" si="176"/>
        <v>5.7334999999999997E-2</v>
      </c>
      <c r="S1319" s="10">
        <f t="shared" si="177"/>
        <v>603.52631578947364</v>
      </c>
      <c r="T1319" t="s">
        <v>8273</v>
      </c>
      <c r="U1319" t="str">
        <f t="shared" si="180"/>
        <v>technology</v>
      </c>
      <c r="V1319" t="str">
        <f t="shared" si="181"/>
        <v>wearables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>
        <f t="shared" si="172"/>
        <v>2592000</v>
      </c>
      <c r="L1320" s="12">
        <f t="shared" si="173"/>
        <v>41984.793657407412</v>
      </c>
      <c r="M1320" s="12">
        <f t="shared" si="174"/>
        <v>42014.793657407412</v>
      </c>
      <c r="N1320" s="14">
        <f t="shared" si="175"/>
        <v>29.75</v>
      </c>
      <c r="O1320" t="b">
        <v>0</v>
      </c>
      <c r="P1320">
        <v>135</v>
      </c>
      <c r="Q1320" t="b">
        <v>0</v>
      </c>
      <c r="R1320" s="8">
        <f t="shared" si="176"/>
        <v>0.15325</v>
      </c>
      <c r="S1320" s="10">
        <f t="shared" si="177"/>
        <v>45.407407407407405</v>
      </c>
      <c r="T1320" t="s">
        <v>8273</v>
      </c>
      <c r="U1320" t="str">
        <f t="shared" si="180"/>
        <v>technology</v>
      </c>
      <c r="V1320" t="str">
        <f t="shared" si="181"/>
        <v>wearables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>
        <f t="shared" si="172"/>
        <v>1283435</v>
      </c>
      <c r="L1321" s="12">
        <f t="shared" si="173"/>
        <v>41816.562094907407</v>
      </c>
      <c r="M1321" s="12">
        <f t="shared" si="174"/>
        <v>41831.416666666664</v>
      </c>
      <c r="N1321" s="14">
        <f t="shared" si="175"/>
        <v>14.604571759259258</v>
      </c>
      <c r="O1321" t="b">
        <v>0</v>
      </c>
      <c r="P1321">
        <v>9</v>
      </c>
      <c r="Q1321" t="b">
        <v>0</v>
      </c>
      <c r="R1321" s="8">
        <f t="shared" si="176"/>
        <v>0.15103448275862069</v>
      </c>
      <c r="S1321" s="10">
        <f t="shared" si="177"/>
        <v>97.333333333333329</v>
      </c>
      <c r="T1321" t="s">
        <v>8273</v>
      </c>
      <c r="U1321" t="str">
        <f t="shared" si="180"/>
        <v>technology</v>
      </c>
      <c r="V1321" t="str">
        <f t="shared" si="181"/>
        <v>wearables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>
        <f t="shared" si="172"/>
        <v>2528754</v>
      </c>
      <c r="L1322" s="12">
        <f t="shared" si="173"/>
        <v>42705.440347222218</v>
      </c>
      <c r="M1322" s="12">
        <f t="shared" si="174"/>
        <v>42734.708333333328</v>
      </c>
      <c r="N1322" s="14">
        <f t="shared" si="175"/>
        <v>29.017986111111114</v>
      </c>
      <c r="O1322" t="b">
        <v>0</v>
      </c>
      <c r="P1322">
        <v>3</v>
      </c>
      <c r="Q1322" t="b">
        <v>0</v>
      </c>
      <c r="R1322" s="8">
        <f t="shared" si="176"/>
        <v>5.0299999999999997E-3</v>
      </c>
      <c r="S1322" s="10">
        <f t="shared" si="177"/>
        <v>167.66666666666666</v>
      </c>
      <c r="T1322" t="s">
        <v>8273</v>
      </c>
      <c r="U1322" t="str">
        <f t="shared" si="180"/>
        <v>technology</v>
      </c>
      <c r="V1322" t="str">
        <f t="shared" si="181"/>
        <v>wearables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>
        <f t="shared" si="172"/>
        <v>2592000</v>
      </c>
      <c r="L1323" s="12">
        <f t="shared" si="173"/>
        <v>42697.49927083333</v>
      </c>
      <c r="M1323" s="12">
        <f t="shared" si="174"/>
        <v>42727.49927083333</v>
      </c>
      <c r="N1323" s="14">
        <f t="shared" si="175"/>
        <v>29.75</v>
      </c>
      <c r="O1323" t="b">
        <v>0</v>
      </c>
      <c r="P1323">
        <v>7</v>
      </c>
      <c r="Q1323" t="b">
        <v>0</v>
      </c>
      <c r="R1323" s="8">
        <f t="shared" si="176"/>
        <v>1.3028138528138528E-2</v>
      </c>
      <c r="S1323" s="10">
        <f t="shared" si="177"/>
        <v>859.85714285714289</v>
      </c>
      <c r="T1323" t="s">
        <v>8273</v>
      </c>
      <c r="U1323" t="str">
        <f t="shared" si="180"/>
        <v>technology</v>
      </c>
      <c r="V1323" t="str">
        <f t="shared" si="181"/>
        <v>wearables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>
        <f t="shared" si="172"/>
        <v>2592000</v>
      </c>
      <c r="L1324" s="12">
        <f t="shared" si="173"/>
        <v>42115.406539351854</v>
      </c>
      <c r="M1324" s="12">
        <f t="shared" si="174"/>
        <v>42145.406539351854</v>
      </c>
      <c r="N1324" s="14">
        <f t="shared" si="175"/>
        <v>29.75</v>
      </c>
      <c r="O1324" t="b">
        <v>0</v>
      </c>
      <c r="P1324">
        <v>4</v>
      </c>
      <c r="Q1324" t="b">
        <v>0</v>
      </c>
      <c r="R1324" s="8">
        <f t="shared" si="176"/>
        <v>3.0285714285714286E-3</v>
      </c>
      <c r="S1324" s="10">
        <f t="shared" si="177"/>
        <v>26.5</v>
      </c>
      <c r="T1324" t="s">
        <v>8273</v>
      </c>
      <c r="U1324" t="str">
        <f t="shared" si="180"/>
        <v>technology</v>
      </c>
      <c r="V1324" t="str">
        <f t="shared" si="181"/>
        <v>wearables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>
        <f t="shared" si="172"/>
        <v>2988554</v>
      </c>
      <c r="L1325" s="12">
        <f t="shared" si="173"/>
        <v>42451.448449074072</v>
      </c>
      <c r="M1325" s="12">
        <f t="shared" si="174"/>
        <v>42486.038194444445</v>
      </c>
      <c r="N1325" s="14">
        <f t="shared" si="175"/>
        <v>34.339745370370366</v>
      </c>
      <c r="O1325" t="b">
        <v>0</v>
      </c>
      <c r="P1325">
        <v>44</v>
      </c>
      <c r="Q1325" t="b">
        <v>0</v>
      </c>
      <c r="R1325" s="8">
        <f t="shared" si="176"/>
        <v>8.8800000000000004E-2</v>
      </c>
      <c r="S1325" s="10">
        <f t="shared" si="177"/>
        <v>30.272727272727273</v>
      </c>
      <c r="T1325" t="s">
        <v>8273</v>
      </c>
      <c r="U1325" t="str">
        <f t="shared" si="180"/>
        <v>technology</v>
      </c>
      <c r="V1325" t="str">
        <f t="shared" si="181"/>
        <v>wearables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>
        <f t="shared" si="172"/>
        <v>2592000</v>
      </c>
      <c r="L1326" s="12">
        <f t="shared" si="173"/>
        <v>42626.383703703701</v>
      </c>
      <c r="M1326" s="12">
        <f t="shared" si="174"/>
        <v>42656.383703703701</v>
      </c>
      <c r="N1326" s="14">
        <f t="shared" si="175"/>
        <v>29.75</v>
      </c>
      <c r="O1326" t="b">
        <v>0</v>
      </c>
      <c r="P1326">
        <v>90</v>
      </c>
      <c r="Q1326" t="b">
        <v>0</v>
      </c>
      <c r="R1326" s="8">
        <f t="shared" si="176"/>
        <v>9.8400000000000001E-2</v>
      </c>
      <c r="S1326" s="10">
        <f t="shared" si="177"/>
        <v>54.666666666666664</v>
      </c>
      <c r="T1326" t="s">
        <v>8273</v>
      </c>
      <c r="U1326" t="str">
        <f t="shared" si="180"/>
        <v>technology</v>
      </c>
      <c r="V1326" t="str">
        <f t="shared" si="181"/>
        <v>wearables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>
        <f t="shared" si="172"/>
        <v>2592000</v>
      </c>
      <c r="L1327" s="12">
        <f t="shared" si="173"/>
        <v>42703.836053240739</v>
      </c>
      <c r="M1327" s="12">
        <f t="shared" si="174"/>
        <v>42733.836053240739</v>
      </c>
      <c r="N1327" s="14">
        <f t="shared" si="175"/>
        <v>29.75</v>
      </c>
      <c r="O1327" t="b">
        <v>0</v>
      </c>
      <c r="P1327">
        <v>8</v>
      </c>
      <c r="Q1327" t="b">
        <v>0</v>
      </c>
      <c r="R1327" s="8">
        <f t="shared" si="176"/>
        <v>2.4299999999999999E-2</v>
      </c>
      <c r="S1327" s="10">
        <f t="shared" si="177"/>
        <v>60.75</v>
      </c>
      <c r="T1327" t="s">
        <v>8273</v>
      </c>
      <c r="U1327" t="str">
        <f t="shared" si="180"/>
        <v>technology</v>
      </c>
      <c r="V1327" t="str">
        <f t="shared" si="181"/>
        <v>wearables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>
        <f t="shared" si="172"/>
        <v>3888000</v>
      </c>
      <c r="L1328" s="12">
        <f t="shared" si="173"/>
        <v>41974.541990740734</v>
      </c>
      <c r="M1328" s="12">
        <f t="shared" si="174"/>
        <v>42019.541990740734</v>
      </c>
      <c r="N1328" s="14">
        <f t="shared" si="175"/>
        <v>44.75</v>
      </c>
      <c r="O1328" t="b">
        <v>0</v>
      </c>
      <c r="P1328">
        <v>11</v>
      </c>
      <c r="Q1328" t="b">
        <v>0</v>
      </c>
      <c r="R1328" s="8">
        <f t="shared" si="176"/>
        <v>1.1299999999999999E-2</v>
      </c>
      <c r="S1328" s="10">
        <f t="shared" si="177"/>
        <v>102.72727272727273</v>
      </c>
      <c r="T1328" t="s">
        <v>8273</v>
      </c>
      <c r="U1328" t="str">
        <f t="shared" si="180"/>
        <v>technology</v>
      </c>
      <c r="V1328" t="str">
        <f t="shared" si="181"/>
        <v>wearables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>
        <f t="shared" si="172"/>
        <v>2592000</v>
      </c>
      <c r="L1329" s="12">
        <f t="shared" si="173"/>
        <v>42123.428645833337</v>
      </c>
      <c r="M1329" s="12">
        <f t="shared" si="174"/>
        <v>42153.428645833337</v>
      </c>
      <c r="N1329" s="14">
        <f t="shared" si="175"/>
        <v>29.75</v>
      </c>
      <c r="O1329" t="b">
        <v>0</v>
      </c>
      <c r="P1329">
        <v>41</v>
      </c>
      <c r="Q1329" t="b">
        <v>0</v>
      </c>
      <c r="R1329" s="8">
        <f t="shared" si="176"/>
        <v>3.5520833333333335E-2</v>
      </c>
      <c r="S1329" s="10">
        <f t="shared" si="177"/>
        <v>41.585365853658537</v>
      </c>
      <c r="T1329" t="s">
        <v>8273</v>
      </c>
      <c r="U1329" t="str">
        <f t="shared" si="180"/>
        <v>technology</v>
      </c>
      <c r="V1329" t="str">
        <f t="shared" si="181"/>
        <v>wearables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>
        <f t="shared" si="172"/>
        <v>3888000</v>
      </c>
      <c r="L1330" s="12">
        <f t="shared" si="173"/>
        <v>42612.392754629633</v>
      </c>
      <c r="M1330" s="12">
        <f t="shared" si="174"/>
        <v>42657.392754629633</v>
      </c>
      <c r="N1330" s="14">
        <f t="shared" si="175"/>
        <v>44.75</v>
      </c>
      <c r="O1330" t="b">
        <v>0</v>
      </c>
      <c r="P1330">
        <v>15</v>
      </c>
      <c r="Q1330" t="b">
        <v>0</v>
      </c>
      <c r="R1330" s="8">
        <f t="shared" si="176"/>
        <v>2.3306666666666667E-2</v>
      </c>
      <c r="S1330" s="10">
        <f t="shared" si="177"/>
        <v>116.53333333333333</v>
      </c>
      <c r="T1330" t="s">
        <v>8273</v>
      </c>
      <c r="U1330" t="str">
        <f t="shared" si="180"/>
        <v>technology</v>
      </c>
      <c r="V1330" t="str">
        <f t="shared" si="181"/>
        <v>wearables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>
        <f t="shared" si="172"/>
        <v>3459600</v>
      </c>
      <c r="L1331" s="12">
        <f t="shared" si="173"/>
        <v>41934.971585648149</v>
      </c>
      <c r="M1331" s="12">
        <f t="shared" si="174"/>
        <v>41975.013252314813</v>
      </c>
      <c r="N1331" s="14">
        <f t="shared" si="175"/>
        <v>39.791666666666664</v>
      </c>
      <c r="O1331" t="b">
        <v>0</v>
      </c>
      <c r="P1331">
        <v>9</v>
      </c>
      <c r="Q1331" t="b">
        <v>0</v>
      </c>
      <c r="R1331" s="8">
        <f t="shared" si="176"/>
        <v>8.1600000000000006E-3</v>
      </c>
      <c r="S1331" s="10">
        <f t="shared" si="177"/>
        <v>45.333333333333336</v>
      </c>
      <c r="T1331" t="s">
        <v>8273</v>
      </c>
      <c r="U1331" t="str">
        <f t="shared" si="180"/>
        <v>technology</v>
      </c>
      <c r="V1331" t="str">
        <f t="shared" si="181"/>
        <v>wearables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>
        <f t="shared" si="172"/>
        <v>2668891</v>
      </c>
      <c r="L1332" s="12">
        <f t="shared" si="173"/>
        <v>42522.026724537034</v>
      </c>
      <c r="M1332" s="12">
        <f t="shared" si="174"/>
        <v>42552.916666666672</v>
      </c>
      <c r="N1332" s="14">
        <f t="shared" si="175"/>
        <v>30.639942129629631</v>
      </c>
      <c r="O1332" t="b">
        <v>0</v>
      </c>
      <c r="P1332">
        <v>50</v>
      </c>
      <c r="Q1332" t="b">
        <v>0</v>
      </c>
      <c r="R1332" s="8">
        <f t="shared" si="176"/>
        <v>0.22494285714285714</v>
      </c>
      <c r="S1332" s="10">
        <f t="shared" si="177"/>
        <v>157.46</v>
      </c>
      <c r="T1332" t="s">
        <v>8273</v>
      </c>
      <c r="U1332" t="str">
        <f t="shared" si="180"/>
        <v>technology</v>
      </c>
      <c r="V1332" t="str">
        <f t="shared" si="181"/>
        <v>wearables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>
        <f t="shared" si="172"/>
        <v>2592000</v>
      </c>
      <c r="L1333" s="12">
        <f t="shared" si="173"/>
        <v>42569.25409722222</v>
      </c>
      <c r="M1333" s="12">
        <f t="shared" si="174"/>
        <v>42599.25409722222</v>
      </c>
      <c r="N1333" s="14">
        <f t="shared" si="175"/>
        <v>29.75</v>
      </c>
      <c r="O1333" t="b">
        <v>0</v>
      </c>
      <c r="P1333">
        <v>34</v>
      </c>
      <c r="Q1333" t="b">
        <v>0</v>
      </c>
      <c r="R1333" s="8">
        <f t="shared" si="176"/>
        <v>1.3668E-2</v>
      </c>
      <c r="S1333" s="10">
        <f t="shared" si="177"/>
        <v>100.5</v>
      </c>
      <c r="T1333" t="s">
        <v>8273</v>
      </c>
      <c r="U1333" t="str">
        <f t="shared" si="180"/>
        <v>technology</v>
      </c>
      <c r="V1333" t="str">
        <f t="shared" si="181"/>
        <v>wearables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>
        <f t="shared" si="172"/>
        <v>2592000</v>
      </c>
      <c r="L1334" s="12">
        <f t="shared" si="173"/>
        <v>42731.810277777782</v>
      </c>
      <c r="M1334" s="12">
        <f t="shared" si="174"/>
        <v>42761.810277777782</v>
      </c>
      <c r="N1334" s="14">
        <f t="shared" si="175"/>
        <v>29.75</v>
      </c>
      <c r="O1334" t="b">
        <v>0</v>
      </c>
      <c r="P1334">
        <v>0</v>
      </c>
      <c r="Q1334" t="b">
        <v>0</v>
      </c>
      <c r="R1334" s="8">
        <f t="shared" si="176"/>
        <v>0</v>
      </c>
      <c r="S1334" s="10" t="e">
        <f t="shared" si="177"/>
        <v>#DIV/0!</v>
      </c>
      <c r="T1334" t="s">
        <v>8273</v>
      </c>
      <c r="U1334" t="str">
        <f t="shared" si="180"/>
        <v>technology</v>
      </c>
      <c r="V1334" t="str">
        <f t="shared" si="181"/>
        <v>wearables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>
        <f t="shared" si="172"/>
        <v>2592000</v>
      </c>
      <c r="L1335" s="12">
        <f t="shared" si="173"/>
        <v>41805.856770833336</v>
      </c>
      <c r="M1335" s="12">
        <f t="shared" si="174"/>
        <v>41835.856770833336</v>
      </c>
      <c r="N1335" s="14">
        <f t="shared" si="175"/>
        <v>29.75</v>
      </c>
      <c r="O1335" t="b">
        <v>0</v>
      </c>
      <c r="P1335">
        <v>0</v>
      </c>
      <c r="Q1335" t="b">
        <v>0</v>
      </c>
      <c r="R1335" s="8">
        <f t="shared" si="176"/>
        <v>0</v>
      </c>
      <c r="S1335" s="10" t="e">
        <f t="shared" si="177"/>
        <v>#DIV/0!</v>
      </c>
      <c r="T1335" t="s">
        <v>8273</v>
      </c>
      <c r="U1335" t="str">
        <f t="shared" si="180"/>
        <v>technology</v>
      </c>
      <c r="V1335" t="str">
        <f t="shared" si="181"/>
        <v>wearables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>
        <f t="shared" si="172"/>
        <v>2592000</v>
      </c>
      <c r="L1336" s="12">
        <f t="shared" si="173"/>
        <v>42410.524155092593</v>
      </c>
      <c r="M1336" s="12">
        <f t="shared" si="174"/>
        <v>42440.524155092593</v>
      </c>
      <c r="N1336" s="14">
        <f t="shared" si="175"/>
        <v>29.75</v>
      </c>
      <c r="O1336" t="b">
        <v>0</v>
      </c>
      <c r="P1336">
        <v>276</v>
      </c>
      <c r="Q1336" t="b">
        <v>0</v>
      </c>
      <c r="R1336" s="8">
        <f t="shared" si="176"/>
        <v>0.10754135338345865</v>
      </c>
      <c r="S1336" s="10">
        <f t="shared" si="177"/>
        <v>51.822463768115945</v>
      </c>
      <c r="T1336" t="s">
        <v>8273</v>
      </c>
      <c r="U1336" t="str">
        <f t="shared" si="180"/>
        <v>technology</v>
      </c>
      <c r="V1336" t="str">
        <f t="shared" si="181"/>
        <v>wearables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>
        <f t="shared" si="172"/>
        <v>2592000</v>
      </c>
      <c r="L1337" s="12">
        <f t="shared" si="173"/>
        <v>42313.686365740738</v>
      </c>
      <c r="M1337" s="12">
        <f t="shared" si="174"/>
        <v>42343.686365740738</v>
      </c>
      <c r="N1337" s="14">
        <f t="shared" si="175"/>
        <v>29.75</v>
      </c>
      <c r="O1337" t="b">
        <v>0</v>
      </c>
      <c r="P1337">
        <v>16</v>
      </c>
      <c r="Q1337" t="b">
        <v>0</v>
      </c>
      <c r="R1337" s="8">
        <f t="shared" si="176"/>
        <v>0.1976</v>
      </c>
      <c r="S1337" s="10">
        <f t="shared" si="177"/>
        <v>308.75</v>
      </c>
      <c r="T1337" t="s">
        <v>8273</v>
      </c>
      <c r="U1337" t="str">
        <f t="shared" si="180"/>
        <v>technology</v>
      </c>
      <c r="V1337" t="str">
        <f t="shared" si="181"/>
        <v>wearables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>
        <f t="shared" si="172"/>
        <v>3024000</v>
      </c>
      <c r="L1338" s="12">
        <f t="shared" si="173"/>
        <v>41955.613750000004</v>
      </c>
      <c r="M1338" s="12">
        <f t="shared" si="174"/>
        <v>41990.613750000004</v>
      </c>
      <c r="N1338" s="14">
        <f t="shared" si="175"/>
        <v>34.75</v>
      </c>
      <c r="O1338" t="b">
        <v>0</v>
      </c>
      <c r="P1338">
        <v>224</v>
      </c>
      <c r="Q1338" t="b">
        <v>0</v>
      </c>
      <c r="R1338" s="8">
        <f t="shared" si="176"/>
        <v>0.84946999999999995</v>
      </c>
      <c r="S1338" s="10">
        <f t="shared" si="177"/>
        <v>379.22767857142856</v>
      </c>
      <c r="T1338" t="s">
        <v>8273</v>
      </c>
      <c r="U1338" t="str">
        <f t="shared" si="180"/>
        <v>technology</v>
      </c>
      <c r="V1338" t="str">
        <f t="shared" si="181"/>
        <v>wearables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>
        <f t="shared" si="172"/>
        <v>2592000</v>
      </c>
      <c r="L1339" s="12">
        <f t="shared" si="173"/>
        <v>42767.327303240745</v>
      </c>
      <c r="M1339" s="12">
        <f t="shared" si="174"/>
        <v>42797.327303240745</v>
      </c>
      <c r="N1339" s="14">
        <f t="shared" si="175"/>
        <v>29.75</v>
      </c>
      <c r="O1339" t="b">
        <v>0</v>
      </c>
      <c r="P1339">
        <v>140</v>
      </c>
      <c r="Q1339" t="b">
        <v>0</v>
      </c>
      <c r="R1339" s="8">
        <f t="shared" si="176"/>
        <v>0.49381999999999998</v>
      </c>
      <c r="S1339" s="10">
        <f t="shared" si="177"/>
        <v>176.36428571428573</v>
      </c>
      <c r="T1339" t="s">
        <v>8273</v>
      </c>
      <c r="U1339" t="str">
        <f t="shared" si="180"/>
        <v>technology</v>
      </c>
      <c r="V1339" t="str">
        <f t="shared" si="181"/>
        <v>wearables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>
        <f t="shared" si="172"/>
        <v>2592000</v>
      </c>
      <c r="L1340" s="12">
        <f t="shared" si="173"/>
        <v>42188.553622685184</v>
      </c>
      <c r="M1340" s="12">
        <f t="shared" si="174"/>
        <v>42218.553622685184</v>
      </c>
      <c r="N1340" s="14">
        <f t="shared" si="175"/>
        <v>29.75</v>
      </c>
      <c r="O1340" t="b">
        <v>0</v>
      </c>
      <c r="P1340">
        <v>15</v>
      </c>
      <c r="Q1340" t="b">
        <v>0</v>
      </c>
      <c r="R1340" s="8">
        <f t="shared" si="176"/>
        <v>3.3033333333333331E-2</v>
      </c>
      <c r="S1340" s="10">
        <f t="shared" si="177"/>
        <v>66.066666666666663</v>
      </c>
      <c r="T1340" t="s">
        <v>8273</v>
      </c>
      <c r="U1340" t="str">
        <f t="shared" si="180"/>
        <v>technology</v>
      </c>
      <c r="V1340" t="str">
        <f t="shared" si="181"/>
        <v>wearables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>
        <f t="shared" si="172"/>
        <v>3891600</v>
      </c>
      <c r="L1341" s="12">
        <f t="shared" si="173"/>
        <v>41936.397164351853</v>
      </c>
      <c r="M1341" s="12">
        <f t="shared" si="174"/>
        <v>41981.438831018517</v>
      </c>
      <c r="N1341" s="14">
        <f t="shared" si="175"/>
        <v>44.791666666666664</v>
      </c>
      <c r="O1341" t="b">
        <v>0</v>
      </c>
      <c r="P1341">
        <v>37</v>
      </c>
      <c r="Q1341" t="b">
        <v>0</v>
      </c>
      <c r="R1341" s="8">
        <f t="shared" si="176"/>
        <v>6.6339999999999996E-2</v>
      </c>
      <c r="S1341" s="10">
        <f t="shared" si="177"/>
        <v>89.648648648648646</v>
      </c>
      <c r="T1341" t="s">
        <v>8273</v>
      </c>
      <c r="U1341" t="str">
        <f t="shared" si="180"/>
        <v>technology</v>
      </c>
      <c r="V1341" t="str">
        <f t="shared" si="181"/>
        <v>wearables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>
        <f t="shared" si="172"/>
        <v>2592000</v>
      </c>
      <c r="L1342" s="12">
        <f t="shared" si="173"/>
        <v>41836.345520833333</v>
      </c>
      <c r="M1342" s="12">
        <f t="shared" si="174"/>
        <v>41866.345520833333</v>
      </c>
      <c r="N1342" s="14">
        <f t="shared" si="175"/>
        <v>29.75</v>
      </c>
      <c r="O1342" t="b">
        <v>0</v>
      </c>
      <c r="P1342">
        <v>0</v>
      </c>
      <c r="Q1342" t="b">
        <v>0</v>
      </c>
      <c r="R1342" s="8">
        <f t="shared" si="176"/>
        <v>0</v>
      </c>
      <c r="S1342" s="10" t="e">
        <f t="shared" si="177"/>
        <v>#DIV/0!</v>
      </c>
      <c r="T1342" t="s">
        <v>8273</v>
      </c>
      <c r="U1342" t="str">
        <f t="shared" si="180"/>
        <v>technology</v>
      </c>
      <c r="V1342" t="str">
        <f t="shared" si="181"/>
        <v>wearables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>
        <f t="shared" si="172"/>
        <v>2764800</v>
      </c>
      <c r="L1343" s="12">
        <f t="shared" si="173"/>
        <v>42612.374039351853</v>
      </c>
      <c r="M1343" s="12">
        <f t="shared" si="174"/>
        <v>42644.374039351853</v>
      </c>
      <c r="N1343" s="14">
        <f t="shared" si="175"/>
        <v>31.75</v>
      </c>
      <c r="O1343" t="b">
        <v>0</v>
      </c>
      <c r="P1343">
        <v>46</v>
      </c>
      <c r="Q1343" t="b">
        <v>0</v>
      </c>
      <c r="R1343" s="8">
        <f t="shared" si="176"/>
        <v>0.7036</v>
      </c>
      <c r="S1343" s="10">
        <f t="shared" si="177"/>
        <v>382.39130434782606</v>
      </c>
      <c r="T1343" t="s">
        <v>8273</v>
      </c>
      <c r="U1343" t="str">
        <f t="shared" si="180"/>
        <v>technology</v>
      </c>
      <c r="V1343" t="str">
        <f t="shared" si="181"/>
        <v>wearables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>
        <f t="shared" si="172"/>
        <v>2592000</v>
      </c>
      <c r="L1344" s="12">
        <f t="shared" si="173"/>
        <v>42172.566423611104</v>
      </c>
      <c r="M1344" s="12">
        <f t="shared" si="174"/>
        <v>42202.566423611104</v>
      </c>
      <c r="N1344" s="14">
        <f t="shared" si="175"/>
        <v>29.75</v>
      </c>
      <c r="O1344" t="b">
        <v>0</v>
      </c>
      <c r="P1344">
        <v>1</v>
      </c>
      <c r="Q1344" t="b">
        <v>0</v>
      </c>
      <c r="R1344" s="8">
        <f t="shared" si="176"/>
        <v>2E-3</v>
      </c>
      <c r="S1344" s="10">
        <f t="shared" si="177"/>
        <v>100</v>
      </c>
      <c r="T1344" t="s">
        <v>8273</v>
      </c>
      <c r="U1344" t="str">
        <f t="shared" si="180"/>
        <v>technology</v>
      </c>
      <c r="V1344" t="str">
        <f t="shared" si="181"/>
        <v>wearables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>
        <f t="shared" si="172"/>
        <v>5066457</v>
      </c>
      <c r="L1345" s="12">
        <f t="shared" si="173"/>
        <v>42542.276423611111</v>
      </c>
      <c r="M1345" s="12">
        <f t="shared" si="174"/>
        <v>42600.915972222225</v>
      </c>
      <c r="N1345" s="14">
        <f t="shared" si="175"/>
        <v>58.38954861111111</v>
      </c>
      <c r="O1345" t="b">
        <v>0</v>
      </c>
      <c r="P1345">
        <v>323</v>
      </c>
      <c r="Q1345" t="b">
        <v>0</v>
      </c>
      <c r="R1345" s="8">
        <f t="shared" si="176"/>
        <v>1.02298</v>
      </c>
      <c r="S1345" s="10">
        <f t="shared" si="177"/>
        <v>158.35603715170279</v>
      </c>
      <c r="T1345" t="s">
        <v>8273</v>
      </c>
      <c r="U1345" t="str">
        <f t="shared" si="180"/>
        <v>technology</v>
      </c>
      <c r="V1345" t="str">
        <f t="shared" si="181"/>
        <v>wearables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>
        <f t="shared" si="172"/>
        <v>2505600</v>
      </c>
      <c r="L1346" s="12">
        <f t="shared" si="173"/>
        <v>42522.539803240739</v>
      </c>
      <c r="M1346" s="12">
        <f t="shared" si="174"/>
        <v>42551.539803240739</v>
      </c>
      <c r="N1346" s="14">
        <f t="shared" si="175"/>
        <v>28.75</v>
      </c>
      <c r="O1346" t="b">
        <v>0</v>
      </c>
      <c r="P1346">
        <v>139</v>
      </c>
      <c r="Q1346" t="b">
        <v>1</v>
      </c>
      <c r="R1346" s="8">
        <f t="shared" si="176"/>
        <v>3.7773333333333334</v>
      </c>
      <c r="S1346" s="10">
        <f t="shared" si="177"/>
        <v>40.762589928057551</v>
      </c>
      <c r="T1346" t="s">
        <v>8274</v>
      </c>
      <c r="U1346" t="str">
        <f t="shared" ref="U1346:U1365" si="182">IF(T1346="publishing/nonfiction","publishing",IF(T1346="publishing/art books","publishing",IF(T1346="publishing/children's books","publishing",IF(T1346="publishing/radio &amp; podcasts","publishing",IF(T1346="publishing/translations","publishing",IF(T1346="publishing/fiction","publishing","N/A"))))))</f>
        <v>publishing</v>
      </c>
      <c r="V1346" t="str">
        <f t="shared" ref="V1346:V1365" si="183">IF(T1346="publishing/nonfiction","nonfiction",IF(T1346="publishing/art books","art books",IF(T1346="publishing/children's books","children's books",IF(T1346="publishing/radio &amp; podcasts","radio &amp; podcasts",IF(T1346="publishing/translations","translations",IF(T1346="publishing/fiction","fiction","N/A"))))))</f>
        <v>nonfiction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>
        <f t="shared" ref="K1347:K1410" si="184">SUM(I1347,-J1347)</f>
        <v>3024000</v>
      </c>
      <c r="L1347" s="12">
        <f t="shared" ref="L1347:L1410" si="185">(((J1347/60)/60)/24)+DATE(1970,1,1)+(-6/24)</f>
        <v>41799.564340277779</v>
      </c>
      <c r="M1347" s="12">
        <f t="shared" ref="M1347:M1410" si="186">(((I1347/60)/60)/24)+DATE(1970,1,1)+(-6/24)</f>
        <v>41834.564340277779</v>
      </c>
      <c r="N1347" s="14">
        <f t="shared" ref="N1347:N1410" si="187">(((K1347/60)/60)/24)+(-6/24)</f>
        <v>34.75</v>
      </c>
      <c r="O1347" t="b">
        <v>0</v>
      </c>
      <c r="P1347">
        <v>7</v>
      </c>
      <c r="Q1347" t="b">
        <v>1</v>
      </c>
      <c r="R1347" s="8">
        <f t="shared" ref="R1347:R1410" si="188">E1347/D1347</f>
        <v>1.25</v>
      </c>
      <c r="S1347" s="10">
        <f t="shared" ref="S1347:S1410" si="189">E1347/P1347</f>
        <v>53.571428571428569</v>
      </c>
      <c r="T1347" t="s">
        <v>8274</v>
      </c>
      <c r="U1347" t="str">
        <f t="shared" si="182"/>
        <v>publishing</v>
      </c>
      <c r="V1347" t="str">
        <f t="shared" si="183"/>
        <v>nonfiction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>
        <f t="shared" si="184"/>
        <v>2592000</v>
      </c>
      <c r="L1348" s="12">
        <f t="shared" si="185"/>
        <v>41421.825821759259</v>
      </c>
      <c r="M1348" s="12">
        <f t="shared" si="186"/>
        <v>41451.825821759259</v>
      </c>
      <c r="N1348" s="14">
        <f t="shared" si="187"/>
        <v>29.75</v>
      </c>
      <c r="O1348" t="b">
        <v>0</v>
      </c>
      <c r="P1348">
        <v>149</v>
      </c>
      <c r="Q1348" t="b">
        <v>1</v>
      </c>
      <c r="R1348" s="8">
        <f t="shared" si="188"/>
        <v>1.473265306122449</v>
      </c>
      <c r="S1348" s="10">
        <f t="shared" si="189"/>
        <v>48.449664429530202</v>
      </c>
      <c r="T1348" t="s">
        <v>8274</v>
      </c>
      <c r="U1348" t="str">
        <f t="shared" si="182"/>
        <v>publishing</v>
      </c>
      <c r="V1348" t="str">
        <f t="shared" si="183"/>
        <v>nonfiction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>
        <f t="shared" si="184"/>
        <v>2592000</v>
      </c>
      <c r="L1349" s="12">
        <f t="shared" si="185"/>
        <v>42040.388020833328</v>
      </c>
      <c r="M1349" s="12">
        <f t="shared" si="186"/>
        <v>42070.388020833328</v>
      </c>
      <c r="N1349" s="14">
        <f t="shared" si="187"/>
        <v>29.75</v>
      </c>
      <c r="O1349" t="b">
        <v>0</v>
      </c>
      <c r="P1349">
        <v>31</v>
      </c>
      <c r="Q1349" t="b">
        <v>1</v>
      </c>
      <c r="R1349" s="8">
        <f t="shared" si="188"/>
        <v>1.022</v>
      </c>
      <c r="S1349" s="10">
        <f t="shared" si="189"/>
        <v>82.41935483870968</v>
      </c>
      <c r="T1349" t="s">
        <v>8274</v>
      </c>
      <c r="U1349" t="str">
        <f t="shared" si="182"/>
        <v>publishing</v>
      </c>
      <c r="V1349" t="str">
        <f t="shared" si="183"/>
        <v>nonfiction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>
        <f t="shared" si="184"/>
        <v>2419200</v>
      </c>
      <c r="L1350" s="12">
        <f t="shared" si="185"/>
        <v>41963.256168981476</v>
      </c>
      <c r="M1350" s="12">
        <f t="shared" si="186"/>
        <v>41991.256168981476</v>
      </c>
      <c r="N1350" s="14">
        <f t="shared" si="187"/>
        <v>27.75</v>
      </c>
      <c r="O1350" t="b">
        <v>0</v>
      </c>
      <c r="P1350">
        <v>26</v>
      </c>
      <c r="Q1350" t="b">
        <v>1</v>
      </c>
      <c r="R1350" s="8">
        <f t="shared" si="188"/>
        <v>1.018723404255319</v>
      </c>
      <c r="S1350" s="10">
        <f t="shared" si="189"/>
        <v>230.19230769230768</v>
      </c>
      <c r="T1350" t="s">
        <v>8274</v>
      </c>
      <c r="U1350" t="str">
        <f t="shared" si="182"/>
        <v>publishing</v>
      </c>
      <c r="V1350" t="str">
        <f t="shared" si="183"/>
        <v>nonfiction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>
        <f t="shared" si="184"/>
        <v>3193205</v>
      </c>
      <c r="L1351" s="12">
        <f t="shared" si="185"/>
        <v>42317.08258101852</v>
      </c>
      <c r="M1351" s="12">
        <f t="shared" si="186"/>
        <v>42354.040972222225</v>
      </c>
      <c r="N1351" s="14">
        <f t="shared" si="187"/>
        <v>36.708391203703705</v>
      </c>
      <c r="O1351" t="b">
        <v>0</v>
      </c>
      <c r="P1351">
        <v>172</v>
      </c>
      <c r="Q1351" t="b">
        <v>1</v>
      </c>
      <c r="R1351" s="8">
        <f t="shared" si="188"/>
        <v>2.0419999999999998</v>
      </c>
      <c r="S1351" s="10">
        <f t="shared" si="189"/>
        <v>59.360465116279073</v>
      </c>
      <c r="T1351" t="s">
        <v>8274</v>
      </c>
      <c r="U1351" t="str">
        <f t="shared" si="182"/>
        <v>publishing</v>
      </c>
      <c r="V1351" t="str">
        <f t="shared" si="183"/>
        <v>nonfiction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>
        <f t="shared" si="184"/>
        <v>2592000</v>
      </c>
      <c r="L1352" s="12">
        <f t="shared" si="185"/>
        <v>42333.763124999998</v>
      </c>
      <c r="M1352" s="12">
        <f t="shared" si="186"/>
        <v>42363.763124999998</v>
      </c>
      <c r="N1352" s="14">
        <f t="shared" si="187"/>
        <v>29.75</v>
      </c>
      <c r="O1352" t="b">
        <v>0</v>
      </c>
      <c r="P1352">
        <v>78</v>
      </c>
      <c r="Q1352" t="b">
        <v>1</v>
      </c>
      <c r="R1352" s="8">
        <f t="shared" si="188"/>
        <v>1.0405</v>
      </c>
      <c r="S1352" s="10">
        <f t="shared" si="189"/>
        <v>66.698717948717942</v>
      </c>
      <c r="T1352" t="s">
        <v>8274</v>
      </c>
      <c r="U1352" t="str">
        <f t="shared" si="182"/>
        <v>publishing</v>
      </c>
      <c r="V1352" t="str">
        <f t="shared" si="183"/>
        <v>nonfiction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>
        <f t="shared" si="184"/>
        <v>2592000</v>
      </c>
      <c r="L1353" s="12">
        <f t="shared" si="185"/>
        <v>42382.49009259259</v>
      </c>
      <c r="M1353" s="12">
        <f t="shared" si="186"/>
        <v>42412.49009259259</v>
      </c>
      <c r="N1353" s="14">
        <f t="shared" si="187"/>
        <v>29.75</v>
      </c>
      <c r="O1353" t="b">
        <v>0</v>
      </c>
      <c r="P1353">
        <v>120</v>
      </c>
      <c r="Q1353" t="b">
        <v>1</v>
      </c>
      <c r="R1353" s="8">
        <f t="shared" si="188"/>
        <v>1.0126500000000001</v>
      </c>
      <c r="S1353" s="10">
        <f t="shared" si="189"/>
        <v>168.77500000000001</v>
      </c>
      <c r="T1353" t="s">
        <v>8274</v>
      </c>
      <c r="U1353" t="str">
        <f t="shared" si="182"/>
        <v>publishing</v>
      </c>
      <c r="V1353" t="str">
        <f t="shared" si="183"/>
        <v>nonfiction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>
        <f t="shared" si="184"/>
        <v>4457174</v>
      </c>
      <c r="L1354" s="12">
        <f t="shared" si="185"/>
        <v>42200.328310185185</v>
      </c>
      <c r="M1354" s="12">
        <f t="shared" si="186"/>
        <v>42251.915972222225</v>
      </c>
      <c r="N1354" s="14">
        <f t="shared" si="187"/>
        <v>51.337662037037042</v>
      </c>
      <c r="O1354" t="b">
        <v>0</v>
      </c>
      <c r="P1354">
        <v>227</v>
      </c>
      <c r="Q1354" t="b">
        <v>1</v>
      </c>
      <c r="R1354" s="8">
        <f t="shared" si="188"/>
        <v>1.3613999999999999</v>
      </c>
      <c r="S1354" s="10">
        <f t="shared" si="189"/>
        <v>59.973568281938327</v>
      </c>
      <c r="T1354" t="s">
        <v>8274</v>
      </c>
      <c r="U1354" t="str">
        <f t="shared" si="182"/>
        <v>publishing</v>
      </c>
      <c r="V1354" t="str">
        <f t="shared" si="183"/>
        <v>nonfiction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>
        <f t="shared" si="184"/>
        <v>3013812</v>
      </c>
      <c r="L1355" s="12">
        <f t="shared" si="185"/>
        <v>41308.86791666667</v>
      </c>
      <c r="M1355" s="12">
        <f t="shared" si="186"/>
        <v>41343.75</v>
      </c>
      <c r="N1355" s="14">
        <f t="shared" si="187"/>
        <v>34.632083333333334</v>
      </c>
      <c r="O1355" t="b">
        <v>0</v>
      </c>
      <c r="P1355">
        <v>42</v>
      </c>
      <c r="Q1355" t="b">
        <v>1</v>
      </c>
      <c r="R1355" s="8">
        <f t="shared" si="188"/>
        <v>1.3360000000000001</v>
      </c>
      <c r="S1355" s="10">
        <f t="shared" si="189"/>
        <v>31.80952380952381</v>
      </c>
      <c r="T1355" t="s">
        <v>8274</v>
      </c>
      <c r="U1355" t="str">
        <f t="shared" si="182"/>
        <v>publishing</v>
      </c>
      <c r="V1355" t="str">
        <f t="shared" si="183"/>
        <v>nonfiction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>
        <f t="shared" si="184"/>
        <v>2592000</v>
      </c>
      <c r="L1356" s="12">
        <f t="shared" si="185"/>
        <v>42502.557627314818</v>
      </c>
      <c r="M1356" s="12">
        <f t="shared" si="186"/>
        <v>42532.557627314818</v>
      </c>
      <c r="N1356" s="14">
        <f t="shared" si="187"/>
        <v>29.75</v>
      </c>
      <c r="O1356" t="b">
        <v>0</v>
      </c>
      <c r="P1356">
        <v>64</v>
      </c>
      <c r="Q1356" t="b">
        <v>1</v>
      </c>
      <c r="R1356" s="8">
        <f t="shared" si="188"/>
        <v>1.3025</v>
      </c>
      <c r="S1356" s="10">
        <f t="shared" si="189"/>
        <v>24.421875</v>
      </c>
      <c r="T1356" t="s">
        <v>8274</v>
      </c>
      <c r="U1356" t="str">
        <f t="shared" si="182"/>
        <v>publishing</v>
      </c>
      <c r="V1356" t="str">
        <f t="shared" si="183"/>
        <v>nonfiction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>
        <f t="shared" si="184"/>
        <v>2605995</v>
      </c>
      <c r="L1357" s="12">
        <f t="shared" si="185"/>
        <v>41213.004687499997</v>
      </c>
      <c r="M1357" s="12">
        <f t="shared" si="186"/>
        <v>41243.166666666664</v>
      </c>
      <c r="N1357" s="14">
        <f t="shared" si="187"/>
        <v>29.911979166666669</v>
      </c>
      <c r="O1357" t="b">
        <v>0</v>
      </c>
      <c r="P1357">
        <v>121</v>
      </c>
      <c r="Q1357" t="b">
        <v>1</v>
      </c>
      <c r="R1357" s="8">
        <f t="shared" si="188"/>
        <v>1.2267999999999999</v>
      </c>
      <c r="S1357" s="10">
        <f t="shared" si="189"/>
        <v>25.347107438016529</v>
      </c>
      <c r="T1357" t="s">
        <v>8274</v>
      </c>
      <c r="U1357" t="str">
        <f t="shared" si="182"/>
        <v>publishing</v>
      </c>
      <c r="V1357" t="str">
        <f t="shared" si="183"/>
        <v>nonfiction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>
        <f t="shared" si="184"/>
        <v>2592000</v>
      </c>
      <c r="L1358" s="12">
        <f t="shared" si="185"/>
        <v>41429.788888888892</v>
      </c>
      <c r="M1358" s="12">
        <f t="shared" si="186"/>
        <v>41459.788888888892</v>
      </c>
      <c r="N1358" s="14">
        <f t="shared" si="187"/>
        <v>29.75</v>
      </c>
      <c r="O1358" t="b">
        <v>0</v>
      </c>
      <c r="P1358">
        <v>87</v>
      </c>
      <c r="Q1358" t="b">
        <v>1</v>
      </c>
      <c r="R1358" s="8">
        <f t="shared" si="188"/>
        <v>1.8281058823529412</v>
      </c>
      <c r="S1358" s="10">
        <f t="shared" si="189"/>
        <v>71.443218390804603</v>
      </c>
      <c r="T1358" t="s">
        <v>8274</v>
      </c>
      <c r="U1358" t="str">
        <f t="shared" si="182"/>
        <v>publishing</v>
      </c>
      <c r="V1358" t="str">
        <f t="shared" si="183"/>
        <v>nonfiction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>
        <f t="shared" si="184"/>
        <v>2530403</v>
      </c>
      <c r="L1359" s="12">
        <f t="shared" si="185"/>
        <v>41304.712233796294</v>
      </c>
      <c r="M1359" s="12">
        <f t="shared" si="186"/>
        <v>41333.999305555553</v>
      </c>
      <c r="N1359" s="14">
        <f t="shared" si="187"/>
        <v>29.037071759259259</v>
      </c>
      <c r="O1359" t="b">
        <v>0</v>
      </c>
      <c r="P1359">
        <v>65</v>
      </c>
      <c r="Q1359" t="b">
        <v>1</v>
      </c>
      <c r="R1359" s="8">
        <f t="shared" si="188"/>
        <v>1.2529999999999999</v>
      </c>
      <c r="S1359" s="10">
        <f t="shared" si="189"/>
        <v>38.553846153846152</v>
      </c>
      <c r="T1359" t="s">
        <v>8274</v>
      </c>
      <c r="U1359" t="str">
        <f t="shared" si="182"/>
        <v>publishing</v>
      </c>
      <c r="V1359" t="str">
        <f t="shared" si="183"/>
        <v>nonfiction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>
        <f t="shared" si="184"/>
        <v>2592000</v>
      </c>
      <c r="L1360" s="12">
        <f t="shared" si="185"/>
        <v>40689.320868055554</v>
      </c>
      <c r="M1360" s="12">
        <f t="shared" si="186"/>
        <v>40719.320868055554</v>
      </c>
      <c r="N1360" s="14">
        <f t="shared" si="187"/>
        <v>29.75</v>
      </c>
      <c r="O1360" t="b">
        <v>0</v>
      </c>
      <c r="P1360">
        <v>49</v>
      </c>
      <c r="Q1360" t="b">
        <v>1</v>
      </c>
      <c r="R1360" s="8">
        <f t="shared" si="188"/>
        <v>1.1166666666666667</v>
      </c>
      <c r="S1360" s="10">
        <f t="shared" si="189"/>
        <v>68.367346938775512</v>
      </c>
      <c r="T1360" t="s">
        <v>8274</v>
      </c>
      <c r="U1360" t="str">
        <f t="shared" si="182"/>
        <v>publishing</v>
      </c>
      <c r="V1360" t="str">
        <f t="shared" si="183"/>
        <v>nonfiction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>
        <f t="shared" si="184"/>
        <v>5356800</v>
      </c>
      <c r="L1361" s="12">
        <f t="shared" si="185"/>
        <v>40668.564699074072</v>
      </c>
      <c r="M1361" s="12">
        <f t="shared" si="186"/>
        <v>40730.564699074072</v>
      </c>
      <c r="N1361" s="14">
        <f t="shared" si="187"/>
        <v>61.75</v>
      </c>
      <c r="O1361" t="b">
        <v>0</v>
      </c>
      <c r="P1361">
        <v>19</v>
      </c>
      <c r="Q1361" t="b">
        <v>1</v>
      </c>
      <c r="R1361" s="8">
        <f t="shared" si="188"/>
        <v>1.1575757575757575</v>
      </c>
      <c r="S1361" s="10">
        <f t="shared" si="189"/>
        <v>40.210526315789473</v>
      </c>
      <c r="T1361" t="s">
        <v>8274</v>
      </c>
      <c r="U1361" t="str">
        <f t="shared" si="182"/>
        <v>publishing</v>
      </c>
      <c r="V1361" t="str">
        <f t="shared" si="183"/>
        <v>nonfiction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>
        <f t="shared" si="184"/>
        <v>2419200</v>
      </c>
      <c r="L1362" s="12">
        <f t="shared" si="185"/>
        <v>41095.650694444441</v>
      </c>
      <c r="M1362" s="12">
        <f t="shared" si="186"/>
        <v>41123.650694444441</v>
      </c>
      <c r="N1362" s="14">
        <f t="shared" si="187"/>
        <v>27.75</v>
      </c>
      <c r="O1362" t="b">
        <v>0</v>
      </c>
      <c r="P1362">
        <v>81</v>
      </c>
      <c r="Q1362" t="b">
        <v>1</v>
      </c>
      <c r="R1362" s="8">
        <f t="shared" si="188"/>
        <v>1.732</v>
      </c>
      <c r="S1362" s="10">
        <f t="shared" si="189"/>
        <v>32.074074074074076</v>
      </c>
      <c r="T1362" t="s">
        <v>8274</v>
      </c>
      <c r="U1362" t="str">
        <f t="shared" si="182"/>
        <v>publishing</v>
      </c>
      <c r="V1362" t="str">
        <f t="shared" si="183"/>
        <v>nonfiction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>
        <f t="shared" si="184"/>
        <v>2592000</v>
      </c>
      <c r="L1363" s="12">
        <f t="shared" si="185"/>
        <v>41781.467268518521</v>
      </c>
      <c r="M1363" s="12">
        <f t="shared" si="186"/>
        <v>41811.467268518521</v>
      </c>
      <c r="N1363" s="14">
        <f t="shared" si="187"/>
        <v>29.75</v>
      </c>
      <c r="O1363" t="b">
        <v>0</v>
      </c>
      <c r="P1363">
        <v>264</v>
      </c>
      <c r="Q1363" t="b">
        <v>1</v>
      </c>
      <c r="R1363" s="8">
        <f t="shared" si="188"/>
        <v>1.2598333333333334</v>
      </c>
      <c r="S1363" s="10">
        <f t="shared" si="189"/>
        <v>28.632575757575758</v>
      </c>
      <c r="T1363" t="s">
        <v>8274</v>
      </c>
      <c r="U1363" t="str">
        <f t="shared" si="182"/>
        <v>publishing</v>
      </c>
      <c r="V1363" t="str">
        <f t="shared" si="183"/>
        <v>nonfiction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>
        <f t="shared" si="184"/>
        <v>5184000</v>
      </c>
      <c r="L1364" s="12">
        <f t="shared" si="185"/>
        <v>41464.684386574074</v>
      </c>
      <c r="M1364" s="12">
        <f t="shared" si="186"/>
        <v>41524.684386574074</v>
      </c>
      <c r="N1364" s="14">
        <f t="shared" si="187"/>
        <v>59.75</v>
      </c>
      <c r="O1364" t="b">
        <v>0</v>
      </c>
      <c r="P1364">
        <v>25</v>
      </c>
      <c r="Q1364" t="b">
        <v>1</v>
      </c>
      <c r="R1364" s="8">
        <f t="shared" si="188"/>
        <v>1.091</v>
      </c>
      <c r="S1364" s="10">
        <f t="shared" si="189"/>
        <v>43.64</v>
      </c>
      <c r="T1364" t="s">
        <v>8274</v>
      </c>
      <c r="U1364" t="str">
        <f t="shared" si="182"/>
        <v>publishing</v>
      </c>
      <c r="V1364" t="str">
        <f t="shared" si="183"/>
        <v>nonfiction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>
        <f t="shared" si="184"/>
        <v>1597413</v>
      </c>
      <c r="L1365" s="12">
        <f t="shared" si="185"/>
        <v>42396.5940625</v>
      </c>
      <c r="M1365" s="12">
        <f t="shared" si="186"/>
        <v>42415.082638888889</v>
      </c>
      <c r="N1365" s="14">
        <f t="shared" si="187"/>
        <v>18.238576388888887</v>
      </c>
      <c r="O1365" t="b">
        <v>0</v>
      </c>
      <c r="P1365">
        <v>5</v>
      </c>
      <c r="Q1365" t="b">
        <v>1</v>
      </c>
      <c r="R1365" s="8">
        <f t="shared" si="188"/>
        <v>1</v>
      </c>
      <c r="S1365" s="10">
        <f t="shared" si="189"/>
        <v>40</v>
      </c>
      <c r="T1365" t="s">
        <v>8274</v>
      </c>
      <c r="U1365" t="str">
        <f t="shared" si="182"/>
        <v>publishing</v>
      </c>
      <c r="V1365" t="str">
        <f t="shared" si="183"/>
        <v>nonfiction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>
        <f t="shared" si="184"/>
        <v>5184000</v>
      </c>
      <c r="L1366" s="12">
        <f t="shared" si="185"/>
        <v>41951.445671296293</v>
      </c>
      <c r="M1366" s="12">
        <f t="shared" si="186"/>
        <v>42011.4456712963</v>
      </c>
      <c r="N1366" s="14">
        <f t="shared" si="187"/>
        <v>59.75</v>
      </c>
      <c r="O1366" t="b">
        <v>0</v>
      </c>
      <c r="P1366">
        <v>144</v>
      </c>
      <c r="Q1366" t="b">
        <v>1</v>
      </c>
      <c r="R1366" s="8">
        <f t="shared" si="188"/>
        <v>1.1864285714285714</v>
      </c>
      <c r="S1366" s="10">
        <f t="shared" si="189"/>
        <v>346.04166666666669</v>
      </c>
      <c r="T1366" t="s">
        <v>8276</v>
      </c>
      <c r="U1366" t="str">
        <f t="shared" ref="U1366:U1405" si="190">IF(T1366="music/rock","music",IF(T1366="music/jazz","music",IF(T1366="music/classical music","music",IF(T1366="music/electronic music","music",IF(T1366="music/faith","music",IF(T1366="music/metal","music",IF(T1366="music/pop","music",IF(T1366="music/indie rock","music",IF(T1366="music/world music","music","N/A")))))))))</f>
        <v>music</v>
      </c>
      <c r="V1366" t="str">
        <f t="shared" ref="V1366:V1405" si="191">IF(T1366="music/rock","rock",IF(T1366="music/jazz","jazz",IF(T1366="music/classical music","classical music",IF(T1366="music/electronic music","electronic music",IF(T1366="music/faith","faith",IF(T1366="music/metal","metal",IF(T1366="music/pop","pop",IF(T1366="music/indie rock","indie rock",IF(T1366="music/world music","world music","N/A")))))))))</f>
        <v>rock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>
        <f t="shared" si="184"/>
        <v>2588400</v>
      </c>
      <c r="L1367" s="12">
        <f t="shared" si="185"/>
        <v>42049.483240740738</v>
      </c>
      <c r="M1367" s="12">
        <f t="shared" si="186"/>
        <v>42079.441574074073</v>
      </c>
      <c r="N1367" s="14">
        <f t="shared" si="187"/>
        <v>29.708333333333332</v>
      </c>
      <c r="O1367" t="b">
        <v>0</v>
      </c>
      <c r="P1367">
        <v>92</v>
      </c>
      <c r="Q1367" t="b">
        <v>1</v>
      </c>
      <c r="R1367" s="8">
        <f t="shared" si="188"/>
        <v>1.0026666666666666</v>
      </c>
      <c r="S1367" s="10">
        <f t="shared" si="189"/>
        <v>81.739130434782609</v>
      </c>
      <c r="T1367" t="s">
        <v>8276</v>
      </c>
      <c r="U1367" t="str">
        <f t="shared" si="190"/>
        <v>music</v>
      </c>
      <c r="V1367" t="str">
        <f t="shared" si="191"/>
        <v>rock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>
        <f t="shared" si="184"/>
        <v>3891600</v>
      </c>
      <c r="L1368" s="12">
        <f t="shared" si="185"/>
        <v>41924.746099537035</v>
      </c>
      <c r="M1368" s="12">
        <f t="shared" si="186"/>
        <v>41969.787766203706</v>
      </c>
      <c r="N1368" s="14">
        <f t="shared" si="187"/>
        <v>44.791666666666664</v>
      </c>
      <c r="O1368" t="b">
        <v>0</v>
      </c>
      <c r="P1368">
        <v>147</v>
      </c>
      <c r="Q1368" t="b">
        <v>1</v>
      </c>
      <c r="R1368" s="8">
        <f t="shared" si="188"/>
        <v>1.2648920000000001</v>
      </c>
      <c r="S1368" s="10">
        <f t="shared" si="189"/>
        <v>64.535306122448986</v>
      </c>
      <c r="T1368" t="s">
        <v>8276</v>
      </c>
      <c r="U1368" t="str">
        <f t="shared" si="190"/>
        <v>music</v>
      </c>
      <c r="V1368" t="str">
        <f t="shared" si="191"/>
        <v>rock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>
        <f t="shared" si="184"/>
        <v>2595600</v>
      </c>
      <c r="L1369" s="12">
        <f t="shared" si="185"/>
        <v>42291.752893518518</v>
      </c>
      <c r="M1369" s="12">
        <f t="shared" si="186"/>
        <v>42321.794560185182</v>
      </c>
      <c r="N1369" s="14">
        <f t="shared" si="187"/>
        <v>29.791666666666668</v>
      </c>
      <c r="O1369" t="b">
        <v>0</v>
      </c>
      <c r="P1369">
        <v>90</v>
      </c>
      <c r="Q1369" t="b">
        <v>1</v>
      </c>
      <c r="R1369" s="8">
        <f t="shared" si="188"/>
        <v>1.1426000000000001</v>
      </c>
      <c r="S1369" s="10">
        <f t="shared" si="189"/>
        <v>63.477777777777774</v>
      </c>
      <c r="T1369" t="s">
        <v>8276</v>
      </c>
      <c r="U1369" t="str">
        <f t="shared" si="190"/>
        <v>music</v>
      </c>
      <c r="V1369" t="str">
        <f t="shared" si="191"/>
        <v>rock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>
        <f t="shared" si="184"/>
        <v>2073600</v>
      </c>
      <c r="L1370" s="12">
        <f t="shared" si="185"/>
        <v>42145.940902777773</v>
      </c>
      <c r="M1370" s="12">
        <f t="shared" si="186"/>
        <v>42169.940902777773</v>
      </c>
      <c r="N1370" s="14">
        <f t="shared" si="187"/>
        <v>23.75</v>
      </c>
      <c r="O1370" t="b">
        <v>0</v>
      </c>
      <c r="P1370">
        <v>87</v>
      </c>
      <c r="Q1370" t="b">
        <v>1</v>
      </c>
      <c r="R1370" s="8">
        <f t="shared" si="188"/>
        <v>1.107</v>
      </c>
      <c r="S1370" s="10">
        <f t="shared" si="189"/>
        <v>63.620689655172413</v>
      </c>
      <c r="T1370" t="s">
        <v>8276</v>
      </c>
      <c r="U1370" t="str">
        <f t="shared" si="190"/>
        <v>music</v>
      </c>
      <c r="V1370" t="str">
        <f t="shared" si="191"/>
        <v>rock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>
        <f t="shared" si="184"/>
        <v>2592000</v>
      </c>
      <c r="L1371" s="12">
        <f t="shared" si="185"/>
        <v>41710.344282407408</v>
      </c>
      <c r="M1371" s="12">
        <f t="shared" si="186"/>
        <v>41740.344282407408</v>
      </c>
      <c r="N1371" s="14">
        <f t="shared" si="187"/>
        <v>29.75</v>
      </c>
      <c r="O1371" t="b">
        <v>0</v>
      </c>
      <c r="P1371">
        <v>406</v>
      </c>
      <c r="Q1371" t="b">
        <v>1</v>
      </c>
      <c r="R1371" s="8">
        <f t="shared" si="188"/>
        <v>1.0534805315203954</v>
      </c>
      <c r="S1371" s="10">
        <f t="shared" si="189"/>
        <v>83.967068965517228</v>
      </c>
      <c r="T1371" t="s">
        <v>8276</v>
      </c>
      <c r="U1371" t="str">
        <f t="shared" si="190"/>
        <v>music</v>
      </c>
      <c r="V1371" t="str">
        <f t="shared" si="191"/>
        <v>rock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>
        <f t="shared" si="184"/>
        <v>1296000</v>
      </c>
      <c r="L1372" s="12">
        <f t="shared" si="185"/>
        <v>41547.75335648148</v>
      </c>
      <c r="M1372" s="12">
        <f t="shared" si="186"/>
        <v>41562.75335648148</v>
      </c>
      <c r="N1372" s="14">
        <f t="shared" si="187"/>
        <v>14.75</v>
      </c>
      <c r="O1372" t="b">
        <v>0</v>
      </c>
      <c r="P1372">
        <v>20</v>
      </c>
      <c r="Q1372" t="b">
        <v>1</v>
      </c>
      <c r="R1372" s="8">
        <f t="shared" si="188"/>
        <v>1.0366666666666666</v>
      </c>
      <c r="S1372" s="10">
        <f t="shared" si="189"/>
        <v>77.75</v>
      </c>
      <c r="T1372" t="s">
        <v>8276</v>
      </c>
      <c r="U1372" t="str">
        <f t="shared" si="190"/>
        <v>music</v>
      </c>
      <c r="V1372" t="str">
        <f t="shared" si="191"/>
        <v>rock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>
        <f t="shared" si="184"/>
        <v>2592000</v>
      </c>
      <c r="L1373" s="12">
        <f t="shared" si="185"/>
        <v>42101.508587962962</v>
      </c>
      <c r="M1373" s="12">
        <f t="shared" si="186"/>
        <v>42131.508587962962</v>
      </c>
      <c r="N1373" s="14">
        <f t="shared" si="187"/>
        <v>29.75</v>
      </c>
      <c r="O1373" t="b">
        <v>0</v>
      </c>
      <c r="P1373">
        <v>70</v>
      </c>
      <c r="Q1373" t="b">
        <v>1</v>
      </c>
      <c r="R1373" s="8">
        <f t="shared" si="188"/>
        <v>1.0708672667523933</v>
      </c>
      <c r="S1373" s="10">
        <f t="shared" si="189"/>
        <v>107.07142857142857</v>
      </c>
      <c r="T1373" t="s">
        <v>8276</v>
      </c>
      <c r="U1373" t="str">
        <f t="shared" si="190"/>
        <v>music</v>
      </c>
      <c r="V1373" t="str">
        <f t="shared" si="191"/>
        <v>rock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>
        <f t="shared" si="184"/>
        <v>2592000</v>
      </c>
      <c r="L1374" s="12">
        <f t="shared" si="185"/>
        <v>41072.489953703705</v>
      </c>
      <c r="M1374" s="12">
        <f t="shared" si="186"/>
        <v>41102.489953703705</v>
      </c>
      <c r="N1374" s="14">
        <f t="shared" si="187"/>
        <v>29.75</v>
      </c>
      <c r="O1374" t="b">
        <v>0</v>
      </c>
      <c r="P1374">
        <v>16</v>
      </c>
      <c r="Q1374" t="b">
        <v>1</v>
      </c>
      <c r="R1374" s="8">
        <f t="shared" si="188"/>
        <v>1.24</v>
      </c>
      <c r="S1374" s="10">
        <f t="shared" si="189"/>
        <v>38.75</v>
      </c>
      <c r="T1374" t="s">
        <v>8276</v>
      </c>
      <c r="U1374" t="str">
        <f t="shared" si="190"/>
        <v>music</v>
      </c>
      <c r="V1374" t="str">
        <f t="shared" si="191"/>
        <v>rock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>
        <f t="shared" si="184"/>
        <v>2592000</v>
      </c>
      <c r="L1375" s="12">
        <f t="shared" si="185"/>
        <v>42704.70177083333</v>
      </c>
      <c r="M1375" s="12">
        <f t="shared" si="186"/>
        <v>42734.70177083333</v>
      </c>
      <c r="N1375" s="14">
        <f t="shared" si="187"/>
        <v>29.75</v>
      </c>
      <c r="O1375" t="b">
        <v>0</v>
      </c>
      <c r="P1375">
        <v>52</v>
      </c>
      <c r="Q1375" t="b">
        <v>1</v>
      </c>
      <c r="R1375" s="8">
        <f t="shared" si="188"/>
        <v>1.0501</v>
      </c>
      <c r="S1375" s="10">
        <f t="shared" si="189"/>
        <v>201.94230769230768</v>
      </c>
      <c r="T1375" t="s">
        <v>8276</v>
      </c>
      <c r="U1375" t="str">
        <f t="shared" si="190"/>
        <v>music</v>
      </c>
      <c r="V1375" t="str">
        <f t="shared" si="191"/>
        <v>rock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>
        <f t="shared" si="184"/>
        <v>2588400</v>
      </c>
      <c r="L1376" s="12">
        <f t="shared" si="185"/>
        <v>42423.911898148144</v>
      </c>
      <c r="M1376" s="12">
        <f t="shared" si="186"/>
        <v>42453.87023148148</v>
      </c>
      <c r="N1376" s="14">
        <f t="shared" si="187"/>
        <v>29.708333333333332</v>
      </c>
      <c r="O1376" t="b">
        <v>0</v>
      </c>
      <c r="P1376">
        <v>66</v>
      </c>
      <c r="Q1376" t="b">
        <v>1</v>
      </c>
      <c r="R1376" s="8">
        <f t="shared" si="188"/>
        <v>1.8946666666666667</v>
      </c>
      <c r="S1376" s="10">
        <f t="shared" si="189"/>
        <v>43.060606060606062</v>
      </c>
      <c r="T1376" t="s">
        <v>8276</v>
      </c>
      <c r="U1376" t="str">
        <f t="shared" si="190"/>
        <v>music</v>
      </c>
      <c r="V1376" t="str">
        <f t="shared" si="191"/>
        <v>rock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>
        <f t="shared" si="184"/>
        <v>2592000</v>
      </c>
      <c r="L1377" s="12">
        <f t="shared" si="185"/>
        <v>42719.816192129627</v>
      </c>
      <c r="M1377" s="12">
        <f t="shared" si="186"/>
        <v>42749.816192129627</v>
      </c>
      <c r="N1377" s="14">
        <f t="shared" si="187"/>
        <v>29.75</v>
      </c>
      <c r="O1377" t="b">
        <v>0</v>
      </c>
      <c r="P1377">
        <v>109</v>
      </c>
      <c r="Q1377" t="b">
        <v>1</v>
      </c>
      <c r="R1377" s="8">
        <f t="shared" si="188"/>
        <v>1.7132499999999999</v>
      </c>
      <c r="S1377" s="10">
        <f t="shared" si="189"/>
        <v>62.871559633027523</v>
      </c>
      <c r="T1377" t="s">
        <v>8276</v>
      </c>
      <c r="U1377" t="str">
        <f t="shared" si="190"/>
        <v>music</v>
      </c>
      <c r="V1377" t="str">
        <f t="shared" si="191"/>
        <v>rock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>
        <f t="shared" si="184"/>
        <v>2595600</v>
      </c>
      <c r="L1378" s="12">
        <f t="shared" si="185"/>
        <v>42677.419050925921</v>
      </c>
      <c r="M1378" s="12">
        <f t="shared" si="186"/>
        <v>42707.460717592592</v>
      </c>
      <c r="N1378" s="14">
        <f t="shared" si="187"/>
        <v>29.791666666666668</v>
      </c>
      <c r="O1378" t="b">
        <v>0</v>
      </c>
      <c r="P1378">
        <v>168</v>
      </c>
      <c r="Q1378" t="b">
        <v>1</v>
      </c>
      <c r="R1378" s="8">
        <f t="shared" si="188"/>
        <v>2.5248648648648651</v>
      </c>
      <c r="S1378" s="10">
        <f t="shared" si="189"/>
        <v>55.607142857142854</v>
      </c>
      <c r="T1378" t="s">
        <v>8276</v>
      </c>
      <c r="U1378" t="str">
        <f t="shared" si="190"/>
        <v>music</v>
      </c>
      <c r="V1378" t="str">
        <f t="shared" si="191"/>
        <v>rock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>
        <f t="shared" si="184"/>
        <v>1896890</v>
      </c>
      <c r="L1379" s="12">
        <f t="shared" si="185"/>
        <v>42746.969560185185</v>
      </c>
      <c r="M1379" s="12">
        <f t="shared" si="186"/>
        <v>42768.924305555556</v>
      </c>
      <c r="N1379" s="14">
        <f t="shared" si="187"/>
        <v>21.704745370370372</v>
      </c>
      <c r="O1379" t="b">
        <v>0</v>
      </c>
      <c r="P1379">
        <v>31</v>
      </c>
      <c r="Q1379" t="b">
        <v>1</v>
      </c>
      <c r="R1379" s="8">
        <f t="shared" si="188"/>
        <v>1.1615384615384616</v>
      </c>
      <c r="S1379" s="10">
        <f t="shared" si="189"/>
        <v>48.70967741935484</v>
      </c>
      <c r="T1379" t="s">
        <v>8276</v>
      </c>
      <c r="U1379" t="str">
        <f t="shared" si="190"/>
        <v>music</v>
      </c>
      <c r="V1379" t="str">
        <f t="shared" si="191"/>
        <v>rock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>
        <f t="shared" si="184"/>
        <v>1296000</v>
      </c>
      <c r="L1380" s="12">
        <f t="shared" si="185"/>
        <v>42568.509374999994</v>
      </c>
      <c r="M1380" s="12">
        <f t="shared" si="186"/>
        <v>42583.509374999994</v>
      </c>
      <c r="N1380" s="14">
        <f t="shared" si="187"/>
        <v>14.75</v>
      </c>
      <c r="O1380" t="b">
        <v>0</v>
      </c>
      <c r="P1380">
        <v>133</v>
      </c>
      <c r="Q1380" t="b">
        <v>1</v>
      </c>
      <c r="R1380" s="8">
        <f t="shared" si="188"/>
        <v>2.0335000000000001</v>
      </c>
      <c r="S1380" s="10">
        <f t="shared" si="189"/>
        <v>30.578947368421051</v>
      </c>
      <c r="T1380" t="s">
        <v>8276</v>
      </c>
      <c r="U1380" t="str">
        <f t="shared" si="190"/>
        <v>music</v>
      </c>
      <c r="V1380" t="str">
        <f t="shared" si="191"/>
        <v>rock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>
        <f t="shared" si="184"/>
        <v>2592000</v>
      </c>
      <c r="L1381" s="12">
        <f t="shared" si="185"/>
        <v>42130.241620370376</v>
      </c>
      <c r="M1381" s="12">
        <f t="shared" si="186"/>
        <v>42160.241620370376</v>
      </c>
      <c r="N1381" s="14">
        <f t="shared" si="187"/>
        <v>29.75</v>
      </c>
      <c r="O1381" t="b">
        <v>0</v>
      </c>
      <c r="P1381">
        <v>151</v>
      </c>
      <c r="Q1381" t="b">
        <v>1</v>
      </c>
      <c r="R1381" s="8">
        <f t="shared" si="188"/>
        <v>1.1160000000000001</v>
      </c>
      <c r="S1381" s="10">
        <f t="shared" si="189"/>
        <v>73.907284768211923</v>
      </c>
      <c r="T1381" t="s">
        <v>8276</v>
      </c>
      <c r="U1381" t="str">
        <f t="shared" si="190"/>
        <v>music</v>
      </c>
      <c r="V1381" t="str">
        <f t="shared" si="191"/>
        <v>rock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>
        <f t="shared" si="184"/>
        <v>1928494</v>
      </c>
      <c r="L1382" s="12">
        <f t="shared" si="185"/>
        <v>42141.512800925921</v>
      </c>
      <c r="M1382" s="12">
        <f t="shared" si="186"/>
        <v>42163.833333333328</v>
      </c>
      <c r="N1382" s="14">
        <f t="shared" si="187"/>
        <v>22.070532407407409</v>
      </c>
      <c r="O1382" t="b">
        <v>0</v>
      </c>
      <c r="P1382">
        <v>5</v>
      </c>
      <c r="Q1382" t="b">
        <v>1</v>
      </c>
      <c r="R1382" s="8">
        <f t="shared" si="188"/>
        <v>4.24</v>
      </c>
      <c r="S1382" s="10">
        <f t="shared" si="189"/>
        <v>21.2</v>
      </c>
      <c r="T1382" t="s">
        <v>8276</v>
      </c>
      <c r="U1382" t="str">
        <f t="shared" si="190"/>
        <v>music</v>
      </c>
      <c r="V1382" t="str">
        <f t="shared" si="191"/>
        <v>rock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>
        <f t="shared" si="184"/>
        <v>2592000</v>
      </c>
      <c r="L1383" s="12">
        <f t="shared" si="185"/>
        <v>42702.964409722219</v>
      </c>
      <c r="M1383" s="12">
        <f t="shared" si="186"/>
        <v>42732.964409722219</v>
      </c>
      <c r="N1383" s="14">
        <f t="shared" si="187"/>
        <v>29.75</v>
      </c>
      <c r="O1383" t="b">
        <v>0</v>
      </c>
      <c r="P1383">
        <v>73</v>
      </c>
      <c r="Q1383" t="b">
        <v>1</v>
      </c>
      <c r="R1383" s="8">
        <f t="shared" si="188"/>
        <v>1.071</v>
      </c>
      <c r="S1383" s="10">
        <f t="shared" si="189"/>
        <v>73.356164383561648</v>
      </c>
      <c r="T1383" t="s">
        <v>8276</v>
      </c>
      <c r="U1383" t="str">
        <f t="shared" si="190"/>
        <v>music</v>
      </c>
      <c r="V1383" t="str">
        <f t="shared" si="191"/>
        <v>rock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>
        <f t="shared" si="184"/>
        <v>2592000</v>
      </c>
      <c r="L1384" s="12">
        <f t="shared" si="185"/>
        <v>41370.550185185188</v>
      </c>
      <c r="M1384" s="12">
        <f t="shared" si="186"/>
        <v>41400.550185185188</v>
      </c>
      <c r="N1384" s="14">
        <f t="shared" si="187"/>
        <v>29.75</v>
      </c>
      <c r="O1384" t="b">
        <v>0</v>
      </c>
      <c r="P1384">
        <v>148</v>
      </c>
      <c r="Q1384" t="b">
        <v>1</v>
      </c>
      <c r="R1384" s="8">
        <f t="shared" si="188"/>
        <v>1.043625</v>
      </c>
      <c r="S1384" s="10">
        <f t="shared" si="189"/>
        <v>56.412162162162161</v>
      </c>
      <c r="T1384" t="s">
        <v>8276</v>
      </c>
      <c r="U1384" t="str">
        <f t="shared" si="190"/>
        <v>music</v>
      </c>
      <c r="V1384" t="str">
        <f t="shared" si="191"/>
        <v>rock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>
        <f t="shared" si="184"/>
        <v>1728000</v>
      </c>
      <c r="L1385" s="12">
        <f t="shared" si="185"/>
        <v>42706.824976851851</v>
      </c>
      <c r="M1385" s="12">
        <f t="shared" si="186"/>
        <v>42726.824976851851</v>
      </c>
      <c r="N1385" s="14">
        <f t="shared" si="187"/>
        <v>19.75</v>
      </c>
      <c r="O1385" t="b">
        <v>0</v>
      </c>
      <c r="P1385">
        <v>93</v>
      </c>
      <c r="Q1385" t="b">
        <v>1</v>
      </c>
      <c r="R1385" s="8">
        <f t="shared" si="188"/>
        <v>2.124090909090909</v>
      </c>
      <c r="S1385" s="10">
        <f t="shared" si="189"/>
        <v>50.247311827956992</v>
      </c>
      <c r="T1385" t="s">
        <v>8276</v>
      </c>
      <c r="U1385" t="str">
        <f t="shared" si="190"/>
        <v>music</v>
      </c>
      <c r="V1385" t="str">
        <f t="shared" si="191"/>
        <v>rock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>
        <f t="shared" si="184"/>
        <v>2592000</v>
      </c>
      <c r="L1386" s="12">
        <f t="shared" si="185"/>
        <v>42160.485208333332</v>
      </c>
      <c r="M1386" s="12">
        <f t="shared" si="186"/>
        <v>42190.485208333332</v>
      </c>
      <c r="N1386" s="14">
        <f t="shared" si="187"/>
        <v>29.75</v>
      </c>
      <c r="O1386" t="b">
        <v>0</v>
      </c>
      <c r="P1386">
        <v>63</v>
      </c>
      <c r="Q1386" t="b">
        <v>1</v>
      </c>
      <c r="R1386" s="8">
        <f t="shared" si="188"/>
        <v>1.2408571428571429</v>
      </c>
      <c r="S1386" s="10">
        <f t="shared" si="189"/>
        <v>68.936507936507937</v>
      </c>
      <c r="T1386" t="s">
        <v>8276</v>
      </c>
      <c r="U1386" t="str">
        <f t="shared" si="190"/>
        <v>music</v>
      </c>
      <c r="V1386" t="str">
        <f t="shared" si="191"/>
        <v>rock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>
        <f t="shared" si="184"/>
        <v>4822739</v>
      </c>
      <c r="L1387" s="12">
        <f t="shared" si="185"/>
        <v>42433.438900462963</v>
      </c>
      <c r="M1387" s="12">
        <f t="shared" si="186"/>
        <v>42489.257638888885</v>
      </c>
      <c r="N1387" s="14">
        <f t="shared" si="187"/>
        <v>55.568738425925922</v>
      </c>
      <c r="O1387" t="b">
        <v>0</v>
      </c>
      <c r="P1387">
        <v>134</v>
      </c>
      <c r="Q1387" t="b">
        <v>1</v>
      </c>
      <c r="R1387" s="8">
        <f t="shared" si="188"/>
        <v>1.10406125</v>
      </c>
      <c r="S1387" s="10">
        <f t="shared" si="189"/>
        <v>65.914104477611943</v>
      </c>
      <c r="T1387" t="s">
        <v>8276</v>
      </c>
      <c r="U1387" t="str">
        <f t="shared" si="190"/>
        <v>music</v>
      </c>
      <c r="V1387" t="str">
        <f t="shared" si="191"/>
        <v>rock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>
        <f t="shared" si="184"/>
        <v>2592000</v>
      </c>
      <c r="L1388" s="12">
        <f t="shared" si="185"/>
        <v>42184.396863425922</v>
      </c>
      <c r="M1388" s="12">
        <f t="shared" si="186"/>
        <v>42214.396863425922</v>
      </c>
      <c r="N1388" s="14">
        <f t="shared" si="187"/>
        <v>29.75</v>
      </c>
      <c r="O1388" t="b">
        <v>0</v>
      </c>
      <c r="P1388">
        <v>14</v>
      </c>
      <c r="Q1388" t="b">
        <v>1</v>
      </c>
      <c r="R1388" s="8">
        <f t="shared" si="188"/>
        <v>2.1875</v>
      </c>
      <c r="S1388" s="10">
        <f t="shared" si="189"/>
        <v>62.5</v>
      </c>
      <c r="T1388" t="s">
        <v>8276</v>
      </c>
      <c r="U1388" t="str">
        <f t="shared" si="190"/>
        <v>music</v>
      </c>
      <c r="V1388" t="str">
        <f t="shared" si="191"/>
        <v>rock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>
        <f t="shared" si="184"/>
        <v>2701405</v>
      </c>
      <c r="L1389" s="12">
        <f t="shared" si="185"/>
        <v>42126.67123842593</v>
      </c>
      <c r="M1389" s="12">
        <f t="shared" si="186"/>
        <v>42157.9375</v>
      </c>
      <c r="N1389" s="14">
        <f t="shared" si="187"/>
        <v>31.016261574074075</v>
      </c>
      <c r="O1389" t="b">
        <v>0</v>
      </c>
      <c r="P1389">
        <v>78</v>
      </c>
      <c r="Q1389" t="b">
        <v>1</v>
      </c>
      <c r="R1389" s="8">
        <f t="shared" si="188"/>
        <v>1.36625</v>
      </c>
      <c r="S1389" s="10">
        <f t="shared" si="189"/>
        <v>70.064102564102569</v>
      </c>
      <c r="T1389" t="s">
        <v>8276</v>
      </c>
      <c r="U1389" t="str">
        <f t="shared" si="190"/>
        <v>music</v>
      </c>
      <c r="V1389" t="str">
        <f t="shared" si="191"/>
        <v>rock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>
        <f t="shared" si="184"/>
        <v>2251723</v>
      </c>
      <c r="L1390" s="12">
        <f t="shared" si="185"/>
        <v>42634.364780092597</v>
      </c>
      <c r="M1390" s="12">
        <f t="shared" si="186"/>
        <v>42660.426388888889</v>
      </c>
      <c r="N1390" s="14">
        <f t="shared" si="187"/>
        <v>25.811608796296298</v>
      </c>
      <c r="O1390" t="b">
        <v>0</v>
      </c>
      <c r="P1390">
        <v>112</v>
      </c>
      <c r="Q1390" t="b">
        <v>1</v>
      </c>
      <c r="R1390" s="8">
        <f t="shared" si="188"/>
        <v>1.348074</v>
      </c>
      <c r="S1390" s="10">
        <f t="shared" si="189"/>
        <v>60.181874999999998</v>
      </c>
      <c r="T1390" t="s">
        <v>8276</v>
      </c>
      <c r="U1390" t="str">
        <f t="shared" si="190"/>
        <v>music</v>
      </c>
      <c r="V1390" t="str">
        <f t="shared" si="191"/>
        <v>rock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>
        <f t="shared" si="184"/>
        <v>2592000</v>
      </c>
      <c r="L1391" s="12">
        <f t="shared" si="185"/>
        <v>42565.230983796297</v>
      </c>
      <c r="M1391" s="12">
        <f t="shared" si="186"/>
        <v>42595.230983796297</v>
      </c>
      <c r="N1391" s="14">
        <f t="shared" si="187"/>
        <v>29.75</v>
      </c>
      <c r="O1391" t="b">
        <v>0</v>
      </c>
      <c r="P1391">
        <v>34</v>
      </c>
      <c r="Q1391" t="b">
        <v>1</v>
      </c>
      <c r="R1391" s="8">
        <f t="shared" si="188"/>
        <v>1.454</v>
      </c>
      <c r="S1391" s="10">
        <f t="shared" si="189"/>
        <v>21.382352941176471</v>
      </c>
      <c r="T1391" t="s">
        <v>8276</v>
      </c>
      <c r="U1391" t="str">
        <f t="shared" si="190"/>
        <v>music</v>
      </c>
      <c r="V1391" t="str">
        <f t="shared" si="191"/>
        <v>rock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>
        <f t="shared" si="184"/>
        <v>2930114</v>
      </c>
      <c r="L1392" s="12">
        <f t="shared" si="185"/>
        <v>42087.553310185183</v>
      </c>
      <c r="M1392" s="12">
        <f t="shared" si="186"/>
        <v>42121.466666666667</v>
      </c>
      <c r="N1392" s="14">
        <f t="shared" si="187"/>
        <v>33.663356481481479</v>
      </c>
      <c r="O1392" t="b">
        <v>0</v>
      </c>
      <c r="P1392">
        <v>19</v>
      </c>
      <c r="Q1392" t="b">
        <v>1</v>
      </c>
      <c r="R1392" s="8">
        <f t="shared" si="188"/>
        <v>1.0910714285714285</v>
      </c>
      <c r="S1392" s="10">
        <f t="shared" si="189"/>
        <v>160.78947368421052</v>
      </c>
      <c r="T1392" t="s">
        <v>8276</v>
      </c>
      <c r="U1392" t="str">
        <f t="shared" si="190"/>
        <v>music</v>
      </c>
      <c r="V1392" t="str">
        <f t="shared" si="191"/>
        <v>rock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>
        <f t="shared" si="184"/>
        <v>3849722</v>
      </c>
      <c r="L1393" s="12">
        <f t="shared" si="185"/>
        <v>42193.400671296295</v>
      </c>
      <c r="M1393" s="12">
        <f t="shared" si="186"/>
        <v>42237.957638888889</v>
      </c>
      <c r="N1393" s="14">
        <f t="shared" si="187"/>
        <v>44.306967592592592</v>
      </c>
      <c r="O1393" t="b">
        <v>0</v>
      </c>
      <c r="P1393">
        <v>13</v>
      </c>
      <c r="Q1393" t="b">
        <v>1</v>
      </c>
      <c r="R1393" s="8">
        <f t="shared" si="188"/>
        <v>1.1020000000000001</v>
      </c>
      <c r="S1393" s="10">
        <f t="shared" si="189"/>
        <v>42.384615384615387</v>
      </c>
      <c r="T1393" t="s">
        <v>8276</v>
      </c>
      <c r="U1393" t="str">
        <f t="shared" si="190"/>
        <v>music</v>
      </c>
      <c r="V1393" t="str">
        <f t="shared" si="191"/>
        <v>rock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>
        <f t="shared" si="184"/>
        <v>2678400</v>
      </c>
      <c r="L1394" s="12">
        <f t="shared" si="185"/>
        <v>42400.904930555553</v>
      </c>
      <c r="M1394" s="12">
        <f t="shared" si="186"/>
        <v>42431.904930555553</v>
      </c>
      <c r="N1394" s="14">
        <f t="shared" si="187"/>
        <v>30.75</v>
      </c>
      <c r="O1394" t="b">
        <v>0</v>
      </c>
      <c r="P1394">
        <v>104</v>
      </c>
      <c r="Q1394" t="b">
        <v>1</v>
      </c>
      <c r="R1394" s="8">
        <f t="shared" si="188"/>
        <v>1.1364000000000001</v>
      </c>
      <c r="S1394" s="10">
        <f t="shared" si="189"/>
        <v>27.317307692307693</v>
      </c>
      <c r="T1394" t="s">
        <v>8276</v>
      </c>
      <c r="U1394" t="str">
        <f t="shared" si="190"/>
        <v>music</v>
      </c>
      <c r="V1394" t="str">
        <f t="shared" si="191"/>
        <v>rock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>
        <f t="shared" si="184"/>
        <v>2592000</v>
      </c>
      <c r="L1395" s="12">
        <f t="shared" si="185"/>
        <v>42553.431979166664</v>
      </c>
      <c r="M1395" s="12">
        <f t="shared" si="186"/>
        <v>42583.431979166664</v>
      </c>
      <c r="N1395" s="14">
        <f t="shared" si="187"/>
        <v>29.75</v>
      </c>
      <c r="O1395" t="b">
        <v>0</v>
      </c>
      <c r="P1395">
        <v>52</v>
      </c>
      <c r="Q1395" t="b">
        <v>1</v>
      </c>
      <c r="R1395" s="8">
        <f t="shared" si="188"/>
        <v>1.0235000000000001</v>
      </c>
      <c r="S1395" s="10">
        <f t="shared" si="189"/>
        <v>196.82692307692307</v>
      </c>
      <c r="T1395" t="s">
        <v>8276</v>
      </c>
      <c r="U1395" t="str">
        <f t="shared" si="190"/>
        <v>music</v>
      </c>
      <c r="V1395" t="str">
        <f t="shared" si="191"/>
        <v>rock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>
        <f t="shared" si="184"/>
        <v>3713474</v>
      </c>
      <c r="L1396" s="12">
        <f t="shared" si="185"/>
        <v>42751.894976851851</v>
      </c>
      <c r="M1396" s="12">
        <f t="shared" si="186"/>
        <v>42794.875</v>
      </c>
      <c r="N1396" s="14">
        <f t="shared" si="187"/>
        <v>42.730023148148149</v>
      </c>
      <c r="O1396" t="b">
        <v>0</v>
      </c>
      <c r="P1396">
        <v>17</v>
      </c>
      <c r="Q1396" t="b">
        <v>1</v>
      </c>
      <c r="R1396" s="8">
        <f t="shared" si="188"/>
        <v>1.2213333333333334</v>
      </c>
      <c r="S1396" s="10">
        <f t="shared" si="189"/>
        <v>53.882352941176471</v>
      </c>
      <c r="T1396" t="s">
        <v>8276</v>
      </c>
      <c r="U1396" t="str">
        <f t="shared" si="190"/>
        <v>music</v>
      </c>
      <c r="V1396" t="str">
        <f t="shared" si="191"/>
        <v>rock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>
        <f t="shared" si="184"/>
        <v>2592000</v>
      </c>
      <c r="L1397" s="12">
        <f t="shared" si="185"/>
        <v>42719.65834490741</v>
      </c>
      <c r="M1397" s="12">
        <f t="shared" si="186"/>
        <v>42749.65834490741</v>
      </c>
      <c r="N1397" s="14">
        <f t="shared" si="187"/>
        <v>29.75</v>
      </c>
      <c r="O1397" t="b">
        <v>0</v>
      </c>
      <c r="P1397">
        <v>82</v>
      </c>
      <c r="Q1397" t="b">
        <v>1</v>
      </c>
      <c r="R1397" s="8">
        <f t="shared" si="188"/>
        <v>1.1188571428571428</v>
      </c>
      <c r="S1397" s="10">
        <f t="shared" si="189"/>
        <v>47.756097560975611</v>
      </c>
      <c r="T1397" t="s">
        <v>8276</v>
      </c>
      <c r="U1397" t="str">
        <f t="shared" si="190"/>
        <v>music</v>
      </c>
      <c r="V1397" t="str">
        <f t="shared" si="191"/>
        <v>rock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>
        <f t="shared" si="184"/>
        <v>2592000</v>
      </c>
      <c r="L1398" s="12">
        <f t="shared" si="185"/>
        <v>42018.74863425926</v>
      </c>
      <c r="M1398" s="12">
        <f t="shared" si="186"/>
        <v>42048.74863425926</v>
      </c>
      <c r="N1398" s="14">
        <f t="shared" si="187"/>
        <v>29.75</v>
      </c>
      <c r="O1398" t="b">
        <v>0</v>
      </c>
      <c r="P1398">
        <v>73</v>
      </c>
      <c r="Q1398" t="b">
        <v>1</v>
      </c>
      <c r="R1398" s="8">
        <f t="shared" si="188"/>
        <v>1.073</v>
      </c>
      <c r="S1398" s="10">
        <f t="shared" si="189"/>
        <v>88.191780821917803</v>
      </c>
      <c r="T1398" t="s">
        <v>8276</v>
      </c>
      <c r="U1398" t="str">
        <f t="shared" si="190"/>
        <v>music</v>
      </c>
      <c r="V1398" t="str">
        <f t="shared" si="191"/>
        <v>rock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>
        <f t="shared" si="184"/>
        <v>2589430</v>
      </c>
      <c r="L1399" s="12">
        <f t="shared" si="185"/>
        <v>42640.667939814812</v>
      </c>
      <c r="M1399" s="12">
        <f t="shared" si="186"/>
        <v>42670.638194444444</v>
      </c>
      <c r="N1399" s="14">
        <f t="shared" si="187"/>
        <v>29.720254629629625</v>
      </c>
      <c r="O1399" t="b">
        <v>0</v>
      </c>
      <c r="P1399">
        <v>158</v>
      </c>
      <c r="Q1399" t="b">
        <v>1</v>
      </c>
      <c r="R1399" s="8">
        <f t="shared" si="188"/>
        <v>1.1385000000000001</v>
      </c>
      <c r="S1399" s="10">
        <f t="shared" si="189"/>
        <v>72.056962025316452</v>
      </c>
      <c r="T1399" t="s">
        <v>8276</v>
      </c>
      <c r="U1399" t="str">
        <f t="shared" si="190"/>
        <v>music</v>
      </c>
      <c r="V1399" t="str">
        <f t="shared" si="191"/>
        <v>rock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>
        <f t="shared" si="184"/>
        <v>2592000</v>
      </c>
      <c r="L1400" s="12">
        <f t="shared" si="185"/>
        <v>42526.624236111107</v>
      </c>
      <c r="M1400" s="12">
        <f t="shared" si="186"/>
        <v>42556.624236111107</v>
      </c>
      <c r="N1400" s="14">
        <f t="shared" si="187"/>
        <v>29.75</v>
      </c>
      <c r="O1400" t="b">
        <v>0</v>
      </c>
      <c r="P1400">
        <v>65</v>
      </c>
      <c r="Q1400" t="b">
        <v>1</v>
      </c>
      <c r="R1400" s="8">
        <f t="shared" si="188"/>
        <v>1.0968181818181819</v>
      </c>
      <c r="S1400" s="10">
        <f t="shared" si="189"/>
        <v>74.246153846153845</v>
      </c>
      <c r="T1400" t="s">
        <v>8276</v>
      </c>
      <c r="U1400" t="str">
        <f t="shared" si="190"/>
        <v>music</v>
      </c>
      <c r="V1400" t="str">
        <f t="shared" si="191"/>
        <v>rock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>
        <f t="shared" si="184"/>
        <v>2592000</v>
      </c>
      <c r="L1401" s="12">
        <f t="shared" si="185"/>
        <v>41888.754317129627</v>
      </c>
      <c r="M1401" s="12">
        <f t="shared" si="186"/>
        <v>41918.754317129627</v>
      </c>
      <c r="N1401" s="14">
        <f t="shared" si="187"/>
        <v>29.75</v>
      </c>
      <c r="O1401" t="b">
        <v>0</v>
      </c>
      <c r="P1401">
        <v>184</v>
      </c>
      <c r="Q1401" t="b">
        <v>1</v>
      </c>
      <c r="R1401" s="8">
        <f t="shared" si="188"/>
        <v>1.2614444444444444</v>
      </c>
      <c r="S1401" s="10">
        <f t="shared" si="189"/>
        <v>61.701086956521742</v>
      </c>
      <c r="T1401" t="s">
        <v>8276</v>
      </c>
      <c r="U1401" t="str">
        <f t="shared" si="190"/>
        <v>music</v>
      </c>
      <c r="V1401" t="str">
        <f t="shared" si="191"/>
        <v>rock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>
        <f t="shared" si="184"/>
        <v>3014327</v>
      </c>
      <c r="L1402" s="12">
        <f t="shared" si="185"/>
        <v>42498.091122685189</v>
      </c>
      <c r="M1402" s="12">
        <f t="shared" si="186"/>
        <v>42532.979166666672</v>
      </c>
      <c r="N1402" s="14">
        <f t="shared" si="187"/>
        <v>34.638043981481481</v>
      </c>
      <c r="O1402" t="b">
        <v>0</v>
      </c>
      <c r="P1402">
        <v>34</v>
      </c>
      <c r="Q1402" t="b">
        <v>1</v>
      </c>
      <c r="R1402" s="8">
        <f t="shared" si="188"/>
        <v>1.6742857142857144</v>
      </c>
      <c r="S1402" s="10">
        <f t="shared" si="189"/>
        <v>17.235294117647058</v>
      </c>
      <c r="T1402" t="s">
        <v>8276</v>
      </c>
      <c r="U1402" t="str">
        <f t="shared" si="190"/>
        <v>music</v>
      </c>
      <c r="V1402" t="str">
        <f t="shared" si="191"/>
        <v>rock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>
        <f t="shared" si="184"/>
        <v>1814400</v>
      </c>
      <c r="L1403" s="12">
        <f t="shared" si="185"/>
        <v>41399.74622685185</v>
      </c>
      <c r="M1403" s="12">
        <f t="shared" si="186"/>
        <v>41420.74622685185</v>
      </c>
      <c r="N1403" s="14">
        <f t="shared" si="187"/>
        <v>20.75</v>
      </c>
      <c r="O1403" t="b">
        <v>0</v>
      </c>
      <c r="P1403">
        <v>240</v>
      </c>
      <c r="Q1403" t="b">
        <v>1</v>
      </c>
      <c r="R1403" s="8">
        <f t="shared" si="188"/>
        <v>4.9652000000000003</v>
      </c>
      <c r="S1403" s="10">
        <f t="shared" si="189"/>
        <v>51.720833333333331</v>
      </c>
      <c r="T1403" t="s">
        <v>8276</v>
      </c>
      <c r="U1403" t="str">
        <f t="shared" si="190"/>
        <v>music</v>
      </c>
      <c r="V1403" t="str">
        <f t="shared" si="191"/>
        <v>rock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>
        <f t="shared" si="184"/>
        <v>5180400</v>
      </c>
      <c r="L1404" s="12">
        <f t="shared" si="185"/>
        <v>42064.803368055553</v>
      </c>
      <c r="M1404" s="12">
        <f t="shared" si="186"/>
        <v>42124.761701388896</v>
      </c>
      <c r="N1404" s="14">
        <f t="shared" si="187"/>
        <v>59.708333333333336</v>
      </c>
      <c r="O1404" t="b">
        <v>0</v>
      </c>
      <c r="P1404">
        <v>113</v>
      </c>
      <c r="Q1404" t="b">
        <v>1</v>
      </c>
      <c r="R1404" s="8">
        <f t="shared" si="188"/>
        <v>1.0915999999999999</v>
      </c>
      <c r="S1404" s="10">
        <f t="shared" si="189"/>
        <v>24.150442477876105</v>
      </c>
      <c r="T1404" t="s">
        <v>8276</v>
      </c>
      <c r="U1404" t="str">
        <f t="shared" si="190"/>
        <v>music</v>
      </c>
      <c r="V1404" t="str">
        <f t="shared" si="191"/>
        <v>rock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>
        <f t="shared" si="184"/>
        <v>2592000</v>
      </c>
      <c r="L1405" s="12">
        <f t="shared" si="185"/>
        <v>41450.812905092593</v>
      </c>
      <c r="M1405" s="12">
        <f t="shared" si="186"/>
        <v>41480.812905092593</v>
      </c>
      <c r="N1405" s="14">
        <f t="shared" si="187"/>
        <v>29.75</v>
      </c>
      <c r="O1405" t="b">
        <v>0</v>
      </c>
      <c r="P1405">
        <v>66</v>
      </c>
      <c r="Q1405" t="b">
        <v>1</v>
      </c>
      <c r="R1405" s="8">
        <f t="shared" si="188"/>
        <v>1.0257499999999999</v>
      </c>
      <c r="S1405" s="10">
        <f t="shared" si="189"/>
        <v>62.166666666666664</v>
      </c>
      <c r="T1405" t="s">
        <v>8276</v>
      </c>
      <c r="U1405" t="str">
        <f t="shared" si="190"/>
        <v>music</v>
      </c>
      <c r="V1405" t="str">
        <f t="shared" si="191"/>
        <v>rock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>
        <f t="shared" si="184"/>
        <v>2160000</v>
      </c>
      <c r="L1406" s="12">
        <f t="shared" si="185"/>
        <v>42032.260243055556</v>
      </c>
      <c r="M1406" s="12">
        <f t="shared" si="186"/>
        <v>42057.260243055556</v>
      </c>
      <c r="N1406" s="14">
        <f t="shared" si="187"/>
        <v>24.75</v>
      </c>
      <c r="O1406" t="b">
        <v>1</v>
      </c>
      <c r="P1406">
        <v>5</v>
      </c>
      <c r="Q1406" t="b">
        <v>0</v>
      </c>
      <c r="R1406" s="8">
        <f t="shared" si="188"/>
        <v>1.6620689655172414E-2</v>
      </c>
      <c r="S1406" s="10">
        <f t="shared" si="189"/>
        <v>48.2</v>
      </c>
      <c r="T1406" t="s">
        <v>8287</v>
      </c>
      <c r="U1406" t="str">
        <f t="shared" ref="U1406:U1469" si="192">IF(T1406="publishing/nonfiction","publishing",IF(T1406="publishing/art books","publishing",IF(T1406="publishing/children's books","publishing",IF(T1406="publishing/radio &amp; podcasts","publishing",IF(T1406="publishing/translations","publishing",IF(T1406="publishing/fiction","publishing","N/A"))))))</f>
        <v>publishing</v>
      </c>
      <c r="V1406" t="str">
        <f t="shared" ref="V1406:V1469" si="193">IF(T1406="publishing/nonfiction","nonfiction",IF(T1406="publishing/art books","art books",IF(T1406="publishing/children's books","children's books",IF(T1406="publishing/radio &amp; podcasts","radio &amp; podcasts",IF(T1406="publishing/translations","translations",IF(T1406="publishing/fiction","fiction","N/A"))))))</f>
        <v>translations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>
        <f t="shared" si="184"/>
        <v>2595600</v>
      </c>
      <c r="L1407" s="12">
        <f t="shared" si="185"/>
        <v>41941.430567129632</v>
      </c>
      <c r="M1407" s="12">
        <f t="shared" si="186"/>
        <v>41971.472233796296</v>
      </c>
      <c r="N1407" s="14">
        <f t="shared" si="187"/>
        <v>29.791666666666668</v>
      </c>
      <c r="O1407" t="b">
        <v>1</v>
      </c>
      <c r="P1407">
        <v>17</v>
      </c>
      <c r="Q1407" t="b">
        <v>0</v>
      </c>
      <c r="R1407" s="8">
        <f t="shared" si="188"/>
        <v>4.1999999999999997E-3</v>
      </c>
      <c r="S1407" s="10">
        <f t="shared" si="189"/>
        <v>6.1764705882352944</v>
      </c>
      <c r="T1407" t="s">
        <v>8287</v>
      </c>
      <c r="U1407" t="str">
        <f t="shared" si="192"/>
        <v>publishing</v>
      </c>
      <c r="V1407" t="str">
        <f t="shared" si="193"/>
        <v>translations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>
        <f t="shared" si="184"/>
        <v>4577793</v>
      </c>
      <c r="L1408" s="12">
        <f t="shared" si="185"/>
        <v>42297.182951388888</v>
      </c>
      <c r="M1408" s="12">
        <f t="shared" si="186"/>
        <v>42350.166666666672</v>
      </c>
      <c r="N1408" s="14">
        <f t="shared" si="187"/>
        <v>52.733715277777776</v>
      </c>
      <c r="O1408" t="b">
        <v>0</v>
      </c>
      <c r="P1408">
        <v>3</v>
      </c>
      <c r="Q1408" t="b">
        <v>0</v>
      </c>
      <c r="R1408" s="8">
        <f t="shared" si="188"/>
        <v>1.25E-3</v>
      </c>
      <c r="S1408" s="10">
        <f t="shared" si="189"/>
        <v>5</v>
      </c>
      <c r="T1408" t="s">
        <v>8287</v>
      </c>
      <c r="U1408" t="str">
        <f t="shared" si="192"/>
        <v>publishing</v>
      </c>
      <c r="V1408" t="str">
        <f t="shared" si="193"/>
        <v>translations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>
        <f t="shared" si="184"/>
        <v>2160000</v>
      </c>
      <c r="L1409" s="12">
        <f t="shared" si="185"/>
        <v>41838.286782407406</v>
      </c>
      <c r="M1409" s="12">
        <f t="shared" si="186"/>
        <v>41863.286782407406</v>
      </c>
      <c r="N1409" s="14">
        <f t="shared" si="187"/>
        <v>24.75</v>
      </c>
      <c r="O1409" t="b">
        <v>0</v>
      </c>
      <c r="P1409">
        <v>2</v>
      </c>
      <c r="Q1409" t="b">
        <v>0</v>
      </c>
      <c r="R1409" s="8">
        <f t="shared" si="188"/>
        <v>5.0000000000000001E-3</v>
      </c>
      <c r="S1409" s="10">
        <f t="shared" si="189"/>
        <v>7.5</v>
      </c>
      <c r="T1409" t="s">
        <v>8287</v>
      </c>
      <c r="U1409" t="str">
        <f t="shared" si="192"/>
        <v>publishing</v>
      </c>
      <c r="V1409" t="str">
        <f t="shared" si="193"/>
        <v>translations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>
        <f t="shared" si="184"/>
        <v>2595600</v>
      </c>
      <c r="L1410" s="12">
        <f t="shared" si="185"/>
        <v>42291.622175925921</v>
      </c>
      <c r="M1410" s="12">
        <f t="shared" si="186"/>
        <v>42321.663842592592</v>
      </c>
      <c r="N1410" s="14">
        <f t="shared" si="187"/>
        <v>29.791666666666668</v>
      </c>
      <c r="O1410" t="b">
        <v>0</v>
      </c>
      <c r="P1410">
        <v>6</v>
      </c>
      <c r="Q1410" t="b">
        <v>0</v>
      </c>
      <c r="R1410" s="8">
        <f t="shared" si="188"/>
        <v>7.1999999999999995E-2</v>
      </c>
      <c r="S1410" s="10">
        <f t="shared" si="189"/>
        <v>12</v>
      </c>
      <c r="T1410" t="s">
        <v>8287</v>
      </c>
      <c r="U1410" t="str">
        <f t="shared" si="192"/>
        <v>publishing</v>
      </c>
      <c r="V1410" t="str">
        <f t="shared" si="193"/>
        <v>translations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>
        <f t="shared" ref="K1411:K1474" si="194">SUM(I1411,-J1411)</f>
        <v>5187600</v>
      </c>
      <c r="L1411" s="12">
        <f t="shared" ref="L1411:L1474" si="195">(((J1411/60)/60)/24)+DATE(1970,1,1)+(-6/24)</f>
        <v>41944.883506944447</v>
      </c>
      <c r="M1411" s="12">
        <f t="shared" ref="M1411:M1474" si="196">(((I1411/60)/60)/24)+DATE(1970,1,1)+(-6/24)</f>
        <v>42004.925173611111</v>
      </c>
      <c r="N1411" s="14">
        <f t="shared" ref="N1411:N1474" si="197">(((K1411/60)/60)/24)+(-6/24)</f>
        <v>59.791666666666664</v>
      </c>
      <c r="O1411" t="b">
        <v>0</v>
      </c>
      <c r="P1411">
        <v>0</v>
      </c>
      <c r="Q1411" t="b">
        <v>0</v>
      </c>
      <c r="R1411" s="8">
        <f t="shared" ref="R1411:R1474" si="198">E1411/D1411</f>
        <v>0</v>
      </c>
      <c r="S1411" s="10" t="e">
        <f t="shared" ref="S1411:S1474" si="199">E1411/P1411</f>
        <v>#DIV/0!</v>
      </c>
      <c r="T1411" t="s">
        <v>8287</v>
      </c>
      <c r="U1411" t="str">
        <f t="shared" si="192"/>
        <v>publishing</v>
      </c>
      <c r="V1411" t="str">
        <f t="shared" si="193"/>
        <v>translations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>
        <f t="shared" si="194"/>
        <v>3888000</v>
      </c>
      <c r="L1412" s="12">
        <f t="shared" si="195"/>
        <v>42479.068518518514</v>
      </c>
      <c r="M1412" s="12">
        <f t="shared" si="196"/>
        <v>42524.068518518514</v>
      </c>
      <c r="N1412" s="14">
        <f t="shared" si="197"/>
        <v>44.75</v>
      </c>
      <c r="O1412" t="b">
        <v>0</v>
      </c>
      <c r="P1412">
        <v>1</v>
      </c>
      <c r="Q1412" t="b">
        <v>0</v>
      </c>
      <c r="R1412" s="8">
        <f t="shared" si="198"/>
        <v>1.6666666666666666E-4</v>
      </c>
      <c r="S1412" s="10">
        <f t="shared" si="199"/>
        <v>1</v>
      </c>
      <c r="T1412" t="s">
        <v>8287</v>
      </c>
      <c r="U1412" t="str">
        <f t="shared" si="192"/>
        <v>publishing</v>
      </c>
      <c r="V1412" t="str">
        <f t="shared" si="193"/>
        <v>translations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>
        <f t="shared" si="194"/>
        <v>2419200</v>
      </c>
      <c r="L1413" s="12">
        <f t="shared" si="195"/>
        <v>42012.809027777781</v>
      </c>
      <c r="M1413" s="12">
        <f t="shared" si="196"/>
        <v>42040.809027777781</v>
      </c>
      <c r="N1413" s="14">
        <f t="shared" si="197"/>
        <v>27.75</v>
      </c>
      <c r="O1413" t="b">
        <v>0</v>
      </c>
      <c r="P1413">
        <v>3</v>
      </c>
      <c r="Q1413" t="b">
        <v>0</v>
      </c>
      <c r="R1413" s="8">
        <f t="shared" si="198"/>
        <v>2.3333333333333335E-3</v>
      </c>
      <c r="S1413" s="10">
        <f t="shared" si="199"/>
        <v>2.3333333333333335</v>
      </c>
      <c r="T1413" t="s">
        <v>8287</v>
      </c>
      <c r="U1413" t="str">
        <f t="shared" si="192"/>
        <v>publishing</v>
      </c>
      <c r="V1413" t="str">
        <f t="shared" si="193"/>
        <v>translations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>
        <f t="shared" si="194"/>
        <v>2592000</v>
      </c>
      <c r="L1414" s="12">
        <f t="shared" si="195"/>
        <v>41946.813645833332</v>
      </c>
      <c r="M1414" s="12">
        <f t="shared" si="196"/>
        <v>41976.813645833332</v>
      </c>
      <c r="N1414" s="14">
        <f t="shared" si="197"/>
        <v>29.75</v>
      </c>
      <c r="O1414" t="b">
        <v>0</v>
      </c>
      <c r="P1414">
        <v>13</v>
      </c>
      <c r="Q1414" t="b">
        <v>0</v>
      </c>
      <c r="R1414" s="8">
        <f t="shared" si="198"/>
        <v>4.5714285714285714E-2</v>
      </c>
      <c r="S1414" s="10">
        <f t="shared" si="199"/>
        <v>24.615384615384617</v>
      </c>
      <c r="T1414" t="s">
        <v>8287</v>
      </c>
      <c r="U1414" t="str">
        <f t="shared" si="192"/>
        <v>publishing</v>
      </c>
      <c r="V1414" t="str">
        <f t="shared" si="193"/>
        <v>translations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>
        <f t="shared" si="194"/>
        <v>5184000</v>
      </c>
      <c r="L1415" s="12">
        <f t="shared" si="195"/>
        <v>42360.187152777777</v>
      </c>
      <c r="M1415" s="12">
        <f t="shared" si="196"/>
        <v>42420.187152777777</v>
      </c>
      <c r="N1415" s="14">
        <f t="shared" si="197"/>
        <v>59.75</v>
      </c>
      <c r="O1415" t="b">
        <v>0</v>
      </c>
      <c r="P1415">
        <v>1</v>
      </c>
      <c r="Q1415" t="b">
        <v>0</v>
      </c>
      <c r="R1415" s="8">
        <f t="shared" si="198"/>
        <v>0.05</v>
      </c>
      <c r="S1415" s="10">
        <f t="shared" si="199"/>
        <v>100</v>
      </c>
      <c r="T1415" t="s">
        <v>8287</v>
      </c>
      <c r="U1415" t="str">
        <f t="shared" si="192"/>
        <v>publishing</v>
      </c>
      <c r="V1415" t="str">
        <f t="shared" si="193"/>
        <v>translations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>
        <f t="shared" si="194"/>
        <v>2592000</v>
      </c>
      <c r="L1416" s="12">
        <f t="shared" si="195"/>
        <v>42708.00309027778</v>
      </c>
      <c r="M1416" s="12">
        <f t="shared" si="196"/>
        <v>42738.00309027778</v>
      </c>
      <c r="N1416" s="14">
        <f t="shared" si="197"/>
        <v>29.75</v>
      </c>
      <c r="O1416" t="b">
        <v>0</v>
      </c>
      <c r="P1416">
        <v>1</v>
      </c>
      <c r="Q1416" t="b">
        <v>0</v>
      </c>
      <c r="R1416" s="8">
        <f t="shared" si="198"/>
        <v>2E-3</v>
      </c>
      <c r="S1416" s="10">
        <f t="shared" si="199"/>
        <v>1</v>
      </c>
      <c r="T1416" t="s">
        <v>8287</v>
      </c>
      <c r="U1416" t="str">
        <f t="shared" si="192"/>
        <v>publishing</v>
      </c>
      <c r="V1416" t="str">
        <f t="shared" si="193"/>
        <v>translations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>
        <f t="shared" si="194"/>
        <v>3456000</v>
      </c>
      <c r="L1417" s="12">
        <f t="shared" si="195"/>
        <v>42192.425821759258</v>
      </c>
      <c r="M1417" s="12">
        <f t="shared" si="196"/>
        <v>42232.425821759258</v>
      </c>
      <c r="N1417" s="14">
        <f t="shared" si="197"/>
        <v>39.75</v>
      </c>
      <c r="O1417" t="b">
        <v>0</v>
      </c>
      <c r="P1417">
        <v>9</v>
      </c>
      <c r="Q1417" t="b">
        <v>0</v>
      </c>
      <c r="R1417" s="8">
        <f t="shared" si="198"/>
        <v>0.18181818181818182</v>
      </c>
      <c r="S1417" s="10">
        <f t="shared" si="199"/>
        <v>88.888888888888886</v>
      </c>
      <c r="T1417" t="s">
        <v>8287</v>
      </c>
      <c r="U1417" t="str">
        <f t="shared" si="192"/>
        <v>publishing</v>
      </c>
      <c r="V1417" t="str">
        <f t="shared" si="193"/>
        <v>translations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>
        <f t="shared" si="194"/>
        <v>2595600</v>
      </c>
      <c r="L1418" s="12">
        <f t="shared" si="195"/>
        <v>42299.676145833335</v>
      </c>
      <c r="M1418" s="12">
        <f t="shared" si="196"/>
        <v>42329.717812499999</v>
      </c>
      <c r="N1418" s="14">
        <f t="shared" si="197"/>
        <v>29.791666666666668</v>
      </c>
      <c r="O1418" t="b">
        <v>0</v>
      </c>
      <c r="P1418">
        <v>0</v>
      </c>
      <c r="Q1418" t="b">
        <v>0</v>
      </c>
      <c r="R1418" s="8">
        <f t="shared" si="198"/>
        <v>0</v>
      </c>
      <c r="S1418" s="10" t="e">
        <f t="shared" si="199"/>
        <v>#DIV/0!</v>
      </c>
      <c r="T1418" t="s">
        <v>8287</v>
      </c>
      <c r="U1418" t="str">
        <f t="shared" si="192"/>
        <v>publishing</v>
      </c>
      <c r="V1418" t="str">
        <f t="shared" si="193"/>
        <v>translations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>
        <f t="shared" si="194"/>
        <v>2619286</v>
      </c>
      <c r="L1419" s="12">
        <f t="shared" si="195"/>
        <v>42231.90016203704</v>
      </c>
      <c r="M1419" s="12">
        <f t="shared" si="196"/>
        <v>42262.215972222228</v>
      </c>
      <c r="N1419" s="14">
        <f t="shared" si="197"/>
        <v>30.065810185185185</v>
      </c>
      <c r="O1419" t="b">
        <v>0</v>
      </c>
      <c r="P1419">
        <v>2</v>
      </c>
      <c r="Q1419" t="b">
        <v>0</v>
      </c>
      <c r="R1419" s="8">
        <f t="shared" si="198"/>
        <v>1.2222222222222223E-2</v>
      </c>
      <c r="S1419" s="10">
        <f t="shared" si="199"/>
        <v>27.5</v>
      </c>
      <c r="T1419" t="s">
        <v>8287</v>
      </c>
      <c r="U1419" t="str">
        <f t="shared" si="192"/>
        <v>publishing</v>
      </c>
      <c r="V1419" t="str">
        <f t="shared" si="193"/>
        <v>translations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>
        <f t="shared" si="194"/>
        <v>2592000</v>
      </c>
      <c r="L1420" s="12">
        <f t="shared" si="195"/>
        <v>42395.206412037034</v>
      </c>
      <c r="M1420" s="12">
        <f t="shared" si="196"/>
        <v>42425.206412037034</v>
      </c>
      <c r="N1420" s="14">
        <f t="shared" si="197"/>
        <v>29.75</v>
      </c>
      <c r="O1420" t="b">
        <v>0</v>
      </c>
      <c r="P1420">
        <v>1</v>
      </c>
      <c r="Q1420" t="b">
        <v>0</v>
      </c>
      <c r="R1420" s="8">
        <f t="shared" si="198"/>
        <v>2E-3</v>
      </c>
      <c r="S1420" s="10">
        <f t="shared" si="199"/>
        <v>6</v>
      </c>
      <c r="T1420" t="s">
        <v>8287</v>
      </c>
      <c r="U1420" t="str">
        <f t="shared" si="192"/>
        <v>publishing</v>
      </c>
      <c r="V1420" t="str">
        <f t="shared" si="193"/>
        <v>translations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>
        <f t="shared" si="194"/>
        <v>2592000</v>
      </c>
      <c r="L1421" s="12">
        <f t="shared" si="195"/>
        <v>42622.206238425926</v>
      </c>
      <c r="M1421" s="12">
        <f t="shared" si="196"/>
        <v>42652.206238425926</v>
      </c>
      <c r="N1421" s="14">
        <f t="shared" si="197"/>
        <v>29.75</v>
      </c>
      <c r="O1421" t="b">
        <v>0</v>
      </c>
      <c r="P1421">
        <v>10</v>
      </c>
      <c r="Q1421" t="b">
        <v>0</v>
      </c>
      <c r="R1421" s="8">
        <f t="shared" si="198"/>
        <v>7.0634920634920634E-2</v>
      </c>
      <c r="S1421" s="10">
        <f t="shared" si="199"/>
        <v>44.5</v>
      </c>
      <c r="T1421" t="s">
        <v>8287</v>
      </c>
      <c r="U1421" t="str">
        <f t="shared" si="192"/>
        <v>publishing</v>
      </c>
      <c r="V1421" t="str">
        <f t="shared" si="193"/>
        <v>translations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>
        <f t="shared" si="194"/>
        <v>2160000</v>
      </c>
      <c r="L1422" s="12">
        <f t="shared" si="195"/>
        <v>42524.417662037042</v>
      </c>
      <c r="M1422" s="12">
        <f t="shared" si="196"/>
        <v>42549.417662037042</v>
      </c>
      <c r="N1422" s="14">
        <f t="shared" si="197"/>
        <v>24.75</v>
      </c>
      <c r="O1422" t="b">
        <v>0</v>
      </c>
      <c r="P1422">
        <v>3</v>
      </c>
      <c r="Q1422" t="b">
        <v>0</v>
      </c>
      <c r="R1422" s="8">
        <f t="shared" si="198"/>
        <v>2.7272727272727271E-2</v>
      </c>
      <c r="S1422" s="10">
        <f t="shared" si="199"/>
        <v>1</v>
      </c>
      <c r="T1422" t="s">
        <v>8287</v>
      </c>
      <c r="U1422" t="str">
        <f t="shared" si="192"/>
        <v>publishing</v>
      </c>
      <c r="V1422" t="str">
        <f t="shared" si="193"/>
        <v>translations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>
        <f t="shared" si="194"/>
        <v>2592000</v>
      </c>
      <c r="L1423" s="12">
        <f t="shared" si="195"/>
        <v>42013.665613425925</v>
      </c>
      <c r="M1423" s="12">
        <f t="shared" si="196"/>
        <v>42043.665613425925</v>
      </c>
      <c r="N1423" s="14">
        <f t="shared" si="197"/>
        <v>29.75</v>
      </c>
      <c r="O1423" t="b">
        <v>0</v>
      </c>
      <c r="P1423">
        <v>2</v>
      </c>
      <c r="Q1423" t="b">
        <v>0</v>
      </c>
      <c r="R1423" s="8">
        <f t="shared" si="198"/>
        <v>1E-3</v>
      </c>
      <c r="S1423" s="10">
        <f t="shared" si="199"/>
        <v>100</v>
      </c>
      <c r="T1423" t="s">
        <v>8287</v>
      </c>
      <c r="U1423" t="str">
        <f t="shared" si="192"/>
        <v>publishing</v>
      </c>
      <c r="V1423" t="str">
        <f t="shared" si="193"/>
        <v>translations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>
        <f t="shared" si="194"/>
        <v>2592000</v>
      </c>
      <c r="L1424" s="12">
        <f t="shared" si="195"/>
        <v>42603.989629629628</v>
      </c>
      <c r="M1424" s="12">
        <f t="shared" si="196"/>
        <v>42633.989629629628</v>
      </c>
      <c r="N1424" s="14">
        <f t="shared" si="197"/>
        <v>29.75</v>
      </c>
      <c r="O1424" t="b">
        <v>0</v>
      </c>
      <c r="P1424">
        <v>2</v>
      </c>
      <c r="Q1424" t="b">
        <v>0</v>
      </c>
      <c r="R1424" s="8">
        <f t="shared" si="198"/>
        <v>1.0399999999999999E-3</v>
      </c>
      <c r="S1424" s="10">
        <f t="shared" si="199"/>
        <v>13</v>
      </c>
      <c r="T1424" t="s">
        <v>8287</v>
      </c>
      <c r="U1424" t="str">
        <f t="shared" si="192"/>
        <v>publishing</v>
      </c>
      <c r="V1424" t="str">
        <f t="shared" si="193"/>
        <v>translations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>
        <f t="shared" si="194"/>
        <v>2592000</v>
      </c>
      <c r="L1425" s="12">
        <f t="shared" si="195"/>
        <v>42340.110312500001</v>
      </c>
      <c r="M1425" s="12">
        <f t="shared" si="196"/>
        <v>42370.110312500001</v>
      </c>
      <c r="N1425" s="14">
        <f t="shared" si="197"/>
        <v>29.75</v>
      </c>
      <c r="O1425" t="b">
        <v>0</v>
      </c>
      <c r="P1425">
        <v>1</v>
      </c>
      <c r="Q1425" t="b">
        <v>0</v>
      </c>
      <c r="R1425" s="8">
        <f t="shared" si="198"/>
        <v>3.3333333333333335E-3</v>
      </c>
      <c r="S1425" s="10">
        <f t="shared" si="199"/>
        <v>100</v>
      </c>
      <c r="T1425" t="s">
        <v>8287</v>
      </c>
      <c r="U1425" t="str">
        <f t="shared" si="192"/>
        <v>publishing</v>
      </c>
      <c r="V1425" t="str">
        <f t="shared" si="193"/>
        <v>translations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>
        <f t="shared" si="194"/>
        <v>1126800</v>
      </c>
      <c r="L1426" s="12">
        <f t="shared" si="195"/>
        <v>42676.467615740738</v>
      </c>
      <c r="M1426" s="12">
        <f t="shared" si="196"/>
        <v>42689.509282407409</v>
      </c>
      <c r="N1426" s="14">
        <f t="shared" si="197"/>
        <v>12.791666666666666</v>
      </c>
      <c r="O1426" t="b">
        <v>0</v>
      </c>
      <c r="P1426">
        <v>14</v>
      </c>
      <c r="Q1426" t="b">
        <v>0</v>
      </c>
      <c r="R1426" s="8">
        <f t="shared" si="198"/>
        <v>0.2036</v>
      </c>
      <c r="S1426" s="10">
        <f t="shared" si="199"/>
        <v>109.07142857142857</v>
      </c>
      <c r="T1426" t="s">
        <v>8287</v>
      </c>
      <c r="U1426" t="str">
        <f t="shared" si="192"/>
        <v>publishing</v>
      </c>
      <c r="V1426" t="str">
        <f t="shared" si="193"/>
        <v>translations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>
        <f t="shared" si="194"/>
        <v>2592000</v>
      </c>
      <c r="L1427" s="12">
        <f t="shared" si="195"/>
        <v>42092.881469907406</v>
      </c>
      <c r="M1427" s="12">
        <f t="shared" si="196"/>
        <v>42122.881469907406</v>
      </c>
      <c r="N1427" s="14">
        <f t="shared" si="197"/>
        <v>29.75</v>
      </c>
      <c r="O1427" t="b">
        <v>0</v>
      </c>
      <c r="P1427">
        <v>0</v>
      </c>
      <c r="Q1427" t="b">
        <v>0</v>
      </c>
      <c r="R1427" s="8">
        <f t="shared" si="198"/>
        <v>0</v>
      </c>
      <c r="S1427" s="10" t="e">
        <f t="shared" si="199"/>
        <v>#DIV/0!</v>
      </c>
      <c r="T1427" t="s">
        <v>8287</v>
      </c>
      <c r="U1427" t="str">
        <f t="shared" si="192"/>
        <v>publishing</v>
      </c>
      <c r="V1427" t="str">
        <f t="shared" si="193"/>
        <v>translations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>
        <f t="shared" si="194"/>
        <v>5184000</v>
      </c>
      <c r="L1428" s="12">
        <f t="shared" si="195"/>
        <v>42180.140277777777</v>
      </c>
      <c r="M1428" s="12">
        <f t="shared" si="196"/>
        <v>42240.140277777777</v>
      </c>
      <c r="N1428" s="14">
        <f t="shared" si="197"/>
        <v>59.75</v>
      </c>
      <c r="O1428" t="b">
        <v>0</v>
      </c>
      <c r="P1428">
        <v>0</v>
      </c>
      <c r="Q1428" t="b">
        <v>0</v>
      </c>
      <c r="R1428" s="8">
        <f t="shared" si="198"/>
        <v>0</v>
      </c>
      <c r="S1428" s="10" t="e">
        <f t="shared" si="199"/>
        <v>#DIV/0!</v>
      </c>
      <c r="T1428" t="s">
        <v>8287</v>
      </c>
      <c r="U1428" t="str">
        <f t="shared" si="192"/>
        <v>publishing</v>
      </c>
      <c r="V1428" t="str">
        <f t="shared" si="193"/>
        <v>translations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>
        <f t="shared" si="194"/>
        <v>2592000</v>
      </c>
      <c r="L1429" s="12">
        <f t="shared" si="195"/>
        <v>42601.601678240739</v>
      </c>
      <c r="M1429" s="12">
        <f t="shared" si="196"/>
        <v>42631.601678240739</v>
      </c>
      <c r="N1429" s="14">
        <f t="shared" si="197"/>
        <v>29.75</v>
      </c>
      <c r="O1429" t="b">
        <v>0</v>
      </c>
      <c r="P1429">
        <v>4</v>
      </c>
      <c r="Q1429" t="b">
        <v>0</v>
      </c>
      <c r="R1429" s="8">
        <f t="shared" si="198"/>
        <v>8.3799999999999999E-2</v>
      </c>
      <c r="S1429" s="10">
        <f t="shared" si="199"/>
        <v>104.75</v>
      </c>
      <c r="T1429" t="s">
        <v>8287</v>
      </c>
      <c r="U1429" t="str">
        <f t="shared" si="192"/>
        <v>publishing</v>
      </c>
      <c r="V1429" t="str">
        <f t="shared" si="193"/>
        <v>translations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>
        <f t="shared" si="194"/>
        <v>2588400</v>
      </c>
      <c r="L1430" s="12">
        <f t="shared" si="195"/>
        <v>42432.129826388889</v>
      </c>
      <c r="M1430" s="12">
        <f t="shared" si="196"/>
        <v>42462.088159722218</v>
      </c>
      <c r="N1430" s="14">
        <f t="shared" si="197"/>
        <v>29.708333333333332</v>
      </c>
      <c r="O1430" t="b">
        <v>0</v>
      </c>
      <c r="P1430">
        <v>3</v>
      </c>
      <c r="Q1430" t="b">
        <v>0</v>
      </c>
      <c r="R1430" s="8">
        <f t="shared" si="198"/>
        <v>4.4999999999999998E-2</v>
      </c>
      <c r="S1430" s="10">
        <f t="shared" si="199"/>
        <v>15</v>
      </c>
      <c r="T1430" t="s">
        <v>8287</v>
      </c>
      <c r="U1430" t="str">
        <f t="shared" si="192"/>
        <v>publishing</v>
      </c>
      <c r="V1430" t="str">
        <f t="shared" si="193"/>
        <v>translations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>
        <f t="shared" si="194"/>
        <v>2592000</v>
      </c>
      <c r="L1431" s="12">
        <f t="shared" si="195"/>
        <v>42073.810671296291</v>
      </c>
      <c r="M1431" s="12">
        <f t="shared" si="196"/>
        <v>42103.810671296291</v>
      </c>
      <c r="N1431" s="14">
        <f t="shared" si="197"/>
        <v>29.75</v>
      </c>
      <c r="O1431" t="b">
        <v>0</v>
      </c>
      <c r="P1431">
        <v>0</v>
      </c>
      <c r="Q1431" t="b">
        <v>0</v>
      </c>
      <c r="R1431" s="8">
        <f t="shared" si="198"/>
        <v>0</v>
      </c>
      <c r="S1431" s="10" t="e">
        <f t="shared" si="199"/>
        <v>#DIV/0!</v>
      </c>
      <c r="T1431" t="s">
        <v>8287</v>
      </c>
      <c r="U1431" t="str">
        <f t="shared" si="192"/>
        <v>publishing</v>
      </c>
      <c r="V1431" t="str">
        <f t="shared" si="193"/>
        <v>translations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>
        <f t="shared" si="194"/>
        <v>2678400</v>
      </c>
      <c r="L1432" s="12">
        <f t="shared" si="195"/>
        <v>41961.563518518517</v>
      </c>
      <c r="M1432" s="12">
        <f t="shared" si="196"/>
        <v>41992.563518518517</v>
      </c>
      <c r="N1432" s="14">
        <f t="shared" si="197"/>
        <v>30.75</v>
      </c>
      <c r="O1432" t="b">
        <v>0</v>
      </c>
      <c r="P1432">
        <v>5</v>
      </c>
      <c r="Q1432" t="b">
        <v>0</v>
      </c>
      <c r="R1432" s="8">
        <f t="shared" si="198"/>
        <v>8.0600000000000005E-2</v>
      </c>
      <c r="S1432" s="10">
        <f t="shared" si="199"/>
        <v>80.599999999999994</v>
      </c>
      <c r="T1432" t="s">
        <v>8287</v>
      </c>
      <c r="U1432" t="str">
        <f t="shared" si="192"/>
        <v>publishing</v>
      </c>
      <c r="V1432" t="str">
        <f t="shared" si="193"/>
        <v>translations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>
        <f t="shared" si="194"/>
        <v>2595600</v>
      </c>
      <c r="L1433" s="12">
        <f t="shared" si="195"/>
        <v>42303.960833333331</v>
      </c>
      <c r="M1433" s="12">
        <f t="shared" si="196"/>
        <v>42334.002500000002</v>
      </c>
      <c r="N1433" s="14">
        <f t="shared" si="197"/>
        <v>29.791666666666668</v>
      </c>
      <c r="O1433" t="b">
        <v>0</v>
      </c>
      <c r="P1433">
        <v>47</v>
      </c>
      <c r="Q1433" t="b">
        <v>0</v>
      </c>
      <c r="R1433" s="8">
        <f t="shared" si="198"/>
        <v>0.31947058823529412</v>
      </c>
      <c r="S1433" s="10">
        <f t="shared" si="199"/>
        <v>115.55319148936171</v>
      </c>
      <c r="T1433" t="s">
        <v>8287</v>
      </c>
      <c r="U1433" t="str">
        <f t="shared" si="192"/>
        <v>publishing</v>
      </c>
      <c r="V1433" t="str">
        <f t="shared" si="193"/>
        <v>translations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>
        <f t="shared" si="194"/>
        <v>2592000</v>
      </c>
      <c r="L1434" s="12">
        <f t="shared" si="195"/>
        <v>42175.530416666668</v>
      </c>
      <c r="M1434" s="12">
        <f t="shared" si="196"/>
        <v>42205.530416666668</v>
      </c>
      <c r="N1434" s="14">
        <f t="shared" si="197"/>
        <v>29.75</v>
      </c>
      <c r="O1434" t="b">
        <v>0</v>
      </c>
      <c r="P1434">
        <v>0</v>
      </c>
      <c r="Q1434" t="b">
        <v>0</v>
      </c>
      <c r="R1434" s="8">
        <f t="shared" si="198"/>
        <v>0</v>
      </c>
      <c r="S1434" s="10" t="e">
        <f t="shared" si="199"/>
        <v>#DIV/0!</v>
      </c>
      <c r="T1434" t="s">
        <v>8287</v>
      </c>
      <c r="U1434" t="str">
        <f t="shared" si="192"/>
        <v>publishing</v>
      </c>
      <c r="V1434" t="str">
        <f t="shared" si="193"/>
        <v>translations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>
        <f t="shared" si="194"/>
        <v>3527925</v>
      </c>
      <c r="L1435" s="12">
        <f t="shared" si="195"/>
        <v>42673.375868055555</v>
      </c>
      <c r="M1435" s="12">
        <f t="shared" si="196"/>
        <v>42714.208333333328</v>
      </c>
      <c r="N1435" s="14">
        <f t="shared" si="197"/>
        <v>40.582465277777779</v>
      </c>
      <c r="O1435" t="b">
        <v>0</v>
      </c>
      <c r="P1435">
        <v>10</v>
      </c>
      <c r="Q1435" t="b">
        <v>0</v>
      </c>
      <c r="R1435" s="8">
        <f t="shared" si="198"/>
        <v>6.7083333333333328E-2</v>
      </c>
      <c r="S1435" s="10">
        <f t="shared" si="199"/>
        <v>80.5</v>
      </c>
      <c r="T1435" t="s">
        <v>8287</v>
      </c>
      <c r="U1435" t="str">
        <f t="shared" si="192"/>
        <v>publishing</v>
      </c>
      <c r="V1435" t="str">
        <f t="shared" si="193"/>
        <v>translations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>
        <f t="shared" si="194"/>
        <v>1802122</v>
      </c>
      <c r="L1436" s="12">
        <f t="shared" si="195"/>
        <v>42142.517106481479</v>
      </c>
      <c r="M1436" s="12">
        <f t="shared" si="196"/>
        <v>42163.375</v>
      </c>
      <c r="N1436" s="14">
        <f t="shared" si="197"/>
        <v>20.607893518518519</v>
      </c>
      <c r="O1436" t="b">
        <v>0</v>
      </c>
      <c r="P1436">
        <v>11</v>
      </c>
      <c r="Q1436" t="b">
        <v>0</v>
      </c>
      <c r="R1436" s="8">
        <f t="shared" si="198"/>
        <v>9.987804878048781E-2</v>
      </c>
      <c r="S1436" s="10">
        <f t="shared" si="199"/>
        <v>744.5454545454545</v>
      </c>
      <c r="T1436" t="s">
        <v>8287</v>
      </c>
      <c r="U1436" t="str">
        <f t="shared" si="192"/>
        <v>publishing</v>
      </c>
      <c r="V1436" t="str">
        <f t="shared" si="193"/>
        <v>translations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>
        <f t="shared" si="194"/>
        <v>2592000</v>
      </c>
      <c r="L1437" s="12">
        <f t="shared" si="195"/>
        <v>42258.530324074076</v>
      </c>
      <c r="M1437" s="12">
        <f t="shared" si="196"/>
        <v>42288.530324074076</v>
      </c>
      <c r="N1437" s="14">
        <f t="shared" si="197"/>
        <v>29.75</v>
      </c>
      <c r="O1437" t="b">
        <v>0</v>
      </c>
      <c r="P1437">
        <v>2</v>
      </c>
      <c r="Q1437" t="b">
        <v>0</v>
      </c>
      <c r="R1437" s="8">
        <f t="shared" si="198"/>
        <v>1E-3</v>
      </c>
      <c r="S1437" s="10">
        <f t="shared" si="199"/>
        <v>7.5</v>
      </c>
      <c r="T1437" t="s">
        <v>8287</v>
      </c>
      <c r="U1437" t="str">
        <f t="shared" si="192"/>
        <v>publishing</v>
      </c>
      <c r="V1437" t="str">
        <f t="shared" si="193"/>
        <v>translations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>
        <f t="shared" si="194"/>
        <v>2592000</v>
      </c>
      <c r="L1438" s="12">
        <f t="shared" si="195"/>
        <v>42391.10019675926</v>
      </c>
      <c r="M1438" s="12">
        <f t="shared" si="196"/>
        <v>42421.10019675926</v>
      </c>
      <c r="N1438" s="14">
        <f t="shared" si="197"/>
        <v>29.75</v>
      </c>
      <c r="O1438" t="b">
        <v>0</v>
      </c>
      <c r="P1438">
        <v>2</v>
      </c>
      <c r="Q1438" t="b">
        <v>0</v>
      </c>
      <c r="R1438" s="8">
        <f t="shared" si="198"/>
        <v>7.7000000000000002E-3</v>
      </c>
      <c r="S1438" s="10">
        <f t="shared" si="199"/>
        <v>38.5</v>
      </c>
      <c r="T1438" t="s">
        <v>8287</v>
      </c>
      <c r="U1438" t="str">
        <f t="shared" si="192"/>
        <v>publishing</v>
      </c>
      <c r="V1438" t="str">
        <f t="shared" si="193"/>
        <v>translations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>
        <f t="shared" si="194"/>
        <v>3168801</v>
      </c>
      <c r="L1439" s="12">
        <f t="shared" si="195"/>
        <v>41796.281701388885</v>
      </c>
      <c r="M1439" s="12">
        <f t="shared" si="196"/>
        <v>41832.957638888889</v>
      </c>
      <c r="N1439" s="14">
        <f t="shared" si="197"/>
        <v>36.425937499999996</v>
      </c>
      <c r="O1439" t="b">
        <v>0</v>
      </c>
      <c r="P1439">
        <v>22</v>
      </c>
      <c r="Q1439" t="b">
        <v>0</v>
      </c>
      <c r="R1439" s="8">
        <f t="shared" si="198"/>
        <v>0.26900000000000002</v>
      </c>
      <c r="S1439" s="10">
        <f t="shared" si="199"/>
        <v>36.68181818181818</v>
      </c>
      <c r="T1439" t="s">
        <v>8287</v>
      </c>
      <c r="U1439" t="str">
        <f t="shared" si="192"/>
        <v>publishing</v>
      </c>
      <c r="V1439" t="str">
        <f t="shared" si="193"/>
        <v>translations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>
        <f t="shared" si="194"/>
        <v>2566801</v>
      </c>
      <c r="L1440" s="12">
        <f t="shared" si="195"/>
        <v>42457.621516203704</v>
      </c>
      <c r="M1440" s="12">
        <f t="shared" si="196"/>
        <v>42487.329861111109</v>
      </c>
      <c r="N1440" s="14">
        <f t="shared" si="197"/>
        <v>29.458344907407408</v>
      </c>
      <c r="O1440" t="b">
        <v>0</v>
      </c>
      <c r="P1440">
        <v>8</v>
      </c>
      <c r="Q1440" t="b">
        <v>0</v>
      </c>
      <c r="R1440" s="8">
        <f t="shared" si="198"/>
        <v>0.03</v>
      </c>
      <c r="S1440" s="10">
        <f t="shared" si="199"/>
        <v>75</v>
      </c>
      <c r="T1440" t="s">
        <v>8287</v>
      </c>
      <c r="U1440" t="str">
        <f t="shared" si="192"/>
        <v>publishing</v>
      </c>
      <c r="V1440" t="str">
        <f t="shared" si="193"/>
        <v>translations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>
        <f t="shared" si="194"/>
        <v>2592000</v>
      </c>
      <c r="L1441" s="12">
        <f t="shared" si="195"/>
        <v>42040.579872685179</v>
      </c>
      <c r="M1441" s="12">
        <f t="shared" si="196"/>
        <v>42070.579872685179</v>
      </c>
      <c r="N1441" s="14">
        <f t="shared" si="197"/>
        <v>29.75</v>
      </c>
      <c r="O1441" t="b">
        <v>0</v>
      </c>
      <c r="P1441">
        <v>6</v>
      </c>
      <c r="Q1441" t="b">
        <v>0</v>
      </c>
      <c r="R1441" s="8">
        <f t="shared" si="198"/>
        <v>6.6055045871559637E-2</v>
      </c>
      <c r="S1441" s="10">
        <f t="shared" si="199"/>
        <v>30</v>
      </c>
      <c r="T1441" t="s">
        <v>8287</v>
      </c>
      <c r="U1441" t="str">
        <f t="shared" si="192"/>
        <v>publishing</v>
      </c>
      <c r="V1441" t="str">
        <f t="shared" si="193"/>
        <v>translations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>
        <f t="shared" si="194"/>
        <v>2592000</v>
      </c>
      <c r="L1442" s="12">
        <f t="shared" si="195"/>
        <v>42486.498414351852</v>
      </c>
      <c r="M1442" s="12">
        <f t="shared" si="196"/>
        <v>42516.498414351852</v>
      </c>
      <c r="N1442" s="14">
        <f t="shared" si="197"/>
        <v>29.75</v>
      </c>
      <c r="O1442" t="b">
        <v>0</v>
      </c>
      <c r="P1442">
        <v>1</v>
      </c>
      <c r="Q1442" t="b">
        <v>0</v>
      </c>
      <c r="R1442" s="8">
        <f t="shared" si="198"/>
        <v>7.6923076923076926E-5</v>
      </c>
      <c r="S1442" s="10">
        <f t="shared" si="199"/>
        <v>1</v>
      </c>
      <c r="T1442" t="s">
        <v>8287</v>
      </c>
      <c r="U1442" t="str">
        <f t="shared" si="192"/>
        <v>publishing</v>
      </c>
      <c r="V1442" t="str">
        <f t="shared" si="193"/>
        <v>translations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>
        <f t="shared" si="194"/>
        <v>5184000</v>
      </c>
      <c r="L1443" s="12">
        <f t="shared" si="195"/>
        <v>42198.515844907408</v>
      </c>
      <c r="M1443" s="12">
        <f t="shared" si="196"/>
        <v>42258.515844907408</v>
      </c>
      <c r="N1443" s="14">
        <f t="shared" si="197"/>
        <v>59.75</v>
      </c>
      <c r="O1443" t="b">
        <v>0</v>
      </c>
      <c r="P1443">
        <v>3</v>
      </c>
      <c r="Q1443" t="b">
        <v>0</v>
      </c>
      <c r="R1443" s="8">
        <f t="shared" si="198"/>
        <v>1.1222222222222222E-2</v>
      </c>
      <c r="S1443" s="10">
        <f t="shared" si="199"/>
        <v>673.33333333333337</v>
      </c>
      <c r="T1443" t="s">
        <v>8287</v>
      </c>
      <c r="U1443" t="str">
        <f t="shared" si="192"/>
        <v>publishing</v>
      </c>
      <c r="V1443" t="str">
        <f t="shared" si="193"/>
        <v>translations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>
        <f t="shared" si="194"/>
        <v>2592000</v>
      </c>
      <c r="L1444" s="12">
        <f t="shared" si="195"/>
        <v>42485.39534722222</v>
      </c>
      <c r="M1444" s="12">
        <f t="shared" si="196"/>
        <v>42515.39534722222</v>
      </c>
      <c r="N1444" s="14">
        <f t="shared" si="197"/>
        <v>29.75</v>
      </c>
      <c r="O1444" t="b">
        <v>0</v>
      </c>
      <c r="P1444">
        <v>0</v>
      </c>
      <c r="Q1444" t="b">
        <v>0</v>
      </c>
      <c r="R1444" s="8">
        <f t="shared" si="198"/>
        <v>0</v>
      </c>
      <c r="S1444" s="10" t="e">
        <f t="shared" si="199"/>
        <v>#DIV/0!</v>
      </c>
      <c r="T1444" t="s">
        <v>8287</v>
      </c>
      <c r="U1444" t="str">
        <f t="shared" si="192"/>
        <v>publishing</v>
      </c>
      <c r="V1444" t="str">
        <f t="shared" si="193"/>
        <v>translations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>
        <f t="shared" si="194"/>
        <v>2592000</v>
      </c>
      <c r="L1445" s="12">
        <f t="shared" si="195"/>
        <v>42707.676030092596</v>
      </c>
      <c r="M1445" s="12">
        <f t="shared" si="196"/>
        <v>42737.676030092596</v>
      </c>
      <c r="N1445" s="14">
        <f t="shared" si="197"/>
        <v>29.75</v>
      </c>
      <c r="O1445" t="b">
        <v>0</v>
      </c>
      <c r="P1445">
        <v>0</v>
      </c>
      <c r="Q1445" t="b">
        <v>0</v>
      </c>
      <c r="R1445" s="8">
        <f t="shared" si="198"/>
        <v>0</v>
      </c>
      <c r="S1445" s="10" t="e">
        <f t="shared" si="199"/>
        <v>#DIV/0!</v>
      </c>
      <c r="T1445" t="s">
        <v>8287</v>
      </c>
      <c r="U1445" t="str">
        <f t="shared" si="192"/>
        <v>publishing</v>
      </c>
      <c r="V1445" t="str">
        <f t="shared" si="193"/>
        <v>translations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>
        <f t="shared" si="194"/>
        <v>5184000</v>
      </c>
      <c r="L1446" s="12">
        <f t="shared" si="195"/>
        <v>42199.623402777783</v>
      </c>
      <c r="M1446" s="12">
        <f t="shared" si="196"/>
        <v>42259.623402777783</v>
      </c>
      <c r="N1446" s="14">
        <f t="shared" si="197"/>
        <v>59.75</v>
      </c>
      <c r="O1446" t="b">
        <v>0</v>
      </c>
      <c r="P1446">
        <v>0</v>
      </c>
      <c r="Q1446" t="b">
        <v>0</v>
      </c>
      <c r="R1446" s="8">
        <f t="shared" si="198"/>
        <v>0</v>
      </c>
      <c r="S1446" s="10" t="e">
        <f t="shared" si="199"/>
        <v>#DIV/0!</v>
      </c>
      <c r="T1446" t="s">
        <v>8287</v>
      </c>
      <c r="U1446" t="str">
        <f t="shared" si="192"/>
        <v>publishing</v>
      </c>
      <c r="V1446" t="str">
        <f t="shared" si="193"/>
        <v>translations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>
        <f t="shared" si="194"/>
        <v>2592000</v>
      </c>
      <c r="L1447" s="12">
        <f t="shared" si="195"/>
        <v>42139.292303240742</v>
      </c>
      <c r="M1447" s="12">
        <f t="shared" si="196"/>
        <v>42169.292303240742</v>
      </c>
      <c r="N1447" s="14">
        <f t="shared" si="197"/>
        <v>29.75</v>
      </c>
      <c r="O1447" t="b">
        <v>0</v>
      </c>
      <c r="P1447">
        <v>0</v>
      </c>
      <c r="Q1447" t="b">
        <v>0</v>
      </c>
      <c r="R1447" s="8">
        <f t="shared" si="198"/>
        <v>0</v>
      </c>
      <c r="S1447" s="10" t="e">
        <f t="shared" si="199"/>
        <v>#DIV/0!</v>
      </c>
      <c r="T1447" t="s">
        <v>8287</v>
      </c>
      <c r="U1447" t="str">
        <f t="shared" si="192"/>
        <v>publishing</v>
      </c>
      <c r="V1447" t="str">
        <f t="shared" si="193"/>
        <v>translations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>
        <f t="shared" si="194"/>
        <v>1728000</v>
      </c>
      <c r="L1448" s="12">
        <f t="shared" si="195"/>
        <v>42461.197662037041</v>
      </c>
      <c r="M1448" s="12">
        <f t="shared" si="196"/>
        <v>42481.197662037041</v>
      </c>
      <c r="N1448" s="14">
        <f t="shared" si="197"/>
        <v>19.75</v>
      </c>
      <c r="O1448" t="b">
        <v>0</v>
      </c>
      <c r="P1448">
        <v>0</v>
      </c>
      <c r="Q1448" t="b">
        <v>0</v>
      </c>
      <c r="R1448" s="8">
        <f t="shared" si="198"/>
        <v>0</v>
      </c>
      <c r="S1448" s="10" t="e">
        <f t="shared" si="199"/>
        <v>#DIV/0!</v>
      </c>
      <c r="T1448" t="s">
        <v>8287</v>
      </c>
      <c r="U1448" t="str">
        <f t="shared" si="192"/>
        <v>publishing</v>
      </c>
      <c r="V1448" t="str">
        <f t="shared" si="193"/>
        <v>translations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>
        <f t="shared" si="194"/>
        <v>2592000</v>
      </c>
      <c r="L1449" s="12">
        <f t="shared" si="195"/>
        <v>42529.480717592596</v>
      </c>
      <c r="M1449" s="12">
        <f t="shared" si="196"/>
        <v>42559.480717592596</v>
      </c>
      <c r="N1449" s="14">
        <f t="shared" si="197"/>
        <v>29.75</v>
      </c>
      <c r="O1449" t="b">
        <v>0</v>
      </c>
      <c r="P1449">
        <v>3</v>
      </c>
      <c r="Q1449" t="b">
        <v>0</v>
      </c>
      <c r="R1449" s="8">
        <f t="shared" si="198"/>
        <v>1.4999999999999999E-4</v>
      </c>
      <c r="S1449" s="10">
        <f t="shared" si="199"/>
        <v>25</v>
      </c>
      <c r="T1449" t="s">
        <v>8287</v>
      </c>
      <c r="U1449" t="str">
        <f t="shared" si="192"/>
        <v>publishing</v>
      </c>
      <c r="V1449" t="str">
        <f t="shared" si="193"/>
        <v>translations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>
        <f t="shared" si="194"/>
        <v>2616982</v>
      </c>
      <c r="L1450" s="12">
        <f t="shared" si="195"/>
        <v>42115.686550925922</v>
      </c>
      <c r="M1450" s="12">
        <f t="shared" si="196"/>
        <v>42145.975694444445</v>
      </c>
      <c r="N1450" s="14">
        <f t="shared" si="197"/>
        <v>30.039143518518518</v>
      </c>
      <c r="O1450" t="b">
        <v>0</v>
      </c>
      <c r="P1450">
        <v>0</v>
      </c>
      <c r="Q1450" t="b">
        <v>0</v>
      </c>
      <c r="R1450" s="8">
        <f t="shared" si="198"/>
        <v>0</v>
      </c>
      <c r="S1450" s="10" t="e">
        <f t="shared" si="199"/>
        <v>#DIV/0!</v>
      </c>
      <c r="T1450" t="s">
        <v>8287</v>
      </c>
      <c r="U1450" t="str">
        <f t="shared" si="192"/>
        <v>publishing</v>
      </c>
      <c r="V1450" t="str">
        <f t="shared" si="193"/>
        <v>translations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>
        <f t="shared" si="194"/>
        <v>4147200</v>
      </c>
      <c r="L1451" s="12">
        <f t="shared" si="195"/>
        <v>42086.561400462961</v>
      </c>
      <c r="M1451" s="12">
        <f t="shared" si="196"/>
        <v>42134.561400462961</v>
      </c>
      <c r="N1451" s="14">
        <f t="shared" si="197"/>
        <v>47.75</v>
      </c>
      <c r="O1451" t="b">
        <v>0</v>
      </c>
      <c r="P1451">
        <v>0</v>
      </c>
      <c r="Q1451" t="b">
        <v>0</v>
      </c>
      <c r="R1451" s="8">
        <f t="shared" si="198"/>
        <v>0</v>
      </c>
      <c r="S1451" s="10" t="e">
        <f t="shared" si="199"/>
        <v>#DIV/0!</v>
      </c>
      <c r="T1451" t="s">
        <v>8287</v>
      </c>
      <c r="U1451" t="str">
        <f t="shared" si="192"/>
        <v>publishing</v>
      </c>
      <c r="V1451" t="str">
        <f t="shared" si="193"/>
        <v>translations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>
        <f t="shared" si="194"/>
        <v>2592000</v>
      </c>
      <c r="L1452" s="12">
        <f t="shared" si="195"/>
        <v>42389.921261574069</v>
      </c>
      <c r="M1452" s="12">
        <f t="shared" si="196"/>
        <v>42419.921261574069</v>
      </c>
      <c r="N1452" s="14">
        <f t="shared" si="197"/>
        <v>29.75</v>
      </c>
      <c r="O1452" t="b">
        <v>0</v>
      </c>
      <c r="P1452">
        <v>1</v>
      </c>
      <c r="Q1452" t="b">
        <v>0</v>
      </c>
      <c r="R1452" s="8">
        <f t="shared" si="198"/>
        <v>1.0000000000000001E-5</v>
      </c>
      <c r="S1452" s="10">
        <f t="shared" si="199"/>
        <v>1</v>
      </c>
      <c r="T1452" t="s">
        <v>8287</v>
      </c>
      <c r="U1452" t="str">
        <f t="shared" si="192"/>
        <v>publishing</v>
      </c>
      <c r="V1452" t="str">
        <f t="shared" si="193"/>
        <v>translations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>
        <f t="shared" si="194"/>
        <v>2595600</v>
      </c>
      <c r="L1453" s="12">
        <f t="shared" si="195"/>
        <v>41931.709016203706</v>
      </c>
      <c r="M1453" s="12">
        <f t="shared" si="196"/>
        <v>41961.75068287037</v>
      </c>
      <c r="N1453" s="14">
        <f t="shared" si="197"/>
        <v>29.791666666666668</v>
      </c>
      <c r="O1453" t="b">
        <v>0</v>
      </c>
      <c r="P1453">
        <v>2</v>
      </c>
      <c r="Q1453" t="b">
        <v>0</v>
      </c>
      <c r="R1453" s="8">
        <f t="shared" si="198"/>
        <v>1.0554089709762533E-4</v>
      </c>
      <c r="S1453" s="10">
        <f t="shared" si="199"/>
        <v>1</v>
      </c>
      <c r="T1453" t="s">
        <v>8287</v>
      </c>
      <c r="U1453" t="str">
        <f t="shared" si="192"/>
        <v>publishing</v>
      </c>
      <c r="V1453" t="str">
        <f t="shared" si="193"/>
        <v>translations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>
        <f t="shared" si="194"/>
        <v>2592000</v>
      </c>
      <c r="L1454" s="12">
        <f t="shared" si="195"/>
        <v>41818.453275462962</v>
      </c>
      <c r="M1454" s="12">
        <f t="shared" si="196"/>
        <v>41848.453275462962</v>
      </c>
      <c r="N1454" s="14">
        <f t="shared" si="197"/>
        <v>29.75</v>
      </c>
      <c r="O1454" t="b">
        <v>0</v>
      </c>
      <c r="P1454">
        <v>0</v>
      </c>
      <c r="Q1454" t="b">
        <v>0</v>
      </c>
      <c r="R1454" s="8">
        <f t="shared" si="198"/>
        <v>0</v>
      </c>
      <c r="S1454" s="10" t="e">
        <f t="shared" si="199"/>
        <v>#DIV/0!</v>
      </c>
      <c r="T1454" t="s">
        <v>8287</v>
      </c>
      <c r="U1454" t="str">
        <f t="shared" si="192"/>
        <v>publishing</v>
      </c>
      <c r="V1454" t="str">
        <f t="shared" si="193"/>
        <v>translations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>
        <f t="shared" si="194"/>
        <v>3884400</v>
      </c>
      <c r="L1455" s="12">
        <f t="shared" si="195"/>
        <v>42795.446145833332</v>
      </c>
      <c r="M1455" s="12">
        <f t="shared" si="196"/>
        <v>42840.404479166667</v>
      </c>
      <c r="N1455" s="14">
        <f t="shared" si="197"/>
        <v>44.708333333333336</v>
      </c>
      <c r="O1455" t="b">
        <v>0</v>
      </c>
      <c r="P1455">
        <v>0</v>
      </c>
      <c r="Q1455" t="b">
        <v>0</v>
      </c>
      <c r="R1455" s="8">
        <f t="shared" si="198"/>
        <v>0</v>
      </c>
      <c r="S1455" s="10" t="e">
        <f t="shared" si="199"/>
        <v>#DIV/0!</v>
      </c>
      <c r="T1455" t="s">
        <v>8287</v>
      </c>
      <c r="U1455" t="str">
        <f t="shared" si="192"/>
        <v>publishing</v>
      </c>
      <c r="V1455" t="str">
        <f t="shared" si="193"/>
        <v>translations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>
        <f t="shared" si="194"/>
        <v>1818660</v>
      </c>
      <c r="L1456" s="12">
        <f t="shared" si="195"/>
        <v>42463.616666666669</v>
      </c>
      <c r="M1456" s="12">
        <f t="shared" si="196"/>
        <v>42484.665972222225</v>
      </c>
      <c r="N1456" s="14">
        <f t="shared" si="197"/>
        <v>20.799305555555556</v>
      </c>
      <c r="O1456" t="b">
        <v>0</v>
      </c>
      <c r="P1456">
        <v>1</v>
      </c>
      <c r="Q1456" t="b">
        <v>0</v>
      </c>
      <c r="R1456" s="8">
        <f t="shared" si="198"/>
        <v>8.5714285714285719E-3</v>
      </c>
      <c r="S1456" s="10">
        <f t="shared" si="199"/>
        <v>15</v>
      </c>
      <c r="T1456" t="s">
        <v>8287</v>
      </c>
      <c r="U1456" t="str">
        <f t="shared" si="192"/>
        <v>publishing</v>
      </c>
      <c r="V1456" t="str">
        <f t="shared" si="193"/>
        <v>translations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>
        <f t="shared" si="194"/>
        <v>4743020</v>
      </c>
      <c r="L1457" s="12">
        <f t="shared" si="195"/>
        <v>41832.422685185185</v>
      </c>
      <c r="M1457" s="12">
        <f t="shared" si="196"/>
        <v>41887.318749999999</v>
      </c>
      <c r="N1457" s="14">
        <f t="shared" si="197"/>
        <v>54.646064814814814</v>
      </c>
      <c r="O1457" t="b">
        <v>0</v>
      </c>
      <c r="P1457">
        <v>7</v>
      </c>
      <c r="Q1457" t="b">
        <v>0</v>
      </c>
      <c r="R1457" s="8">
        <f t="shared" si="198"/>
        <v>0.105</v>
      </c>
      <c r="S1457" s="10">
        <f t="shared" si="199"/>
        <v>225</v>
      </c>
      <c r="T1457" t="s">
        <v>8287</v>
      </c>
      <c r="U1457" t="str">
        <f t="shared" si="192"/>
        <v>publishing</v>
      </c>
      <c r="V1457" t="str">
        <f t="shared" si="193"/>
        <v>translations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>
        <f t="shared" si="194"/>
        <v>2592000</v>
      </c>
      <c r="L1458" s="12">
        <f t="shared" si="195"/>
        <v>42708.418576388889</v>
      </c>
      <c r="M1458" s="12">
        <f t="shared" si="196"/>
        <v>42738.418576388889</v>
      </c>
      <c r="N1458" s="14">
        <f t="shared" si="197"/>
        <v>29.75</v>
      </c>
      <c r="O1458" t="b">
        <v>0</v>
      </c>
      <c r="P1458">
        <v>3</v>
      </c>
      <c r="Q1458" t="b">
        <v>0</v>
      </c>
      <c r="R1458" s="8">
        <f t="shared" si="198"/>
        <v>2.9000000000000001E-2</v>
      </c>
      <c r="S1458" s="10">
        <f t="shared" si="199"/>
        <v>48.333333333333336</v>
      </c>
      <c r="T1458" t="s">
        <v>8287</v>
      </c>
      <c r="U1458" t="str">
        <f t="shared" si="192"/>
        <v>publishing</v>
      </c>
      <c r="V1458" t="str">
        <f t="shared" si="193"/>
        <v>translations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>
        <f t="shared" si="194"/>
        <v>2595600</v>
      </c>
      <c r="L1459" s="12">
        <f t="shared" si="195"/>
        <v>42289.64634259259</v>
      </c>
      <c r="M1459" s="12">
        <f t="shared" si="196"/>
        <v>42319.688009259262</v>
      </c>
      <c r="N1459" s="14">
        <f t="shared" si="197"/>
        <v>29.791666666666668</v>
      </c>
      <c r="O1459" t="b">
        <v>0</v>
      </c>
      <c r="P1459">
        <v>0</v>
      </c>
      <c r="Q1459" t="b">
        <v>0</v>
      </c>
      <c r="R1459" s="8">
        <f t="shared" si="198"/>
        <v>0</v>
      </c>
      <c r="S1459" s="10" t="e">
        <f t="shared" si="199"/>
        <v>#DIV/0!</v>
      </c>
      <c r="T1459" t="s">
        <v>8287</v>
      </c>
      <c r="U1459" t="str">
        <f t="shared" si="192"/>
        <v>publishing</v>
      </c>
      <c r="V1459" t="str">
        <f t="shared" si="193"/>
        <v>translations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>
        <f t="shared" si="194"/>
        <v>2631840</v>
      </c>
      <c r="L1460" s="12">
        <f t="shared" si="195"/>
        <v>41831.455555555556</v>
      </c>
      <c r="M1460" s="12">
        <f t="shared" si="196"/>
        <v>41861.916666666664</v>
      </c>
      <c r="N1460" s="14">
        <f t="shared" si="197"/>
        <v>30.211111111111112</v>
      </c>
      <c r="O1460" t="b">
        <v>0</v>
      </c>
      <c r="P1460">
        <v>0</v>
      </c>
      <c r="Q1460" t="b">
        <v>0</v>
      </c>
      <c r="R1460" s="8">
        <f t="shared" si="198"/>
        <v>0</v>
      </c>
      <c r="S1460" s="10" t="e">
        <f t="shared" si="199"/>
        <v>#DIV/0!</v>
      </c>
      <c r="T1460" t="s">
        <v>8287</v>
      </c>
      <c r="U1460" t="str">
        <f t="shared" si="192"/>
        <v>publishing</v>
      </c>
      <c r="V1460" t="str">
        <f t="shared" si="193"/>
        <v>translations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>
        <f t="shared" si="194"/>
        <v>2464204</v>
      </c>
      <c r="L1461" s="12">
        <f t="shared" si="195"/>
        <v>42311.954814814817</v>
      </c>
      <c r="M1461" s="12">
        <f t="shared" si="196"/>
        <v>42340.475694444445</v>
      </c>
      <c r="N1461" s="14">
        <f t="shared" si="197"/>
        <v>28.270879629629629</v>
      </c>
      <c r="O1461" t="b">
        <v>0</v>
      </c>
      <c r="P1461">
        <v>0</v>
      </c>
      <c r="Q1461" t="b">
        <v>0</v>
      </c>
      <c r="R1461" s="8">
        <f t="shared" si="198"/>
        <v>0</v>
      </c>
      <c r="S1461" s="10" t="e">
        <f t="shared" si="199"/>
        <v>#DIV/0!</v>
      </c>
      <c r="T1461" t="s">
        <v>8287</v>
      </c>
      <c r="U1461" t="str">
        <f t="shared" si="192"/>
        <v>publishing</v>
      </c>
      <c r="V1461" t="str">
        <f t="shared" si="193"/>
        <v>translations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>
        <f t="shared" si="194"/>
        <v>5019202</v>
      </c>
      <c r="L1462" s="12">
        <f t="shared" si="195"/>
        <v>41915.646967592591</v>
      </c>
      <c r="M1462" s="12">
        <f t="shared" si="196"/>
        <v>41973.739583333328</v>
      </c>
      <c r="N1462" s="14">
        <f t="shared" si="197"/>
        <v>57.84261574074074</v>
      </c>
      <c r="O1462" t="b">
        <v>0</v>
      </c>
      <c r="P1462">
        <v>0</v>
      </c>
      <c r="Q1462" t="b">
        <v>0</v>
      </c>
      <c r="R1462" s="8">
        <f t="shared" si="198"/>
        <v>0</v>
      </c>
      <c r="S1462" s="10" t="e">
        <f t="shared" si="199"/>
        <v>#DIV/0!</v>
      </c>
      <c r="T1462" t="s">
        <v>8287</v>
      </c>
      <c r="U1462" t="str">
        <f t="shared" si="192"/>
        <v>publishing</v>
      </c>
      <c r="V1462" t="str">
        <f t="shared" si="193"/>
        <v>translations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>
        <f t="shared" si="194"/>
        <v>2881846</v>
      </c>
      <c r="L1463" s="12">
        <f t="shared" si="195"/>
        <v>41899.395300925928</v>
      </c>
      <c r="M1463" s="12">
        <f t="shared" si="196"/>
        <v>41932.75</v>
      </c>
      <c r="N1463" s="14">
        <f t="shared" si="197"/>
        <v>33.104699074074077</v>
      </c>
      <c r="O1463" t="b">
        <v>1</v>
      </c>
      <c r="P1463">
        <v>340</v>
      </c>
      <c r="Q1463" t="b">
        <v>1</v>
      </c>
      <c r="R1463" s="8">
        <f t="shared" si="198"/>
        <v>1.012446</v>
      </c>
      <c r="S1463" s="10">
        <f t="shared" si="199"/>
        <v>44.66673529411765</v>
      </c>
      <c r="T1463" t="s">
        <v>8288</v>
      </c>
      <c r="U1463" t="str">
        <f t="shared" si="192"/>
        <v>publishing</v>
      </c>
      <c r="V1463" t="str">
        <f t="shared" si="193"/>
        <v>radio &amp; podcasts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>
        <f t="shared" si="194"/>
        <v>2592000</v>
      </c>
      <c r="L1464" s="12">
        <f t="shared" si="195"/>
        <v>41344.412858796299</v>
      </c>
      <c r="M1464" s="12">
        <f t="shared" si="196"/>
        <v>41374.412858796299</v>
      </c>
      <c r="N1464" s="14">
        <f t="shared" si="197"/>
        <v>29.75</v>
      </c>
      <c r="O1464" t="b">
        <v>1</v>
      </c>
      <c r="P1464">
        <v>150</v>
      </c>
      <c r="Q1464" t="b">
        <v>1</v>
      </c>
      <c r="R1464" s="8">
        <f t="shared" si="198"/>
        <v>1.085175</v>
      </c>
      <c r="S1464" s="10">
        <f t="shared" si="199"/>
        <v>28.937999999999999</v>
      </c>
      <c r="T1464" t="s">
        <v>8288</v>
      </c>
      <c r="U1464" t="str">
        <f t="shared" si="192"/>
        <v>publishing</v>
      </c>
      <c r="V1464" t="str">
        <f t="shared" si="193"/>
        <v>radio &amp; podcasts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>
        <f t="shared" si="194"/>
        <v>3884400</v>
      </c>
      <c r="L1465" s="12">
        <f t="shared" si="195"/>
        <v>41326.661319444444</v>
      </c>
      <c r="M1465" s="12">
        <f t="shared" si="196"/>
        <v>41371.619652777779</v>
      </c>
      <c r="N1465" s="14">
        <f t="shared" si="197"/>
        <v>44.708333333333336</v>
      </c>
      <c r="O1465" t="b">
        <v>1</v>
      </c>
      <c r="P1465">
        <v>25</v>
      </c>
      <c r="Q1465" t="b">
        <v>1</v>
      </c>
      <c r="R1465" s="8">
        <f t="shared" si="198"/>
        <v>1.4766666666666666</v>
      </c>
      <c r="S1465" s="10">
        <f t="shared" si="199"/>
        <v>35.44</v>
      </c>
      <c r="T1465" t="s">
        <v>8288</v>
      </c>
      <c r="U1465" t="str">
        <f t="shared" si="192"/>
        <v>publishing</v>
      </c>
      <c r="V1465" t="str">
        <f t="shared" si="193"/>
        <v>radio &amp; podcasts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>
        <f t="shared" si="194"/>
        <v>2592000</v>
      </c>
      <c r="L1466" s="12">
        <f t="shared" si="195"/>
        <v>41291.411550925928</v>
      </c>
      <c r="M1466" s="12">
        <f t="shared" si="196"/>
        <v>41321.411550925928</v>
      </c>
      <c r="N1466" s="14">
        <f t="shared" si="197"/>
        <v>29.75</v>
      </c>
      <c r="O1466" t="b">
        <v>1</v>
      </c>
      <c r="P1466">
        <v>234</v>
      </c>
      <c r="Q1466" t="b">
        <v>1</v>
      </c>
      <c r="R1466" s="8">
        <f t="shared" si="198"/>
        <v>1.6319999999999999</v>
      </c>
      <c r="S1466" s="10">
        <f t="shared" si="199"/>
        <v>34.871794871794869</v>
      </c>
      <c r="T1466" t="s">
        <v>8288</v>
      </c>
      <c r="U1466" t="str">
        <f t="shared" si="192"/>
        <v>publishing</v>
      </c>
      <c r="V1466" t="str">
        <f t="shared" si="193"/>
        <v>radio &amp; podcasts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>
        <f t="shared" si="194"/>
        <v>2625748</v>
      </c>
      <c r="L1467" s="12">
        <f t="shared" si="195"/>
        <v>40959.484398148146</v>
      </c>
      <c r="M1467" s="12">
        <f t="shared" si="196"/>
        <v>40989.875</v>
      </c>
      <c r="N1467" s="14">
        <f t="shared" si="197"/>
        <v>30.140601851851851</v>
      </c>
      <c r="O1467" t="b">
        <v>1</v>
      </c>
      <c r="P1467">
        <v>2602</v>
      </c>
      <c r="Q1467" t="b">
        <v>1</v>
      </c>
      <c r="R1467" s="8">
        <f t="shared" si="198"/>
        <v>4.5641449999999999</v>
      </c>
      <c r="S1467" s="10">
        <f t="shared" si="199"/>
        <v>52.622732513451197</v>
      </c>
      <c r="T1467" t="s">
        <v>8288</v>
      </c>
      <c r="U1467" t="str">
        <f t="shared" si="192"/>
        <v>publishing</v>
      </c>
      <c r="V1467" t="str">
        <f t="shared" si="193"/>
        <v>radio &amp; podcasts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>
        <f t="shared" si="194"/>
        <v>3545534</v>
      </c>
      <c r="L1468" s="12">
        <f t="shared" si="195"/>
        <v>42339.922060185185</v>
      </c>
      <c r="M1468" s="12">
        <f t="shared" si="196"/>
        <v>42380.958333333328</v>
      </c>
      <c r="N1468" s="14">
        <f t="shared" si="197"/>
        <v>40.786273148148148</v>
      </c>
      <c r="O1468" t="b">
        <v>1</v>
      </c>
      <c r="P1468">
        <v>248</v>
      </c>
      <c r="Q1468" t="b">
        <v>1</v>
      </c>
      <c r="R1468" s="8">
        <f t="shared" si="198"/>
        <v>1.0787731249999999</v>
      </c>
      <c r="S1468" s="10">
        <f t="shared" si="199"/>
        <v>69.598266129032254</v>
      </c>
      <c r="T1468" t="s">
        <v>8288</v>
      </c>
      <c r="U1468" t="str">
        <f t="shared" si="192"/>
        <v>publishing</v>
      </c>
      <c r="V1468" t="str">
        <f t="shared" si="193"/>
        <v>radio &amp; podcasts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>
        <f t="shared" si="194"/>
        <v>5180400</v>
      </c>
      <c r="L1469" s="12">
        <f t="shared" si="195"/>
        <v>40933.55190972222</v>
      </c>
      <c r="M1469" s="12">
        <f t="shared" si="196"/>
        <v>40993.510243055556</v>
      </c>
      <c r="N1469" s="14">
        <f t="shared" si="197"/>
        <v>59.708333333333336</v>
      </c>
      <c r="O1469" t="b">
        <v>1</v>
      </c>
      <c r="P1469">
        <v>600</v>
      </c>
      <c r="Q1469" t="b">
        <v>1</v>
      </c>
      <c r="R1469" s="8">
        <f t="shared" si="198"/>
        <v>1.1508</v>
      </c>
      <c r="S1469" s="10">
        <f t="shared" si="199"/>
        <v>76.72</v>
      </c>
      <c r="T1469" t="s">
        <v>8288</v>
      </c>
      <c r="U1469" t="str">
        <f t="shared" si="192"/>
        <v>publishing</v>
      </c>
      <c r="V1469" t="str">
        <f t="shared" si="193"/>
        <v>radio &amp; podcasts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>
        <f t="shared" si="194"/>
        <v>5184000</v>
      </c>
      <c r="L1470" s="12">
        <f t="shared" si="195"/>
        <v>40645.764456018522</v>
      </c>
      <c r="M1470" s="12">
        <f t="shared" si="196"/>
        <v>40705.764456018522</v>
      </c>
      <c r="N1470" s="14">
        <f t="shared" si="197"/>
        <v>59.75</v>
      </c>
      <c r="O1470" t="b">
        <v>1</v>
      </c>
      <c r="P1470">
        <v>293</v>
      </c>
      <c r="Q1470" t="b">
        <v>1</v>
      </c>
      <c r="R1470" s="8">
        <f t="shared" si="198"/>
        <v>1.0236842105263158</v>
      </c>
      <c r="S1470" s="10">
        <f t="shared" si="199"/>
        <v>33.191126279863482</v>
      </c>
      <c r="T1470" t="s">
        <v>8288</v>
      </c>
      <c r="U1470" t="str">
        <f t="shared" ref="U1470:U1502" si="200">IF(T1470="publishing/nonfiction","publishing",IF(T1470="publishing/art books","publishing",IF(T1470="publishing/children's books","publishing",IF(T1470="publishing/radio &amp; podcasts","publishing",IF(T1470="publishing/translations","publishing",IF(T1470="publishing/fiction","publishing","N/A"))))))</f>
        <v>publishing</v>
      </c>
      <c r="V1470" t="str">
        <f t="shared" ref="V1470:V1502" si="201">IF(T1470="publishing/nonfiction","nonfiction",IF(T1470="publishing/art books","art books",IF(T1470="publishing/children's books","children's books",IF(T1470="publishing/radio &amp; podcasts","radio &amp; podcasts",IF(T1470="publishing/translations","translations",IF(T1470="publishing/fiction","fiction","N/A"))))))</f>
        <v>radio &amp; podcasts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>
        <f t="shared" si="194"/>
        <v>2592000</v>
      </c>
      <c r="L1471" s="12">
        <f t="shared" si="195"/>
        <v>41290.348483796297</v>
      </c>
      <c r="M1471" s="12">
        <f t="shared" si="196"/>
        <v>41320.348483796297</v>
      </c>
      <c r="N1471" s="14">
        <f t="shared" si="197"/>
        <v>29.75</v>
      </c>
      <c r="O1471" t="b">
        <v>1</v>
      </c>
      <c r="P1471">
        <v>321</v>
      </c>
      <c r="Q1471" t="b">
        <v>1</v>
      </c>
      <c r="R1471" s="8">
        <f t="shared" si="198"/>
        <v>1.0842485875706214</v>
      </c>
      <c r="S1471" s="10">
        <f t="shared" si="199"/>
        <v>149.46417445482865</v>
      </c>
      <c r="T1471" t="s">
        <v>8288</v>
      </c>
      <c r="U1471" t="str">
        <f t="shared" si="200"/>
        <v>publishing</v>
      </c>
      <c r="V1471" t="str">
        <f t="shared" si="201"/>
        <v>radio &amp; podcasts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>
        <f t="shared" si="194"/>
        <v>1814400</v>
      </c>
      <c r="L1472" s="12">
        <f t="shared" si="195"/>
        <v>41250.577118055553</v>
      </c>
      <c r="M1472" s="12">
        <f t="shared" si="196"/>
        <v>41271.577118055553</v>
      </c>
      <c r="N1472" s="14">
        <f t="shared" si="197"/>
        <v>20.75</v>
      </c>
      <c r="O1472" t="b">
        <v>1</v>
      </c>
      <c r="P1472">
        <v>81</v>
      </c>
      <c r="Q1472" t="b">
        <v>1</v>
      </c>
      <c r="R1472" s="8">
        <f t="shared" si="198"/>
        <v>1.2513333333333334</v>
      </c>
      <c r="S1472" s="10">
        <f t="shared" si="199"/>
        <v>23.172839506172838</v>
      </c>
      <c r="T1472" t="s">
        <v>8288</v>
      </c>
      <c r="U1472" t="str">
        <f t="shared" si="200"/>
        <v>publishing</v>
      </c>
      <c r="V1472" t="str">
        <f t="shared" si="201"/>
        <v>radio &amp; podcasts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>
        <f t="shared" si="194"/>
        <v>2592000</v>
      </c>
      <c r="L1473" s="12">
        <f t="shared" si="195"/>
        <v>42073.707569444443</v>
      </c>
      <c r="M1473" s="12">
        <f t="shared" si="196"/>
        <v>42103.707569444443</v>
      </c>
      <c r="N1473" s="14">
        <f t="shared" si="197"/>
        <v>29.75</v>
      </c>
      <c r="O1473" t="b">
        <v>1</v>
      </c>
      <c r="P1473">
        <v>343</v>
      </c>
      <c r="Q1473" t="b">
        <v>1</v>
      </c>
      <c r="R1473" s="8">
        <f t="shared" si="198"/>
        <v>1.03840625</v>
      </c>
      <c r="S1473" s="10">
        <f t="shared" si="199"/>
        <v>96.877551020408163</v>
      </c>
      <c r="T1473" t="s">
        <v>8288</v>
      </c>
      <c r="U1473" t="str">
        <f t="shared" si="200"/>
        <v>publishing</v>
      </c>
      <c r="V1473" t="str">
        <f t="shared" si="201"/>
        <v>radio &amp; podcasts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>
        <f t="shared" si="194"/>
        <v>2592000</v>
      </c>
      <c r="L1474" s="12">
        <f t="shared" si="195"/>
        <v>41533.292858796296</v>
      </c>
      <c r="M1474" s="12">
        <f t="shared" si="196"/>
        <v>41563.292858796296</v>
      </c>
      <c r="N1474" s="14">
        <f t="shared" si="197"/>
        <v>29.75</v>
      </c>
      <c r="O1474" t="b">
        <v>1</v>
      </c>
      <c r="P1474">
        <v>336</v>
      </c>
      <c r="Q1474" t="b">
        <v>1</v>
      </c>
      <c r="R1474" s="8">
        <f t="shared" si="198"/>
        <v>1.3870400000000001</v>
      </c>
      <c r="S1474" s="10">
        <f t="shared" si="199"/>
        <v>103.20238095238095</v>
      </c>
      <c r="T1474" t="s">
        <v>8288</v>
      </c>
      <c r="U1474" t="str">
        <f t="shared" si="200"/>
        <v>publishing</v>
      </c>
      <c r="V1474" t="str">
        <f t="shared" si="201"/>
        <v>radio &amp; podcasts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>
        <f t="shared" ref="K1475:K1538" si="202">SUM(I1475,-J1475)</f>
        <v>2592000</v>
      </c>
      <c r="L1475" s="12">
        <f t="shared" ref="L1475:L1538" si="203">(((J1475/60)/60)/24)+DATE(1970,1,1)+(-6/24)</f>
        <v>40939.729618055557</v>
      </c>
      <c r="M1475" s="12">
        <f t="shared" ref="M1475:M1538" si="204">(((I1475/60)/60)/24)+DATE(1970,1,1)+(-6/24)</f>
        <v>40969.729618055557</v>
      </c>
      <c r="N1475" s="14">
        <f t="shared" ref="N1475:N1538" si="205">(((K1475/60)/60)/24)+(-6/24)</f>
        <v>29.75</v>
      </c>
      <c r="O1475" t="b">
        <v>1</v>
      </c>
      <c r="P1475">
        <v>47</v>
      </c>
      <c r="Q1475" t="b">
        <v>1</v>
      </c>
      <c r="R1475" s="8">
        <f t="shared" ref="R1475:R1538" si="206">E1475/D1475</f>
        <v>1.20516</v>
      </c>
      <c r="S1475" s="10">
        <f t="shared" ref="S1475:S1538" si="207">E1475/P1475</f>
        <v>38.462553191489363</v>
      </c>
      <c r="T1475" t="s">
        <v>8288</v>
      </c>
      <c r="U1475" t="str">
        <f t="shared" si="200"/>
        <v>publishing</v>
      </c>
      <c r="V1475" t="str">
        <f t="shared" si="201"/>
        <v>radio &amp; podcasts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>
        <f t="shared" si="202"/>
        <v>2592000</v>
      </c>
      <c r="L1476" s="12">
        <f t="shared" si="203"/>
        <v>41500.477916666663</v>
      </c>
      <c r="M1476" s="12">
        <f t="shared" si="204"/>
        <v>41530.477916666663</v>
      </c>
      <c r="N1476" s="14">
        <f t="shared" si="205"/>
        <v>29.75</v>
      </c>
      <c r="O1476" t="b">
        <v>1</v>
      </c>
      <c r="P1476">
        <v>76</v>
      </c>
      <c r="Q1476" t="b">
        <v>1</v>
      </c>
      <c r="R1476" s="8">
        <f t="shared" si="206"/>
        <v>1.1226666666666667</v>
      </c>
      <c r="S1476" s="10">
        <f t="shared" si="207"/>
        <v>44.315789473684212</v>
      </c>
      <c r="T1476" t="s">
        <v>8288</v>
      </c>
      <c r="U1476" t="str">
        <f t="shared" si="200"/>
        <v>publishing</v>
      </c>
      <c r="V1476" t="str">
        <f t="shared" si="201"/>
        <v>radio &amp; podcasts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>
        <f t="shared" si="202"/>
        <v>2806677</v>
      </c>
      <c r="L1477" s="12">
        <f t="shared" si="203"/>
        <v>41960.472951388889</v>
      </c>
      <c r="M1477" s="12">
        <f t="shared" si="204"/>
        <v>41992.957638888889</v>
      </c>
      <c r="N1477" s="14">
        <f t="shared" si="205"/>
        <v>32.2346875</v>
      </c>
      <c r="O1477" t="b">
        <v>1</v>
      </c>
      <c r="P1477">
        <v>441</v>
      </c>
      <c r="Q1477" t="b">
        <v>1</v>
      </c>
      <c r="R1477" s="8">
        <f t="shared" si="206"/>
        <v>1.8866966666666667</v>
      </c>
      <c r="S1477" s="10">
        <f t="shared" si="207"/>
        <v>64.173356009070289</v>
      </c>
      <c r="T1477" t="s">
        <v>8288</v>
      </c>
      <c r="U1477" t="str">
        <f t="shared" si="200"/>
        <v>publishing</v>
      </c>
      <c r="V1477" t="str">
        <f t="shared" si="201"/>
        <v>radio &amp; podcasts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>
        <f t="shared" si="202"/>
        <v>2592000</v>
      </c>
      <c r="L1478" s="12">
        <f t="shared" si="203"/>
        <v>40765.791921296295</v>
      </c>
      <c r="M1478" s="12">
        <f t="shared" si="204"/>
        <v>40795.791921296295</v>
      </c>
      <c r="N1478" s="14">
        <f t="shared" si="205"/>
        <v>29.75</v>
      </c>
      <c r="O1478" t="b">
        <v>1</v>
      </c>
      <c r="P1478">
        <v>916</v>
      </c>
      <c r="Q1478" t="b">
        <v>1</v>
      </c>
      <c r="R1478" s="8">
        <f t="shared" si="206"/>
        <v>6.6155466666666669</v>
      </c>
      <c r="S1478" s="10">
        <f t="shared" si="207"/>
        <v>43.333275109170302</v>
      </c>
      <c r="T1478" t="s">
        <v>8288</v>
      </c>
      <c r="U1478" t="str">
        <f t="shared" si="200"/>
        <v>publishing</v>
      </c>
      <c r="V1478" t="str">
        <f t="shared" si="201"/>
        <v>radio &amp; podcasts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>
        <f t="shared" si="202"/>
        <v>5141596</v>
      </c>
      <c r="L1479" s="12">
        <f t="shared" si="203"/>
        <v>40840.365787037037</v>
      </c>
      <c r="M1479" s="12">
        <f t="shared" si="204"/>
        <v>40899.875</v>
      </c>
      <c r="N1479" s="14">
        <f t="shared" si="205"/>
        <v>59.259212962962955</v>
      </c>
      <c r="O1479" t="b">
        <v>1</v>
      </c>
      <c r="P1479">
        <v>369</v>
      </c>
      <c r="Q1479" t="b">
        <v>1</v>
      </c>
      <c r="R1479" s="8">
        <f t="shared" si="206"/>
        <v>1.1131</v>
      </c>
      <c r="S1479" s="10">
        <f t="shared" si="207"/>
        <v>90.495934959349597</v>
      </c>
      <c r="T1479" t="s">
        <v>8288</v>
      </c>
      <c r="U1479" t="str">
        <f t="shared" si="200"/>
        <v>publishing</v>
      </c>
      <c r="V1479" t="str">
        <f t="shared" si="201"/>
        <v>radio &amp; podcasts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>
        <f t="shared" si="202"/>
        <v>1209600</v>
      </c>
      <c r="L1480" s="12">
        <f t="shared" si="203"/>
        <v>41394.621678240743</v>
      </c>
      <c r="M1480" s="12">
        <f t="shared" si="204"/>
        <v>41408.621678240743</v>
      </c>
      <c r="N1480" s="14">
        <f t="shared" si="205"/>
        <v>13.75</v>
      </c>
      <c r="O1480" t="b">
        <v>1</v>
      </c>
      <c r="P1480">
        <v>20242</v>
      </c>
      <c r="Q1480" t="b">
        <v>1</v>
      </c>
      <c r="R1480" s="8">
        <f t="shared" si="206"/>
        <v>11.8161422</v>
      </c>
      <c r="S1480" s="10">
        <f t="shared" si="207"/>
        <v>29.187190495010373</v>
      </c>
      <c r="T1480" t="s">
        <v>8288</v>
      </c>
      <c r="U1480" t="str">
        <f t="shared" si="200"/>
        <v>publishing</v>
      </c>
      <c r="V1480" t="str">
        <f t="shared" si="201"/>
        <v>radio &amp; podcasts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>
        <f t="shared" si="202"/>
        <v>1245951</v>
      </c>
      <c r="L1481" s="12">
        <f t="shared" si="203"/>
        <v>41754.495243055557</v>
      </c>
      <c r="M1481" s="12">
        <f t="shared" si="204"/>
        <v>41768.915972222225</v>
      </c>
      <c r="N1481" s="14">
        <f t="shared" si="205"/>
        <v>14.170729166666666</v>
      </c>
      <c r="O1481" t="b">
        <v>1</v>
      </c>
      <c r="P1481">
        <v>71</v>
      </c>
      <c r="Q1481" t="b">
        <v>1</v>
      </c>
      <c r="R1481" s="8">
        <f t="shared" si="206"/>
        <v>1.37375</v>
      </c>
      <c r="S1481" s="10">
        <f t="shared" si="207"/>
        <v>30.95774647887324</v>
      </c>
      <c r="T1481" t="s">
        <v>8288</v>
      </c>
      <c r="U1481" t="str">
        <f t="shared" si="200"/>
        <v>publishing</v>
      </c>
      <c r="V1481" t="str">
        <f t="shared" si="201"/>
        <v>radio &amp; podcasts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>
        <f t="shared" si="202"/>
        <v>1449301</v>
      </c>
      <c r="L1482" s="12">
        <f t="shared" si="203"/>
        <v>41464.684016203704</v>
      </c>
      <c r="M1482" s="12">
        <f t="shared" si="204"/>
        <v>41481.458333333336</v>
      </c>
      <c r="N1482" s="14">
        <f t="shared" si="205"/>
        <v>16.52431712962963</v>
      </c>
      <c r="O1482" t="b">
        <v>1</v>
      </c>
      <c r="P1482">
        <v>635</v>
      </c>
      <c r="Q1482" t="b">
        <v>1</v>
      </c>
      <c r="R1482" s="8">
        <f t="shared" si="206"/>
        <v>1.170404</v>
      </c>
      <c r="S1482" s="10">
        <f t="shared" si="207"/>
        <v>92.157795275590544</v>
      </c>
      <c r="T1482" t="s">
        <v>8288</v>
      </c>
      <c r="U1482" t="str">
        <f t="shared" si="200"/>
        <v>publishing</v>
      </c>
      <c r="V1482" t="str">
        <f t="shared" si="201"/>
        <v>radio &amp; podcasts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>
        <f t="shared" si="202"/>
        <v>2592000</v>
      </c>
      <c r="L1483" s="12">
        <f t="shared" si="203"/>
        <v>41550.672974537039</v>
      </c>
      <c r="M1483" s="12">
        <f t="shared" si="204"/>
        <v>41580.672974537039</v>
      </c>
      <c r="N1483" s="14">
        <f t="shared" si="205"/>
        <v>29.75</v>
      </c>
      <c r="O1483" t="b">
        <v>0</v>
      </c>
      <c r="P1483">
        <v>6</v>
      </c>
      <c r="Q1483" t="b">
        <v>0</v>
      </c>
      <c r="R1483" s="8">
        <f t="shared" si="206"/>
        <v>2.1000000000000001E-2</v>
      </c>
      <c r="S1483" s="10">
        <f t="shared" si="207"/>
        <v>17.5</v>
      </c>
      <c r="T1483" t="s">
        <v>8275</v>
      </c>
      <c r="U1483" t="str">
        <f t="shared" si="200"/>
        <v>publishing</v>
      </c>
      <c r="V1483" t="str">
        <f t="shared" si="201"/>
        <v>fiction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>
        <f t="shared" si="202"/>
        <v>1941324</v>
      </c>
      <c r="L1484" s="12">
        <f t="shared" si="203"/>
        <v>41136.60805555556</v>
      </c>
      <c r="M1484" s="12">
        <f t="shared" si="204"/>
        <v>41159.07708333333</v>
      </c>
      <c r="N1484" s="14">
        <f t="shared" si="205"/>
        <v>22.219027777777779</v>
      </c>
      <c r="O1484" t="b">
        <v>0</v>
      </c>
      <c r="P1484">
        <v>1</v>
      </c>
      <c r="Q1484" t="b">
        <v>0</v>
      </c>
      <c r="R1484" s="8">
        <f t="shared" si="206"/>
        <v>1E-3</v>
      </c>
      <c r="S1484" s="10">
        <f t="shared" si="207"/>
        <v>5</v>
      </c>
      <c r="T1484" t="s">
        <v>8275</v>
      </c>
      <c r="U1484" t="str">
        <f t="shared" si="200"/>
        <v>publishing</v>
      </c>
      <c r="V1484" t="str">
        <f t="shared" si="201"/>
        <v>fiction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>
        <f t="shared" si="202"/>
        <v>2160000</v>
      </c>
      <c r="L1485" s="12">
        <f t="shared" si="203"/>
        <v>42547.942997685182</v>
      </c>
      <c r="M1485" s="12">
        <f t="shared" si="204"/>
        <v>42572.942997685182</v>
      </c>
      <c r="N1485" s="14">
        <f t="shared" si="205"/>
        <v>24.75</v>
      </c>
      <c r="O1485" t="b">
        <v>0</v>
      </c>
      <c r="P1485">
        <v>2</v>
      </c>
      <c r="Q1485" t="b">
        <v>0</v>
      </c>
      <c r="R1485" s="8">
        <f t="shared" si="206"/>
        <v>7.1428571428571426E-3</v>
      </c>
      <c r="S1485" s="10">
        <f t="shared" si="207"/>
        <v>25</v>
      </c>
      <c r="T1485" t="s">
        <v>8275</v>
      </c>
      <c r="U1485" t="str">
        <f t="shared" si="200"/>
        <v>publishing</v>
      </c>
      <c r="V1485" t="str">
        <f t="shared" si="201"/>
        <v>fiction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>
        <f t="shared" si="202"/>
        <v>5047297</v>
      </c>
      <c r="L1486" s="12">
        <f t="shared" si="203"/>
        <v>41052.950960648144</v>
      </c>
      <c r="M1486" s="12">
        <f t="shared" si="204"/>
        <v>41111.368750000001</v>
      </c>
      <c r="N1486" s="14">
        <f t="shared" si="205"/>
        <v>58.167789351851859</v>
      </c>
      <c r="O1486" t="b">
        <v>0</v>
      </c>
      <c r="P1486">
        <v>0</v>
      </c>
      <c r="Q1486" t="b">
        <v>0</v>
      </c>
      <c r="R1486" s="8">
        <f t="shared" si="206"/>
        <v>0</v>
      </c>
      <c r="S1486" s="10" t="e">
        <f t="shared" si="207"/>
        <v>#DIV/0!</v>
      </c>
      <c r="T1486" t="s">
        <v>8275</v>
      </c>
      <c r="U1486" t="str">
        <f t="shared" si="200"/>
        <v>publishing</v>
      </c>
      <c r="V1486" t="str">
        <f t="shared" si="201"/>
        <v>fiction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>
        <f t="shared" si="202"/>
        <v>3888000</v>
      </c>
      <c r="L1487" s="12">
        <f t="shared" si="203"/>
        <v>42130.545983796299</v>
      </c>
      <c r="M1487" s="12">
        <f t="shared" si="204"/>
        <v>42175.545983796299</v>
      </c>
      <c r="N1487" s="14">
        <f t="shared" si="205"/>
        <v>44.75</v>
      </c>
      <c r="O1487" t="b">
        <v>0</v>
      </c>
      <c r="P1487">
        <v>3</v>
      </c>
      <c r="Q1487" t="b">
        <v>0</v>
      </c>
      <c r="R1487" s="8">
        <f t="shared" si="206"/>
        <v>2.2388059701492536E-2</v>
      </c>
      <c r="S1487" s="10">
        <f t="shared" si="207"/>
        <v>50</v>
      </c>
      <c r="T1487" t="s">
        <v>8275</v>
      </c>
      <c r="U1487" t="str">
        <f t="shared" si="200"/>
        <v>publishing</v>
      </c>
      <c r="V1487" t="str">
        <f t="shared" si="201"/>
        <v>fiction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>
        <f t="shared" si="202"/>
        <v>2592000</v>
      </c>
      <c r="L1488" s="12">
        <f t="shared" si="203"/>
        <v>42031.918530092589</v>
      </c>
      <c r="M1488" s="12">
        <f t="shared" si="204"/>
        <v>42061.918530092589</v>
      </c>
      <c r="N1488" s="14">
        <f t="shared" si="205"/>
        <v>29.75</v>
      </c>
      <c r="O1488" t="b">
        <v>0</v>
      </c>
      <c r="P1488">
        <v>3</v>
      </c>
      <c r="Q1488" t="b">
        <v>0</v>
      </c>
      <c r="R1488" s="8">
        <f t="shared" si="206"/>
        <v>2.3999999999999998E-3</v>
      </c>
      <c r="S1488" s="10">
        <f t="shared" si="207"/>
        <v>16</v>
      </c>
      <c r="T1488" t="s">
        <v>8275</v>
      </c>
      <c r="U1488" t="str">
        <f t="shared" si="200"/>
        <v>publishing</v>
      </c>
      <c r="V1488" t="str">
        <f t="shared" si="201"/>
        <v>fiction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>
        <f t="shared" si="202"/>
        <v>2592000</v>
      </c>
      <c r="L1489" s="12">
        <f t="shared" si="203"/>
        <v>42554.667488425926</v>
      </c>
      <c r="M1489" s="12">
        <f t="shared" si="204"/>
        <v>42584.667488425926</v>
      </c>
      <c r="N1489" s="14">
        <f t="shared" si="205"/>
        <v>29.75</v>
      </c>
      <c r="O1489" t="b">
        <v>0</v>
      </c>
      <c r="P1489">
        <v>0</v>
      </c>
      <c r="Q1489" t="b">
        <v>0</v>
      </c>
      <c r="R1489" s="8">
        <f t="shared" si="206"/>
        <v>0</v>
      </c>
      <c r="S1489" s="10" t="e">
        <f t="shared" si="207"/>
        <v>#DIV/0!</v>
      </c>
      <c r="T1489" t="s">
        <v>8275</v>
      </c>
      <c r="U1489" t="str">
        <f t="shared" si="200"/>
        <v>publishing</v>
      </c>
      <c r="V1489" t="str">
        <f t="shared" si="201"/>
        <v>fiction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>
        <f t="shared" si="202"/>
        <v>2592000</v>
      </c>
      <c r="L1490" s="12">
        <f t="shared" si="203"/>
        <v>41614.313194444447</v>
      </c>
      <c r="M1490" s="12">
        <f t="shared" si="204"/>
        <v>41644.313194444447</v>
      </c>
      <c r="N1490" s="14">
        <f t="shared" si="205"/>
        <v>29.75</v>
      </c>
      <c r="O1490" t="b">
        <v>0</v>
      </c>
      <c r="P1490">
        <v>6</v>
      </c>
      <c r="Q1490" t="b">
        <v>0</v>
      </c>
      <c r="R1490" s="8">
        <f t="shared" si="206"/>
        <v>2.4E-2</v>
      </c>
      <c r="S1490" s="10">
        <f t="shared" si="207"/>
        <v>60</v>
      </c>
      <c r="T1490" t="s">
        <v>8275</v>
      </c>
      <c r="U1490" t="str">
        <f t="shared" si="200"/>
        <v>publishing</v>
      </c>
      <c r="V1490" t="str">
        <f t="shared" si="201"/>
        <v>fiction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>
        <f t="shared" si="202"/>
        <v>2595600</v>
      </c>
      <c r="L1491" s="12">
        <f t="shared" si="203"/>
        <v>41198.361712962964</v>
      </c>
      <c r="M1491" s="12">
        <f t="shared" si="204"/>
        <v>41228.403379629628</v>
      </c>
      <c r="N1491" s="14">
        <f t="shared" si="205"/>
        <v>29.791666666666668</v>
      </c>
      <c r="O1491" t="b">
        <v>0</v>
      </c>
      <c r="P1491">
        <v>0</v>
      </c>
      <c r="Q1491" t="b">
        <v>0</v>
      </c>
      <c r="R1491" s="8">
        <f t="shared" si="206"/>
        <v>0</v>
      </c>
      <c r="S1491" s="10" t="e">
        <f t="shared" si="207"/>
        <v>#DIV/0!</v>
      </c>
      <c r="T1491" t="s">
        <v>8275</v>
      </c>
      <c r="U1491" t="str">
        <f t="shared" si="200"/>
        <v>publishing</v>
      </c>
      <c r="V1491" t="str">
        <f t="shared" si="201"/>
        <v>fiction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>
        <f t="shared" si="202"/>
        <v>2505600</v>
      </c>
      <c r="L1492" s="12">
        <f t="shared" si="203"/>
        <v>41520.311041666668</v>
      </c>
      <c r="M1492" s="12">
        <f t="shared" si="204"/>
        <v>41549.311041666668</v>
      </c>
      <c r="N1492" s="14">
        <f t="shared" si="205"/>
        <v>28.75</v>
      </c>
      <c r="O1492" t="b">
        <v>0</v>
      </c>
      <c r="P1492">
        <v>19</v>
      </c>
      <c r="Q1492" t="b">
        <v>0</v>
      </c>
      <c r="R1492" s="8">
        <f t="shared" si="206"/>
        <v>0.30862068965517242</v>
      </c>
      <c r="S1492" s="10">
        <f t="shared" si="207"/>
        <v>47.10526315789474</v>
      </c>
      <c r="T1492" t="s">
        <v>8275</v>
      </c>
      <c r="U1492" t="str">
        <f t="shared" si="200"/>
        <v>publishing</v>
      </c>
      <c r="V1492" t="str">
        <f t="shared" si="201"/>
        <v>fiction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>
        <f t="shared" si="202"/>
        <v>5092237</v>
      </c>
      <c r="L1493" s="12">
        <f t="shared" si="203"/>
        <v>41991.463460648149</v>
      </c>
      <c r="M1493" s="12">
        <f t="shared" si="204"/>
        <v>42050.401388888888</v>
      </c>
      <c r="N1493" s="14">
        <f t="shared" si="205"/>
        <v>58.687928240740746</v>
      </c>
      <c r="O1493" t="b">
        <v>0</v>
      </c>
      <c r="P1493">
        <v>1</v>
      </c>
      <c r="Q1493" t="b">
        <v>0</v>
      </c>
      <c r="R1493" s="8">
        <f t="shared" si="206"/>
        <v>8.3333333333333329E-2</v>
      </c>
      <c r="S1493" s="10">
        <f t="shared" si="207"/>
        <v>100</v>
      </c>
      <c r="T1493" t="s">
        <v>8275</v>
      </c>
      <c r="U1493" t="str">
        <f t="shared" si="200"/>
        <v>publishing</v>
      </c>
      <c r="V1493" t="str">
        <f t="shared" si="201"/>
        <v>fiction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>
        <f t="shared" si="202"/>
        <v>2592000</v>
      </c>
      <c r="L1494" s="12">
        <f t="shared" si="203"/>
        <v>40682.634791666671</v>
      </c>
      <c r="M1494" s="12">
        <f t="shared" si="204"/>
        <v>40712.634791666671</v>
      </c>
      <c r="N1494" s="14">
        <f t="shared" si="205"/>
        <v>29.75</v>
      </c>
      <c r="O1494" t="b">
        <v>0</v>
      </c>
      <c r="P1494">
        <v>2</v>
      </c>
      <c r="Q1494" t="b">
        <v>0</v>
      </c>
      <c r="R1494" s="8">
        <f t="shared" si="206"/>
        <v>7.4999999999999997E-3</v>
      </c>
      <c r="S1494" s="10">
        <f t="shared" si="207"/>
        <v>15</v>
      </c>
      <c r="T1494" t="s">
        <v>8275</v>
      </c>
      <c r="U1494" t="str">
        <f t="shared" si="200"/>
        <v>publishing</v>
      </c>
      <c r="V1494" t="str">
        <f t="shared" si="201"/>
        <v>fiction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>
        <f t="shared" si="202"/>
        <v>2592000</v>
      </c>
      <c r="L1495" s="12">
        <f t="shared" si="203"/>
        <v>41411.616608796299</v>
      </c>
      <c r="M1495" s="12">
        <f t="shared" si="204"/>
        <v>41441.616608796299</v>
      </c>
      <c r="N1495" s="14">
        <f t="shared" si="205"/>
        <v>29.75</v>
      </c>
      <c r="O1495" t="b">
        <v>0</v>
      </c>
      <c r="P1495">
        <v>0</v>
      </c>
      <c r="Q1495" t="b">
        <v>0</v>
      </c>
      <c r="R1495" s="8">
        <f t="shared" si="206"/>
        <v>0</v>
      </c>
      <c r="S1495" s="10" t="e">
        <f t="shared" si="207"/>
        <v>#DIV/0!</v>
      </c>
      <c r="T1495" t="s">
        <v>8275</v>
      </c>
      <c r="U1495" t="str">
        <f t="shared" si="200"/>
        <v>publishing</v>
      </c>
      <c r="V1495" t="str">
        <f t="shared" si="201"/>
        <v>fiction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>
        <f t="shared" si="202"/>
        <v>2585867</v>
      </c>
      <c r="L1496" s="12">
        <f t="shared" si="203"/>
        <v>42067.472372685181</v>
      </c>
      <c r="M1496" s="12">
        <f t="shared" si="204"/>
        <v>42097.401388888888</v>
      </c>
      <c r="N1496" s="14">
        <f t="shared" si="205"/>
        <v>29.6790162037037</v>
      </c>
      <c r="O1496" t="b">
        <v>0</v>
      </c>
      <c r="P1496">
        <v>11</v>
      </c>
      <c r="Q1496" t="b">
        <v>0</v>
      </c>
      <c r="R1496" s="8">
        <f t="shared" si="206"/>
        <v>8.8999999999999996E-2</v>
      </c>
      <c r="S1496" s="10">
        <f t="shared" si="207"/>
        <v>40.454545454545453</v>
      </c>
      <c r="T1496" t="s">
        <v>8275</v>
      </c>
      <c r="U1496" t="str">
        <f t="shared" si="200"/>
        <v>publishing</v>
      </c>
      <c r="V1496" t="str">
        <f t="shared" si="201"/>
        <v>fiction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>
        <f t="shared" si="202"/>
        <v>2592000</v>
      </c>
      <c r="L1497" s="12">
        <f t="shared" si="203"/>
        <v>40752.539710648147</v>
      </c>
      <c r="M1497" s="12">
        <f t="shared" si="204"/>
        <v>40782.539710648147</v>
      </c>
      <c r="N1497" s="14">
        <f t="shared" si="205"/>
        <v>29.75</v>
      </c>
      <c r="O1497" t="b">
        <v>0</v>
      </c>
      <c r="P1497">
        <v>0</v>
      </c>
      <c r="Q1497" t="b">
        <v>0</v>
      </c>
      <c r="R1497" s="8">
        <f t="shared" si="206"/>
        <v>0</v>
      </c>
      <c r="S1497" s="10" t="e">
        <f t="shared" si="207"/>
        <v>#DIV/0!</v>
      </c>
      <c r="T1497" t="s">
        <v>8275</v>
      </c>
      <c r="U1497" t="str">
        <f t="shared" si="200"/>
        <v>publishing</v>
      </c>
      <c r="V1497" t="str">
        <f t="shared" si="201"/>
        <v>fiction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>
        <f t="shared" si="202"/>
        <v>5184000</v>
      </c>
      <c r="L1498" s="12">
        <f t="shared" si="203"/>
        <v>41838.225219907406</v>
      </c>
      <c r="M1498" s="12">
        <f t="shared" si="204"/>
        <v>41898.225219907406</v>
      </c>
      <c r="N1498" s="14">
        <f t="shared" si="205"/>
        <v>59.75</v>
      </c>
      <c r="O1498" t="b">
        <v>0</v>
      </c>
      <c r="P1498">
        <v>0</v>
      </c>
      <c r="Q1498" t="b">
        <v>0</v>
      </c>
      <c r="R1498" s="8">
        <f t="shared" si="206"/>
        <v>0</v>
      </c>
      <c r="S1498" s="10" t="e">
        <f t="shared" si="207"/>
        <v>#DIV/0!</v>
      </c>
      <c r="T1498" t="s">
        <v>8275</v>
      </c>
      <c r="U1498" t="str">
        <f t="shared" si="200"/>
        <v>publishing</v>
      </c>
      <c r="V1498" t="str">
        <f t="shared" si="201"/>
        <v>fiction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>
        <f t="shared" si="202"/>
        <v>3644258</v>
      </c>
      <c r="L1499" s="12">
        <f t="shared" si="203"/>
        <v>41444.39261574074</v>
      </c>
      <c r="M1499" s="12">
        <f t="shared" si="204"/>
        <v>41486.571527777778</v>
      </c>
      <c r="N1499" s="14">
        <f t="shared" si="205"/>
        <v>41.928912037037037</v>
      </c>
      <c r="O1499" t="b">
        <v>0</v>
      </c>
      <c r="P1499">
        <v>1</v>
      </c>
      <c r="Q1499" t="b">
        <v>0</v>
      </c>
      <c r="R1499" s="8">
        <f t="shared" si="206"/>
        <v>6.666666666666667E-5</v>
      </c>
      <c r="S1499" s="10">
        <f t="shared" si="207"/>
        <v>1</v>
      </c>
      <c r="T1499" t="s">
        <v>8275</v>
      </c>
      <c r="U1499" t="str">
        <f t="shared" si="200"/>
        <v>publishing</v>
      </c>
      <c r="V1499" t="str">
        <f t="shared" si="201"/>
        <v>fiction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>
        <f t="shared" si="202"/>
        <v>3888000</v>
      </c>
      <c r="L1500" s="12">
        <f t="shared" si="203"/>
        <v>41840.733541666668</v>
      </c>
      <c r="M1500" s="12">
        <f t="shared" si="204"/>
        <v>41885.733541666668</v>
      </c>
      <c r="N1500" s="14">
        <f t="shared" si="205"/>
        <v>44.75</v>
      </c>
      <c r="O1500" t="b">
        <v>0</v>
      </c>
      <c r="P1500">
        <v>3</v>
      </c>
      <c r="Q1500" t="b">
        <v>0</v>
      </c>
      <c r="R1500" s="8">
        <f t="shared" si="206"/>
        <v>1.9E-2</v>
      </c>
      <c r="S1500" s="10">
        <f t="shared" si="207"/>
        <v>19</v>
      </c>
      <c r="T1500" t="s">
        <v>8275</v>
      </c>
      <c r="U1500" t="str">
        <f t="shared" si="200"/>
        <v>publishing</v>
      </c>
      <c r="V1500" t="str">
        <f t="shared" si="201"/>
        <v>fiction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>
        <f t="shared" si="202"/>
        <v>5184000</v>
      </c>
      <c r="L1501" s="12">
        <f t="shared" si="203"/>
        <v>42526.757326388892</v>
      </c>
      <c r="M1501" s="12">
        <f t="shared" si="204"/>
        <v>42586.757326388892</v>
      </c>
      <c r="N1501" s="14">
        <f t="shared" si="205"/>
        <v>59.75</v>
      </c>
      <c r="O1501" t="b">
        <v>0</v>
      </c>
      <c r="P1501">
        <v>1</v>
      </c>
      <c r="Q1501" t="b">
        <v>0</v>
      </c>
      <c r="R1501" s="8">
        <f t="shared" si="206"/>
        <v>2.5000000000000001E-3</v>
      </c>
      <c r="S1501" s="10">
        <f t="shared" si="207"/>
        <v>5</v>
      </c>
      <c r="T1501" t="s">
        <v>8275</v>
      </c>
      <c r="U1501" t="str">
        <f t="shared" si="200"/>
        <v>publishing</v>
      </c>
      <c r="V1501" t="str">
        <f t="shared" si="201"/>
        <v>fiction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>
        <f t="shared" si="202"/>
        <v>2592000</v>
      </c>
      <c r="L1502" s="12">
        <f t="shared" si="203"/>
        <v>41365.654594907406</v>
      </c>
      <c r="M1502" s="12">
        <f t="shared" si="204"/>
        <v>41395.654594907406</v>
      </c>
      <c r="N1502" s="14">
        <f t="shared" si="205"/>
        <v>29.75</v>
      </c>
      <c r="O1502" t="b">
        <v>0</v>
      </c>
      <c r="P1502">
        <v>15</v>
      </c>
      <c r="Q1502" t="b">
        <v>0</v>
      </c>
      <c r="R1502" s="8">
        <f t="shared" si="206"/>
        <v>0.25035714285714283</v>
      </c>
      <c r="S1502" s="10">
        <f t="shared" si="207"/>
        <v>46.733333333333334</v>
      </c>
      <c r="T1502" t="s">
        <v>8275</v>
      </c>
      <c r="U1502" t="str">
        <f t="shared" si="200"/>
        <v>publishing</v>
      </c>
      <c r="V1502" t="str">
        <f t="shared" si="201"/>
        <v>fiction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>
        <f t="shared" si="202"/>
        <v>2592000</v>
      </c>
      <c r="L1503" s="12">
        <f t="shared" si="203"/>
        <v>42163.333599537036</v>
      </c>
      <c r="M1503" s="12">
        <f t="shared" si="204"/>
        <v>42193.333599537036</v>
      </c>
      <c r="N1503" s="14">
        <f t="shared" si="205"/>
        <v>29.75</v>
      </c>
      <c r="O1503" t="b">
        <v>1</v>
      </c>
      <c r="P1503">
        <v>885</v>
      </c>
      <c r="Q1503" t="b">
        <v>1</v>
      </c>
      <c r="R1503" s="8">
        <f t="shared" si="206"/>
        <v>1.6633076923076924</v>
      </c>
      <c r="S1503" s="10">
        <f t="shared" si="207"/>
        <v>97.731073446327684</v>
      </c>
      <c r="T1503" t="s">
        <v>8285</v>
      </c>
      <c r="U1503" t="str">
        <f t="shared" ref="U1503:U1562" si="208">IF(T1503="photography/photobooks", "photography", IF(T1503="photography/nature", "photography", IF(T1503="photography/places", "photography", IF(T1503="photography/people", "photography", "N/A"))))</f>
        <v>photography</v>
      </c>
      <c r="V1503" t="str">
        <f t="shared" ref="V1503:V1562" si="209">IF(T1503="photography/photobooks", "photobooks", IF(T1503="photography/nature", "nature", IF(T1503="photography/places", "places", IF(T1503="photography/people", "people", "N/A"))))</f>
        <v>photobooks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>
        <f t="shared" si="202"/>
        <v>2451520</v>
      </c>
      <c r="L1504" s="12">
        <f t="shared" si="203"/>
        <v>42426.292592592596</v>
      </c>
      <c r="M1504" s="12">
        <f t="shared" si="204"/>
        <v>42454.666666666672</v>
      </c>
      <c r="N1504" s="14">
        <f t="shared" si="205"/>
        <v>28.124074074074073</v>
      </c>
      <c r="O1504" t="b">
        <v>1</v>
      </c>
      <c r="P1504">
        <v>329</v>
      </c>
      <c r="Q1504" t="b">
        <v>1</v>
      </c>
      <c r="R1504" s="8">
        <f t="shared" si="206"/>
        <v>1.0144545454545455</v>
      </c>
      <c r="S1504" s="10">
        <f t="shared" si="207"/>
        <v>67.835866261398181</v>
      </c>
      <c r="T1504" t="s">
        <v>8285</v>
      </c>
      <c r="U1504" t="str">
        <f t="shared" si="208"/>
        <v>photography</v>
      </c>
      <c r="V1504" t="str">
        <f t="shared" si="209"/>
        <v>photobooks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>
        <f t="shared" si="202"/>
        <v>5184000</v>
      </c>
      <c r="L1505" s="12">
        <f t="shared" si="203"/>
        <v>42606.097233796296</v>
      </c>
      <c r="M1505" s="12">
        <f t="shared" si="204"/>
        <v>42666.097233796296</v>
      </c>
      <c r="N1505" s="14">
        <f t="shared" si="205"/>
        <v>59.75</v>
      </c>
      <c r="O1505" t="b">
        <v>1</v>
      </c>
      <c r="P1505">
        <v>71</v>
      </c>
      <c r="Q1505" t="b">
        <v>1</v>
      </c>
      <c r="R1505" s="8">
        <f t="shared" si="206"/>
        <v>1.0789146666666667</v>
      </c>
      <c r="S1505" s="10">
        <f t="shared" si="207"/>
        <v>56.98492957746479</v>
      </c>
      <c r="T1505" t="s">
        <v>8285</v>
      </c>
      <c r="U1505" t="str">
        <f t="shared" si="208"/>
        <v>photography</v>
      </c>
      <c r="V1505" t="str">
        <f t="shared" si="209"/>
        <v>photobooks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>
        <f t="shared" si="202"/>
        <v>2393156</v>
      </c>
      <c r="L1506" s="12">
        <f t="shared" si="203"/>
        <v>41772.407685185186</v>
      </c>
      <c r="M1506" s="12">
        <f t="shared" si="204"/>
        <v>41800.106249999997</v>
      </c>
      <c r="N1506" s="14">
        <f t="shared" si="205"/>
        <v>27.448564814814816</v>
      </c>
      <c r="O1506" t="b">
        <v>1</v>
      </c>
      <c r="P1506">
        <v>269</v>
      </c>
      <c r="Q1506" t="b">
        <v>1</v>
      </c>
      <c r="R1506" s="8">
        <f t="shared" si="206"/>
        <v>2.7793846153846156</v>
      </c>
      <c r="S1506" s="10">
        <f t="shared" si="207"/>
        <v>67.159851301115239</v>
      </c>
      <c r="T1506" t="s">
        <v>8285</v>
      </c>
      <c r="U1506" t="str">
        <f t="shared" si="208"/>
        <v>photography</v>
      </c>
      <c r="V1506" t="str">
        <f t="shared" si="209"/>
        <v>photobooks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>
        <f t="shared" si="202"/>
        <v>3230557</v>
      </c>
      <c r="L1507" s="12">
        <f t="shared" si="203"/>
        <v>42414.19332175926</v>
      </c>
      <c r="M1507" s="12">
        <f t="shared" si="204"/>
        <v>42451.584027777775</v>
      </c>
      <c r="N1507" s="14">
        <f t="shared" si="205"/>
        <v>37.140706018518522</v>
      </c>
      <c r="O1507" t="b">
        <v>1</v>
      </c>
      <c r="P1507">
        <v>345</v>
      </c>
      <c r="Q1507" t="b">
        <v>1</v>
      </c>
      <c r="R1507" s="8">
        <f t="shared" si="206"/>
        <v>1.0358125</v>
      </c>
      <c r="S1507" s="10">
        <f t="shared" si="207"/>
        <v>48.037681159420288</v>
      </c>
      <c r="T1507" t="s">
        <v>8285</v>
      </c>
      <c r="U1507" t="str">
        <f t="shared" si="208"/>
        <v>photography</v>
      </c>
      <c r="V1507" t="str">
        <f t="shared" si="209"/>
        <v>photobooks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>
        <f t="shared" si="202"/>
        <v>2592000</v>
      </c>
      <c r="L1508" s="12">
        <f t="shared" si="203"/>
        <v>41814.535925925928</v>
      </c>
      <c r="M1508" s="12">
        <f t="shared" si="204"/>
        <v>41844.535925925928</v>
      </c>
      <c r="N1508" s="14">
        <f t="shared" si="205"/>
        <v>29.75</v>
      </c>
      <c r="O1508" t="b">
        <v>1</v>
      </c>
      <c r="P1508">
        <v>43</v>
      </c>
      <c r="Q1508" t="b">
        <v>1</v>
      </c>
      <c r="R1508" s="8">
        <f t="shared" si="206"/>
        <v>1.1140000000000001</v>
      </c>
      <c r="S1508" s="10">
        <f t="shared" si="207"/>
        <v>38.860465116279073</v>
      </c>
      <c r="T1508" t="s">
        <v>8285</v>
      </c>
      <c r="U1508" t="str">
        <f t="shared" si="208"/>
        <v>photography</v>
      </c>
      <c r="V1508" t="str">
        <f t="shared" si="209"/>
        <v>photobooks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>
        <f t="shared" si="202"/>
        <v>5088091</v>
      </c>
      <c r="L1509" s="12">
        <f t="shared" si="203"/>
        <v>40254.200335648151</v>
      </c>
      <c r="M1509" s="12">
        <f t="shared" si="204"/>
        <v>40313.090277777781</v>
      </c>
      <c r="N1509" s="14">
        <f t="shared" si="205"/>
        <v>58.639942129629624</v>
      </c>
      <c r="O1509" t="b">
        <v>1</v>
      </c>
      <c r="P1509">
        <v>33</v>
      </c>
      <c r="Q1509" t="b">
        <v>1</v>
      </c>
      <c r="R1509" s="8">
        <f t="shared" si="206"/>
        <v>2.15</v>
      </c>
      <c r="S1509" s="10">
        <f t="shared" si="207"/>
        <v>78.181818181818187</v>
      </c>
      <c r="T1509" t="s">
        <v>8285</v>
      </c>
      <c r="U1509" t="str">
        <f t="shared" si="208"/>
        <v>photography</v>
      </c>
      <c r="V1509" t="str">
        <f t="shared" si="209"/>
        <v>photobooks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>
        <f t="shared" si="202"/>
        <v>2678400</v>
      </c>
      <c r="L1510" s="12">
        <f t="shared" si="203"/>
        <v>41786.364363425928</v>
      </c>
      <c r="M1510" s="12">
        <f t="shared" si="204"/>
        <v>41817.364363425928</v>
      </c>
      <c r="N1510" s="14">
        <f t="shared" si="205"/>
        <v>30.75</v>
      </c>
      <c r="O1510" t="b">
        <v>1</v>
      </c>
      <c r="P1510">
        <v>211</v>
      </c>
      <c r="Q1510" t="b">
        <v>1</v>
      </c>
      <c r="R1510" s="8">
        <f t="shared" si="206"/>
        <v>1.1076216216216217</v>
      </c>
      <c r="S1510" s="10">
        <f t="shared" si="207"/>
        <v>97.113744075829388</v>
      </c>
      <c r="T1510" t="s">
        <v>8285</v>
      </c>
      <c r="U1510" t="str">
        <f t="shared" si="208"/>
        <v>photography</v>
      </c>
      <c r="V1510" t="str">
        <f t="shared" si="209"/>
        <v>photobooks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>
        <f t="shared" si="202"/>
        <v>2542255</v>
      </c>
      <c r="L1511" s="12">
        <f t="shared" si="203"/>
        <v>42751.283391203702</v>
      </c>
      <c r="M1511" s="12">
        <f t="shared" si="204"/>
        <v>42780.707638888889</v>
      </c>
      <c r="N1511" s="14">
        <f t="shared" si="205"/>
        <v>29.174247685185183</v>
      </c>
      <c r="O1511" t="b">
        <v>1</v>
      </c>
      <c r="P1511">
        <v>196</v>
      </c>
      <c r="Q1511" t="b">
        <v>1</v>
      </c>
      <c r="R1511" s="8">
        <f t="shared" si="206"/>
        <v>1.2364125714285714</v>
      </c>
      <c r="S1511" s="10">
        <f t="shared" si="207"/>
        <v>110.39397959183674</v>
      </c>
      <c r="T1511" t="s">
        <v>8285</v>
      </c>
      <c r="U1511" t="str">
        <f t="shared" si="208"/>
        <v>photography</v>
      </c>
      <c r="V1511" t="str">
        <f t="shared" si="209"/>
        <v>photobooks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>
        <f t="shared" si="202"/>
        <v>2592000</v>
      </c>
      <c r="L1512" s="12">
        <f t="shared" si="203"/>
        <v>41809.135162037033</v>
      </c>
      <c r="M1512" s="12">
        <f t="shared" si="204"/>
        <v>41839.135162037033</v>
      </c>
      <c r="N1512" s="14">
        <f t="shared" si="205"/>
        <v>29.75</v>
      </c>
      <c r="O1512" t="b">
        <v>1</v>
      </c>
      <c r="P1512">
        <v>405</v>
      </c>
      <c r="Q1512" t="b">
        <v>1</v>
      </c>
      <c r="R1512" s="8">
        <f t="shared" si="206"/>
        <v>1.0103500000000001</v>
      </c>
      <c r="S1512" s="10">
        <f t="shared" si="207"/>
        <v>39.91506172839506</v>
      </c>
      <c r="T1512" t="s">
        <v>8285</v>
      </c>
      <c r="U1512" t="str">
        <f t="shared" si="208"/>
        <v>photography</v>
      </c>
      <c r="V1512" t="str">
        <f t="shared" si="209"/>
        <v>photobooks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>
        <f t="shared" si="202"/>
        <v>2595600</v>
      </c>
      <c r="L1513" s="12">
        <f t="shared" si="203"/>
        <v>42296.333379629628</v>
      </c>
      <c r="M1513" s="12">
        <f t="shared" si="204"/>
        <v>42326.375046296293</v>
      </c>
      <c r="N1513" s="14">
        <f t="shared" si="205"/>
        <v>29.791666666666668</v>
      </c>
      <c r="O1513" t="b">
        <v>1</v>
      </c>
      <c r="P1513">
        <v>206</v>
      </c>
      <c r="Q1513" t="b">
        <v>1</v>
      </c>
      <c r="R1513" s="8">
        <f t="shared" si="206"/>
        <v>1.1179285714285714</v>
      </c>
      <c r="S1513" s="10">
        <f t="shared" si="207"/>
        <v>75.975728155339809</v>
      </c>
      <c r="T1513" t="s">
        <v>8285</v>
      </c>
      <c r="U1513" t="str">
        <f t="shared" si="208"/>
        <v>photography</v>
      </c>
      <c r="V1513" t="str">
        <f t="shared" si="209"/>
        <v>photobooks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>
        <f t="shared" si="202"/>
        <v>2592000</v>
      </c>
      <c r="L1514" s="12">
        <f t="shared" si="203"/>
        <v>42741.434479166666</v>
      </c>
      <c r="M1514" s="12">
        <f t="shared" si="204"/>
        <v>42771.434479166666</v>
      </c>
      <c r="N1514" s="14">
        <f t="shared" si="205"/>
        <v>29.75</v>
      </c>
      <c r="O1514" t="b">
        <v>1</v>
      </c>
      <c r="P1514">
        <v>335</v>
      </c>
      <c r="Q1514" t="b">
        <v>1</v>
      </c>
      <c r="R1514" s="8">
        <f t="shared" si="206"/>
        <v>5.5877142857142861</v>
      </c>
      <c r="S1514" s="10">
        <f t="shared" si="207"/>
        <v>58.379104477611939</v>
      </c>
      <c r="T1514" t="s">
        <v>8285</v>
      </c>
      <c r="U1514" t="str">
        <f t="shared" si="208"/>
        <v>photography</v>
      </c>
      <c r="V1514" t="str">
        <f t="shared" si="209"/>
        <v>photobooks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>
        <f t="shared" si="202"/>
        <v>2592000</v>
      </c>
      <c r="L1515" s="12">
        <f t="shared" si="203"/>
        <v>41806.387337962966</v>
      </c>
      <c r="M1515" s="12">
        <f t="shared" si="204"/>
        <v>41836.387337962966</v>
      </c>
      <c r="N1515" s="14">
        <f t="shared" si="205"/>
        <v>29.75</v>
      </c>
      <c r="O1515" t="b">
        <v>1</v>
      </c>
      <c r="P1515">
        <v>215</v>
      </c>
      <c r="Q1515" t="b">
        <v>1</v>
      </c>
      <c r="R1515" s="8">
        <f t="shared" si="206"/>
        <v>1.5001875</v>
      </c>
      <c r="S1515" s="10">
        <f t="shared" si="207"/>
        <v>55.82093023255814</v>
      </c>
      <c r="T1515" t="s">
        <v>8285</v>
      </c>
      <c r="U1515" t="str">
        <f t="shared" si="208"/>
        <v>photography</v>
      </c>
      <c r="V1515" t="str">
        <f t="shared" si="209"/>
        <v>photobooks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>
        <f t="shared" si="202"/>
        <v>3456000</v>
      </c>
      <c r="L1516" s="12">
        <f t="shared" si="203"/>
        <v>42234.347685185188</v>
      </c>
      <c r="M1516" s="12">
        <f t="shared" si="204"/>
        <v>42274.347685185188</v>
      </c>
      <c r="N1516" s="14">
        <f t="shared" si="205"/>
        <v>39.75</v>
      </c>
      <c r="O1516" t="b">
        <v>1</v>
      </c>
      <c r="P1516">
        <v>176</v>
      </c>
      <c r="Q1516" t="b">
        <v>1</v>
      </c>
      <c r="R1516" s="8">
        <f t="shared" si="206"/>
        <v>1.0647599999999999</v>
      </c>
      <c r="S1516" s="10">
        <f t="shared" si="207"/>
        <v>151.24431818181819</v>
      </c>
      <c r="T1516" t="s">
        <v>8285</v>
      </c>
      <c r="U1516" t="str">
        <f t="shared" si="208"/>
        <v>photography</v>
      </c>
      <c r="V1516" t="str">
        <f t="shared" si="209"/>
        <v>photobooks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>
        <f t="shared" si="202"/>
        <v>2588400</v>
      </c>
      <c r="L1517" s="12">
        <f t="shared" si="203"/>
        <v>42415.003437499996</v>
      </c>
      <c r="M1517" s="12">
        <f t="shared" si="204"/>
        <v>42444.961770833332</v>
      </c>
      <c r="N1517" s="14">
        <f t="shared" si="205"/>
        <v>29.708333333333332</v>
      </c>
      <c r="O1517" t="b">
        <v>1</v>
      </c>
      <c r="P1517">
        <v>555</v>
      </c>
      <c r="Q1517" t="b">
        <v>1</v>
      </c>
      <c r="R1517" s="8">
        <f t="shared" si="206"/>
        <v>1.57189</v>
      </c>
      <c r="S1517" s="10">
        <f t="shared" si="207"/>
        <v>849.67027027027029</v>
      </c>
      <c r="T1517" t="s">
        <v>8285</v>
      </c>
      <c r="U1517" t="str">
        <f t="shared" si="208"/>
        <v>photography</v>
      </c>
      <c r="V1517" t="str">
        <f t="shared" si="209"/>
        <v>photobooks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>
        <f t="shared" si="202"/>
        <v>2602108</v>
      </c>
      <c r="L1518" s="12">
        <f t="shared" si="203"/>
        <v>42619.216342592597</v>
      </c>
      <c r="M1518" s="12">
        <f t="shared" si="204"/>
        <v>42649.333333333328</v>
      </c>
      <c r="N1518" s="14">
        <f t="shared" si="205"/>
        <v>29.866990740740743</v>
      </c>
      <c r="O1518" t="b">
        <v>1</v>
      </c>
      <c r="P1518">
        <v>116</v>
      </c>
      <c r="Q1518" t="b">
        <v>1</v>
      </c>
      <c r="R1518" s="8">
        <f t="shared" si="206"/>
        <v>1.0865882352941176</v>
      </c>
      <c r="S1518" s="10">
        <f t="shared" si="207"/>
        <v>159.24137931034483</v>
      </c>
      <c r="T1518" t="s">
        <v>8285</v>
      </c>
      <c r="U1518" t="str">
        <f t="shared" si="208"/>
        <v>photography</v>
      </c>
      <c r="V1518" t="str">
        <f t="shared" si="209"/>
        <v>photobooks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>
        <f t="shared" si="202"/>
        <v>2651047</v>
      </c>
      <c r="L1519" s="12">
        <f t="shared" si="203"/>
        <v>41948.31658564815</v>
      </c>
      <c r="M1519" s="12">
        <f t="shared" si="204"/>
        <v>41979</v>
      </c>
      <c r="N1519" s="14">
        <f t="shared" si="205"/>
        <v>30.433414351851852</v>
      </c>
      <c r="O1519" t="b">
        <v>1</v>
      </c>
      <c r="P1519">
        <v>615</v>
      </c>
      <c r="Q1519" t="b">
        <v>1</v>
      </c>
      <c r="R1519" s="8">
        <f t="shared" si="206"/>
        <v>1.6197999999999999</v>
      </c>
      <c r="S1519" s="10">
        <f t="shared" si="207"/>
        <v>39.507317073170732</v>
      </c>
      <c r="T1519" t="s">
        <v>8285</v>
      </c>
      <c r="U1519" t="str">
        <f t="shared" si="208"/>
        <v>photography</v>
      </c>
      <c r="V1519" t="str">
        <f t="shared" si="209"/>
        <v>photobooks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>
        <f t="shared" si="202"/>
        <v>2592000</v>
      </c>
      <c r="L1520" s="12">
        <f t="shared" si="203"/>
        <v>41760.5700462963</v>
      </c>
      <c r="M1520" s="12">
        <f t="shared" si="204"/>
        <v>41790.5700462963</v>
      </c>
      <c r="N1520" s="14">
        <f t="shared" si="205"/>
        <v>29.75</v>
      </c>
      <c r="O1520" t="b">
        <v>1</v>
      </c>
      <c r="P1520">
        <v>236</v>
      </c>
      <c r="Q1520" t="b">
        <v>1</v>
      </c>
      <c r="R1520" s="8">
        <f t="shared" si="206"/>
        <v>2.0536666666666665</v>
      </c>
      <c r="S1520" s="10">
        <f t="shared" si="207"/>
        <v>130.52966101694915</v>
      </c>
      <c r="T1520" t="s">
        <v>8285</v>
      </c>
      <c r="U1520" t="str">
        <f t="shared" si="208"/>
        <v>photography</v>
      </c>
      <c r="V1520" t="str">
        <f t="shared" si="209"/>
        <v>photobooks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>
        <f t="shared" si="202"/>
        <v>2434257</v>
      </c>
      <c r="L1521" s="12">
        <f t="shared" si="203"/>
        <v>41782.491701388892</v>
      </c>
      <c r="M1521" s="12">
        <f t="shared" si="204"/>
        <v>41810.665972222225</v>
      </c>
      <c r="N1521" s="14">
        <f t="shared" si="205"/>
        <v>27.924270833333335</v>
      </c>
      <c r="O1521" t="b">
        <v>1</v>
      </c>
      <c r="P1521">
        <v>145</v>
      </c>
      <c r="Q1521" t="b">
        <v>1</v>
      </c>
      <c r="R1521" s="8">
        <f t="shared" si="206"/>
        <v>1.033638888888889</v>
      </c>
      <c r="S1521" s="10">
        <f t="shared" si="207"/>
        <v>64.156896551724131</v>
      </c>
      <c r="T1521" t="s">
        <v>8285</v>
      </c>
      <c r="U1521" t="str">
        <f t="shared" si="208"/>
        <v>photography</v>
      </c>
      <c r="V1521" t="str">
        <f t="shared" si="209"/>
        <v>photobooks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>
        <f t="shared" si="202"/>
        <v>3137087</v>
      </c>
      <c r="L1522" s="12">
        <f t="shared" si="203"/>
        <v>41955.607789351852</v>
      </c>
      <c r="M1522" s="12">
        <f t="shared" si="204"/>
        <v>41991.916666666672</v>
      </c>
      <c r="N1522" s="14">
        <f t="shared" si="205"/>
        <v>36.058877314814815</v>
      </c>
      <c r="O1522" t="b">
        <v>1</v>
      </c>
      <c r="P1522">
        <v>167</v>
      </c>
      <c r="Q1522" t="b">
        <v>1</v>
      </c>
      <c r="R1522" s="8">
        <f t="shared" si="206"/>
        <v>1.0347222222222223</v>
      </c>
      <c r="S1522" s="10">
        <f t="shared" si="207"/>
        <v>111.52694610778443</v>
      </c>
      <c r="T1522" t="s">
        <v>8285</v>
      </c>
      <c r="U1522" t="str">
        <f t="shared" si="208"/>
        <v>photography</v>
      </c>
      <c r="V1522" t="str">
        <f t="shared" si="209"/>
        <v>photobooks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>
        <f t="shared" si="202"/>
        <v>3024000</v>
      </c>
      <c r="L1523" s="12">
        <f t="shared" si="203"/>
        <v>42492.917719907404</v>
      </c>
      <c r="M1523" s="12">
        <f t="shared" si="204"/>
        <v>42527.917719907404</v>
      </c>
      <c r="N1523" s="14">
        <f t="shared" si="205"/>
        <v>34.75</v>
      </c>
      <c r="O1523" t="b">
        <v>1</v>
      </c>
      <c r="P1523">
        <v>235</v>
      </c>
      <c r="Q1523" t="b">
        <v>1</v>
      </c>
      <c r="R1523" s="8">
        <f t="shared" si="206"/>
        <v>1.0681333333333334</v>
      </c>
      <c r="S1523" s="10">
        <f t="shared" si="207"/>
        <v>170.44680851063831</v>
      </c>
      <c r="T1523" t="s">
        <v>8285</v>
      </c>
      <c r="U1523" t="str">
        <f t="shared" si="208"/>
        <v>photography</v>
      </c>
      <c r="V1523" t="str">
        <f t="shared" si="209"/>
        <v>photobooks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>
        <f t="shared" si="202"/>
        <v>2592000</v>
      </c>
      <c r="L1524" s="12">
        <f t="shared" si="203"/>
        <v>41899.580312500002</v>
      </c>
      <c r="M1524" s="12">
        <f t="shared" si="204"/>
        <v>41929.580312500002</v>
      </c>
      <c r="N1524" s="14">
        <f t="shared" si="205"/>
        <v>29.75</v>
      </c>
      <c r="O1524" t="b">
        <v>1</v>
      </c>
      <c r="P1524">
        <v>452</v>
      </c>
      <c r="Q1524" t="b">
        <v>1</v>
      </c>
      <c r="R1524" s="8">
        <f t="shared" si="206"/>
        <v>1.3896574712643677</v>
      </c>
      <c r="S1524" s="10">
        <f t="shared" si="207"/>
        <v>133.7391592920354</v>
      </c>
      <c r="T1524" t="s">
        <v>8285</v>
      </c>
      <c r="U1524" t="str">
        <f t="shared" si="208"/>
        <v>photography</v>
      </c>
      <c r="V1524" t="str">
        <f t="shared" si="209"/>
        <v>photobooks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>
        <f t="shared" si="202"/>
        <v>2699884</v>
      </c>
      <c r="L1525" s="12">
        <f t="shared" si="203"/>
        <v>41964.501342592594</v>
      </c>
      <c r="M1525" s="12">
        <f t="shared" si="204"/>
        <v>41995.75</v>
      </c>
      <c r="N1525" s="14">
        <f t="shared" si="205"/>
        <v>30.998657407407407</v>
      </c>
      <c r="O1525" t="b">
        <v>1</v>
      </c>
      <c r="P1525">
        <v>241</v>
      </c>
      <c r="Q1525" t="b">
        <v>1</v>
      </c>
      <c r="R1525" s="8">
        <f t="shared" si="206"/>
        <v>1.2484324324324325</v>
      </c>
      <c r="S1525" s="10">
        <f t="shared" si="207"/>
        <v>95.834024896265561</v>
      </c>
      <c r="T1525" t="s">
        <v>8285</v>
      </c>
      <c r="U1525" t="str">
        <f t="shared" si="208"/>
        <v>photography</v>
      </c>
      <c r="V1525" t="str">
        <f t="shared" si="209"/>
        <v>photobooks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>
        <f t="shared" si="202"/>
        <v>2592000</v>
      </c>
      <c r="L1526" s="12">
        <f t="shared" si="203"/>
        <v>42756.251041666663</v>
      </c>
      <c r="M1526" s="12">
        <f t="shared" si="204"/>
        <v>42786.251041666663</v>
      </c>
      <c r="N1526" s="14">
        <f t="shared" si="205"/>
        <v>29.75</v>
      </c>
      <c r="O1526" t="b">
        <v>1</v>
      </c>
      <c r="P1526">
        <v>28</v>
      </c>
      <c r="Q1526" t="b">
        <v>1</v>
      </c>
      <c r="R1526" s="8">
        <f t="shared" si="206"/>
        <v>2.0699999999999998</v>
      </c>
      <c r="S1526" s="10">
        <f t="shared" si="207"/>
        <v>221.78571428571428</v>
      </c>
      <c r="T1526" t="s">
        <v>8285</v>
      </c>
      <c r="U1526" t="str">
        <f t="shared" si="208"/>
        <v>photography</v>
      </c>
      <c r="V1526" t="str">
        <f t="shared" si="209"/>
        <v>photobooks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>
        <f t="shared" si="202"/>
        <v>2592000</v>
      </c>
      <c r="L1527" s="12">
        <f t="shared" si="203"/>
        <v>42570.452986111108</v>
      </c>
      <c r="M1527" s="12">
        <f t="shared" si="204"/>
        <v>42600.452986111108</v>
      </c>
      <c r="N1527" s="14">
        <f t="shared" si="205"/>
        <v>29.75</v>
      </c>
      <c r="O1527" t="b">
        <v>1</v>
      </c>
      <c r="P1527">
        <v>140</v>
      </c>
      <c r="Q1527" t="b">
        <v>1</v>
      </c>
      <c r="R1527" s="8">
        <f t="shared" si="206"/>
        <v>1.7400576923076922</v>
      </c>
      <c r="S1527" s="10">
        <f t="shared" si="207"/>
        <v>32.315357142857138</v>
      </c>
      <c r="T1527" t="s">
        <v>8285</v>
      </c>
      <c r="U1527" t="str">
        <f t="shared" si="208"/>
        <v>photography</v>
      </c>
      <c r="V1527" t="str">
        <f t="shared" si="209"/>
        <v>photobooks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>
        <f t="shared" si="202"/>
        <v>4233600</v>
      </c>
      <c r="L1528" s="12">
        <f t="shared" si="203"/>
        <v>42339.026006944448</v>
      </c>
      <c r="M1528" s="12">
        <f t="shared" si="204"/>
        <v>42388.026006944448</v>
      </c>
      <c r="N1528" s="14">
        <f t="shared" si="205"/>
        <v>48.75</v>
      </c>
      <c r="O1528" t="b">
        <v>1</v>
      </c>
      <c r="P1528">
        <v>280</v>
      </c>
      <c r="Q1528" t="b">
        <v>1</v>
      </c>
      <c r="R1528" s="8">
        <f t="shared" si="206"/>
        <v>1.2032608695652174</v>
      </c>
      <c r="S1528" s="10">
        <f t="shared" si="207"/>
        <v>98.839285714285708</v>
      </c>
      <c r="T1528" t="s">
        <v>8285</v>
      </c>
      <c r="U1528" t="str">
        <f t="shared" si="208"/>
        <v>photography</v>
      </c>
      <c r="V1528" t="str">
        <f t="shared" si="209"/>
        <v>photobooks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>
        <f t="shared" si="202"/>
        <v>2415600</v>
      </c>
      <c r="L1529" s="12">
        <f t="shared" si="203"/>
        <v>42780.350532407407</v>
      </c>
      <c r="M1529" s="12">
        <f t="shared" si="204"/>
        <v>42808.308865740735</v>
      </c>
      <c r="N1529" s="14">
        <f t="shared" si="205"/>
        <v>27.708333333333332</v>
      </c>
      <c r="O1529" t="b">
        <v>1</v>
      </c>
      <c r="P1529">
        <v>70</v>
      </c>
      <c r="Q1529" t="b">
        <v>1</v>
      </c>
      <c r="R1529" s="8">
        <f t="shared" si="206"/>
        <v>1.1044428571428573</v>
      </c>
      <c r="S1529" s="10">
        <f t="shared" si="207"/>
        <v>55.222142857142863</v>
      </c>
      <c r="T1529" t="s">
        <v>8285</v>
      </c>
      <c r="U1529" t="str">
        <f t="shared" si="208"/>
        <v>photography</v>
      </c>
      <c r="V1529" t="str">
        <f t="shared" si="209"/>
        <v>photobooks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>
        <f t="shared" si="202"/>
        <v>2615078</v>
      </c>
      <c r="L1530" s="12">
        <f t="shared" si="203"/>
        <v>42736.482893518521</v>
      </c>
      <c r="M1530" s="12">
        <f t="shared" si="204"/>
        <v>42766.75</v>
      </c>
      <c r="N1530" s="14">
        <f t="shared" si="205"/>
        <v>30.017106481481481</v>
      </c>
      <c r="O1530" t="b">
        <v>1</v>
      </c>
      <c r="P1530">
        <v>160</v>
      </c>
      <c r="Q1530" t="b">
        <v>1</v>
      </c>
      <c r="R1530" s="8">
        <f t="shared" si="206"/>
        <v>2.8156666666666665</v>
      </c>
      <c r="S1530" s="10">
        <f t="shared" si="207"/>
        <v>52.793750000000003</v>
      </c>
      <c r="T1530" t="s">
        <v>8285</v>
      </c>
      <c r="U1530" t="str">
        <f t="shared" si="208"/>
        <v>photography</v>
      </c>
      <c r="V1530" t="str">
        <f t="shared" si="209"/>
        <v>photobooks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>
        <f t="shared" si="202"/>
        <v>2588400</v>
      </c>
      <c r="L1531" s="12">
        <f t="shared" si="203"/>
        <v>42052.378703703704</v>
      </c>
      <c r="M1531" s="12">
        <f t="shared" si="204"/>
        <v>42082.337037037039</v>
      </c>
      <c r="N1531" s="14">
        <f t="shared" si="205"/>
        <v>29.708333333333332</v>
      </c>
      <c r="O1531" t="b">
        <v>1</v>
      </c>
      <c r="P1531">
        <v>141</v>
      </c>
      <c r="Q1531" t="b">
        <v>1</v>
      </c>
      <c r="R1531" s="8">
        <f t="shared" si="206"/>
        <v>1.0067894736842105</v>
      </c>
      <c r="S1531" s="10">
        <f t="shared" si="207"/>
        <v>135.66666666666666</v>
      </c>
      <c r="T1531" t="s">
        <v>8285</v>
      </c>
      <c r="U1531" t="str">
        <f t="shared" si="208"/>
        <v>photography</v>
      </c>
      <c r="V1531" t="str">
        <f t="shared" si="209"/>
        <v>photobooks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>
        <f t="shared" si="202"/>
        <v>2160000</v>
      </c>
      <c r="L1532" s="12">
        <f t="shared" si="203"/>
        <v>42275.517303240747</v>
      </c>
      <c r="M1532" s="12">
        <f t="shared" si="204"/>
        <v>42300.517303240747</v>
      </c>
      <c r="N1532" s="14">
        <f t="shared" si="205"/>
        <v>24.75</v>
      </c>
      <c r="O1532" t="b">
        <v>1</v>
      </c>
      <c r="P1532">
        <v>874</v>
      </c>
      <c r="Q1532" t="b">
        <v>1</v>
      </c>
      <c r="R1532" s="8">
        <f t="shared" si="206"/>
        <v>1.3482571428571428</v>
      </c>
      <c r="S1532" s="10">
        <f t="shared" si="207"/>
        <v>53.991990846681922</v>
      </c>
      <c r="T1532" t="s">
        <v>8285</v>
      </c>
      <c r="U1532" t="str">
        <f t="shared" si="208"/>
        <v>photography</v>
      </c>
      <c r="V1532" t="str">
        <f t="shared" si="209"/>
        <v>photobooks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>
        <f t="shared" si="202"/>
        <v>2792674</v>
      </c>
      <c r="L1533" s="12">
        <f t="shared" si="203"/>
        <v>41941.552384259259</v>
      </c>
      <c r="M1533" s="12">
        <f t="shared" si="204"/>
        <v>41973.875</v>
      </c>
      <c r="N1533" s="14">
        <f t="shared" si="205"/>
        <v>32.072615740740737</v>
      </c>
      <c r="O1533" t="b">
        <v>1</v>
      </c>
      <c r="P1533">
        <v>73</v>
      </c>
      <c r="Q1533" t="b">
        <v>1</v>
      </c>
      <c r="R1533" s="8">
        <f t="shared" si="206"/>
        <v>1.7595744680851064</v>
      </c>
      <c r="S1533" s="10">
        <f t="shared" si="207"/>
        <v>56.643835616438359</v>
      </c>
      <c r="T1533" t="s">
        <v>8285</v>
      </c>
      <c r="U1533" t="str">
        <f t="shared" si="208"/>
        <v>photography</v>
      </c>
      <c r="V1533" t="str">
        <f t="shared" si="209"/>
        <v>photobooks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>
        <f t="shared" si="202"/>
        <v>2086535</v>
      </c>
      <c r="L1534" s="12">
        <f t="shared" si="203"/>
        <v>42391.225289351853</v>
      </c>
      <c r="M1534" s="12">
        <f t="shared" si="204"/>
        <v>42415.375</v>
      </c>
      <c r="N1534" s="14">
        <f t="shared" si="205"/>
        <v>23.899710648148147</v>
      </c>
      <c r="O1534" t="b">
        <v>1</v>
      </c>
      <c r="P1534">
        <v>294</v>
      </c>
      <c r="Q1534" t="b">
        <v>1</v>
      </c>
      <c r="R1534" s="8">
        <f t="shared" si="206"/>
        <v>4.8402000000000003</v>
      </c>
      <c r="S1534" s="10">
        <f t="shared" si="207"/>
        <v>82.316326530612244</v>
      </c>
      <c r="T1534" t="s">
        <v>8285</v>
      </c>
      <c r="U1534" t="str">
        <f t="shared" si="208"/>
        <v>photography</v>
      </c>
      <c r="V1534" t="str">
        <f t="shared" si="209"/>
        <v>photobooks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>
        <f t="shared" si="202"/>
        <v>4247763</v>
      </c>
      <c r="L1535" s="12">
        <f t="shared" si="203"/>
        <v>42442.75204861111</v>
      </c>
      <c r="M1535" s="12">
        <f t="shared" si="204"/>
        <v>42491.915972222225</v>
      </c>
      <c r="N1535" s="14">
        <f t="shared" si="205"/>
        <v>48.913923611111109</v>
      </c>
      <c r="O1535" t="b">
        <v>1</v>
      </c>
      <c r="P1535">
        <v>740</v>
      </c>
      <c r="Q1535" t="b">
        <v>1</v>
      </c>
      <c r="R1535" s="8">
        <f t="shared" si="206"/>
        <v>1.4514</v>
      </c>
      <c r="S1535" s="10">
        <f t="shared" si="207"/>
        <v>88.26081081081081</v>
      </c>
      <c r="T1535" t="s">
        <v>8285</v>
      </c>
      <c r="U1535" t="str">
        <f t="shared" si="208"/>
        <v>photography</v>
      </c>
      <c r="V1535" t="str">
        <f t="shared" si="209"/>
        <v>photobooks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>
        <f t="shared" si="202"/>
        <v>2592000</v>
      </c>
      <c r="L1536" s="12">
        <f t="shared" si="203"/>
        <v>42221.42432870371</v>
      </c>
      <c r="M1536" s="12">
        <f t="shared" si="204"/>
        <v>42251.42432870371</v>
      </c>
      <c r="N1536" s="14">
        <f t="shared" si="205"/>
        <v>29.75</v>
      </c>
      <c r="O1536" t="b">
        <v>1</v>
      </c>
      <c r="P1536">
        <v>369</v>
      </c>
      <c r="Q1536" t="b">
        <v>1</v>
      </c>
      <c r="R1536" s="8">
        <f t="shared" si="206"/>
        <v>4.1773333333333333</v>
      </c>
      <c r="S1536" s="10">
        <f t="shared" si="207"/>
        <v>84.905149051490511</v>
      </c>
      <c r="T1536" t="s">
        <v>8285</v>
      </c>
      <c r="U1536" t="str">
        <f t="shared" si="208"/>
        <v>photography</v>
      </c>
      <c r="V1536" t="str">
        <f t="shared" si="209"/>
        <v>photobooks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>
        <f t="shared" si="202"/>
        <v>2513169</v>
      </c>
      <c r="L1537" s="12">
        <f t="shared" si="203"/>
        <v>42484.579062500001</v>
      </c>
      <c r="M1537" s="12">
        <f t="shared" si="204"/>
        <v>42513.666666666672</v>
      </c>
      <c r="N1537" s="14">
        <f t="shared" si="205"/>
        <v>28.837604166666669</v>
      </c>
      <c r="O1537" t="b">
        <v>1</v>
      </c>
      <c r="P1537">
        <v>110</v>
      </c>
      <c r="Q1537" t="b">
        <v>1</v>
      </c>
      <c r="R1537" s="8">
        <f t="shared" si="206"/>
        <v>1.3242499999999999</v>
      </c>
      <c r="S1537" s="10">
        <f t="shared" si="207"/>
        <v>48.154545454545456</v>
      </c>
      <c r="T1537" t="s">
        <v>8285</v>
      </c>
      <c r="U1537" t="str">
        <f t="shared" si="208"/>
        <v>photography</v>
      </c>
      <c r="V1537" t="str">
        <f t="shared" si="209"/>
        <v>photobooks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>
        <f t="shared" si="202"/>
        <v>2592000</v>
      </c>
      <c r="L1538" s="12">
        <f t="shared" si="203"/>
        <v>42213.552199074074</v>
      </c>
      <c r="M1538" s="12">
        <f t="shared" si="204"/>
        <v>42243.552199074074</v>
      </c>
      <c r="N1538" s="14">
        <f t="shared" si="205"/>
        <v>29.75</v>
      </c>
      <c r="O1538" t="b">
        <v>1</v>
      </c>
      <c r="P1538">
        <v>455</v>
      </c>
      <c r="Q1538" t="b">
        <v>1</v>
      </c>
      <c r="R1538" s="8">
        <f t="shared" si="206"/>
        <v>2.5030841666666666</v>
      </c>
      <c r="S1538" s="10">
        <f t="shared" si="207"/>
        <v>66.015406593406595</v>
      </c>
      <c r="T1538" t="s">
        <v>8285</v>
      </c>
      <c r="U1538" t="str">
        <f t="shared" si="208"/>
        <v>photography</v>
      </c>
      <c r="V1538" t="str">
        <f t="shared" si="209"/>
        <v>photobooks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>
        <f t="shared" ref="K1539:K1602" si="210">SUM(I1539,-J1539)</f>
        <v>3147973</v>
      </c>
      <c r="L1539" s="12">
        <f t="shared" ref="L1539:L1602" si="211">(((J1539/60)/60)/24)+DATE(1970,1,1)+(-6/24)</f>
        <v>42552.065127314811</v>
      </c>
      <c r="M1539" s="12">
        <f t="shared" ref="M1539:M1602" si="212">(((I1539/60)/60)/24)+DATE(1970,1,1)+(-6/24)</f>
        <v>42588.5</v>
      </c>
      <c r="N1539" s="14">
        <f t="shared" ref="N1539:N1602" si="213">(((K1539/60)/60)/24)+(-6/24)</f>
        <v>36.184872685185184</v>
      </c>
      <c r="O1539" t="b">
        <v>1</v>
      </c>
      <c r="P1539">
        <v>224</v>
      </c>
      <c r="Q1539" t="b">
        <v>1</v>
      </c>
      <c r="R1539" s="8">
        <f t="shared" ref="R1539:R1602" si="214">E1539/D1539</f>
        <v>1.7989999999999999</v>
      </c>
      <c r="S1539" s="10">
        <f t="shared" ref="S1539:S1602" si="215">E1539/P1539</f>
        <v>96.375</v>
      </c>
      <c r="T1539" t="s">
        <v>8285</v>
      </c>
      <c r="U1539" t="str">
        <f t="shared" si="208"/>
        <v>photography</v>
      </c>
      <c r="V1539" t="str">
        <f t="shared" si="209"/>
        <v>photobooks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>
        <f t="shared" si="210"/>
        <v>3888000</v>
      </c>
      <c r="L1540" s="12">
        <f t="shared" si="211"/>
        <v>41981.532060185185</v>
      </c>
      <c r="M1540" s="12">
        <f t="shared" si="212"/>
        <v>42026.532060185185</v>
      </c>
      <c r="N1540" s="14">
        <f t="shared" si="213"/>
        <v>44.75</v>
      </c>
      <c r="O1540" t="b">
        <v>1</v>
      </c>
      <c r="P1540">
        <v>46</v>
      </c>
      <c r="Q1540" t="b">
        <v>1</v>
      </c>
      <c r="R1540" s="8">
        <f t="shared" si="214"/>
        <v>1.0262857142857142</v>
      </c>
      <c r="S1540" s="10">
        <f t="shared" si="215"/>
        <v>156.17391304347825</v>
      </c>
      <c r="T1540" t="s">
        <v>8285</v>
      </c>
      <c r="U1540" t="str">
        <f t="shared" si="208"/>
        <v>photography</v>
      </c>
      <c r="V1540" t="str">
        <f t="shared" si="209"/>
        <v>photobooks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>
        <f t="shared" si="210"/>
        <v>2851200</v>
      </c>
      <c r="L1541" s="12">
        <f t="shared" si="211"/>
        <v>42705.669201388882</v>
      </c>
      <c r="M1541" s="12">
        <f t="shared" si="212"/>
        <v>42738.669201388882</v>
      </c>
      <c r="N1541" s="14">
        <f t="shared" si="213"/>
        <v>32.75</v>
      </c>
      <c r="O1541" t="b">
        <v>0</v>
      </c>
      <c r="P1541">
        <v>284</v>
      </c>
      <c r="Q1541" t="b">
        <v>1</v>
      </c>
      <c r="R1541" s="8">
        <f t="shared" si="214"/>
        <v>1.359861</v>
      </c>
      <c r="S1541" s="10">
        <f t="shared" si="215"/>
        <v>95.764859154929582</v>
      </c>
      <c r="T1541" t="s">
        <v>8285</v>
      </c>
      <c r="U1541" t="str">
        <f t="shared" si="208"/>
        <v>photography</v>
      </c>
      <c r="V1541" t="str">
        <f t="shared" si="209"/>
        <v>photobooks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>
        <f t="shared" si="210"/>
        <v>2595884</v>
      </c>
      <c r="L1542" s="12">
        <f t="shared" si="211"/>
        <v>41938.75712962963</v>
      </c>
      <c r="M1542" s="12">
        <f t="shared" si="212"/>
        <v>41968.802083333328</v>
      </c>
      <c r="N1542" s="14">
        <f t="shared" si="213"/>
        <v>29.794953703703701</v>
      </c>
      <c r="O1542" t="b">
        <v>1</v>
      </c>
      <c r="P1542">
        <v>98</v>
      </c>
      <c r="Q1542" t="b">
        <v>1</v>
      </c>
      <c r="R1542" s="8">
        <f t="shared" si="214"/>
        <v>1.1786666666666668</v>
      </c>
      <c r="S1542" s="10">
        <f t="shared" si="215"/>
        <v>180.40816326530611</v>
      </c>
      <c r="T1542" t="s">
        <v>8285</v>
      </c>
      <c r="U1542" t="str">
        <f t="shared" si="208"/>
        <v>photography</v>
      </c>
      <c r="V1542" t="str">
        <f t="shared" si="209"/>
        <v>photobooks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>
        <f t="shared" si="210"/>
        <v>2592000</v>
      </c>
      <c r="L1543" s="12">
        <f t="shared" si="211"/>
        <v>41974.462245370371</v>
      </c>
      <c r="M1543" s="12">
        <f t="shared" si="212"/>
        <v>42004.462245370371</v>
      </c>
      <c r="N1543" s="14">
        <f t="shared" si="213"/>
        <v>29.75</v>
      </c>
      <c r="O1543" t="b">
        <v>0</v>
      </c>
      <c r="P1543">
        <v>2</v>
      </c>
      <c r="Q1543" t="b">
        <v>0</v>
      </c>
      <c r="R1543" s="8">
        <f t="shared" si="214"/>
        <v>3.3333333333333332E-4</v>
      </c>
      <c r="S1543" s="10">
        <f t="shared" si="215"/>
        <v>3</v>
      </c>
      <c r="T1543" t="s">
        <v>8289</v>
      </c>
      <c r="U1543" t="str">
        <f t="shared" si="208"/>
        <v>photography</v>
      </c>
      <c r="V1543" t="str">
        <f t="shared" si="209"/>
        <v>nature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>
        <f t="shared" si="210"/>
        <v>1296000</v>
      </c>
      <c r="L1544" s="12">
        <f t="shared" si="211"/>
        <v>42170.746527777781</v>
      </c>
      <c r="M1544" s="12">
        <f t="shared" si="212"/>
        <v>42185.746527777781</v>
      </c>
      <c r="N1544" s="14">
        <f t="shared" si="213"/>
        <v>14.75</v>
      </c>
      <c r="O1544" t="b">
        <v>0</v>
      </c>
      <c r="P1544">
        <v>1</v>
      </c>
      <c r="Q1544" t="b">
        <v>0</v>
      </c>
      <c r="R1544" s="8">
        <f t="shared" si="214"/>
        <v>0.04</v>
      </c>
      <c r="S1544" s="10">
        <f t="shared" si="215"/>
        <v>20</v>
      </c>
      <c r="T1544" t="s">
        <v>8289</v>
      </c>
      <c r="U1544" t="str">
        <f t="shared" si="208"/>
        <v>photography</v>
      </c>
      <c r="V1544" t="str">
        <f t="shared" si="209"/>
        <v>nature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>
        <f t="shared" si="210"/>
        <v>2595600</v>
      </c>
      <c r="L1545" s="12">
        <f t="shared" si="211"/>
        <v>41935.259652777779</v>
      </c>
      <c r="M1545" s="12">
        <f t="shared" si="212"/>
        <v>41965.301319444443</v>
      </c>
      <c r="N1545" s="14">
        <f t="shared" si="213"/>
        <v>29.791666666666668</v>
      </c>
      <c r="O1545" t="b">
        <v>0</v>
      </c>
      <c r="P1545">
        <v>1</v>
      </c>
      <c r="Q1545" t="b">
        <v>0</v>
      </c>
      <c r="R1545" s="8">
        <f t="shared" si="214"/>
        <v>4.4444444444444444E-3</v>
      </c>
      <c r="S1545" s="10">
        <f t="shared" si="215"/>
        <v>10</v>
      </c>
      <c r="T1545" t="s">
        <v>8289</v>
      </c>
      <c r="U1545" t="str">
        <f t="shared" si="208"/>
        <v>photography</v>
      </c>
      <c r="V1545" t="str">
        <f t="shared" si="209"/>
        <v>nature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>
        <f t="shared" si="210"/>
        <v>3625456</v>
      </c>
      <c r="L1546" s="12">
        <f t="shared" si="211"/>
        <v>42052.801203703704</v>
      </c>
      <c r="M1546" s="12">
        <f t="shared" si="212"/>
        <v>42094.762499999997</v>
      </c>
      <c r="N1546" s="14">
        <f t="shared" si="213"/>
        <v>41.711296296296297</v>
      </c>
      <c r="O1546" t="b">
        <v>0</v>
      </c>
      <c r="P1546">
        <v>0</v>
      </c>
      <c r="Q1546" t="b">
        <v>0</v>
      </c>
      <c r="R1546" s="8">
        <f t="shared" si="214"/>
        <v>0</v>
      </c>
      <c r="S1546" s="10" t="e">
        <f t="shared" si="215"/>
        <v>#DIV/0!</v>
      </c>
      <c r="T1546" t="s">
        <v>8289</v>
      </c>
      <c r="U1546" t="str">
        <f t="shared" si="208"/>
        <v>photography</v>
      </c>
      <c r="V1546" t="str">
        <f t="shared" si="209"/>
        <v>nature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>
        <f t="shared" si="210"/>
        <v>2937726</v>
      </c>
      <c r="L1547" s="12">
        <f t="shared" si="211"/>
        <v>42031.634652777779</v>
      </c>
      <c r="M1547" s="12">
        <f t="shared" si="212"/>
        <v>42065.636111111111</v>
      </c>
      <c r="N1547" s="14">
        <f t="shared" si="213"/>
        <v>33.751458333333332</v>
      </c>
      <c r="O1547" t="b">
        <v>0</v>
      </c>
      <c r="P1547">
        <v>1</v>
      </c>
      <c r="Q1547" t="b">
        <v>0</v>
      </c>
      <c r="R1547" s="8">
        <f t="shared" si="214"/>
        <v>3.3333333333333332E-4</v>
      </c>
      <c r="S1547" s="10">
        <f t="shared" si="215"/>
        <v>1</v>
      </c>
      <c r="T1547" t="s">
        <v>8289</v>
      </c>
      <c r="U1547" t="str">
        <f t="shared" si="208"/>
        <v>photography</v>
      </c>
      <c r="V1547" t="str">
        <f t="shared" si="209"/>
        <v>nature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>
        <f t="shared" si="210"/>
        <v>5184000</v>
      </c>
      <c r="L1548" s="12">
        <f t="shared" si="211"/>
        <v>41838.962951388887</v>
      </c>
      <c r="M1548" s="12">
        <f t="shared" si="212"/>
        <v>41898.962951388887</v>
      </c>
      <c r="N1548" s="14">
        <f t="shared" si="213"/>
        <v>59.75</v>
      </c>
      <c r="O1548" t="b">
        <v>0</v>
      </c>
      <c r="P1548">
        <v>11</v>
      </c>
      <c r="Q1548" t="b">
        <v>0</v>
      </c>
      <c r="R1548" s="8">
        <f t="shared" si="214"/>
        <v>0.28899999999999998</v>
      </c>
      <c r="S1548" s="10">
        <f t="shared" si="215"/>
        <v>26.272727272727273</v>
      </c>
      <c r="T1548" t="s">
        <v>8289</v>
      </c>
      <c r="U1548" t="str">
        <f t="shared" si="208"/>
        <v>photography</v>
      </c>
      <c r="V1548" t="str">
        <f t="shared" si="209"/>
        <v>nature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>
        <f t="shared" si="210"/>
        <v>604800</v>
      </c>
      <c r="L1549" s="12">
        <f t="shared" si="211"/>
        <v>42782.176875000005</v>
      </c>
      <c r="M1549" s="12">
        <f t="shared" si="212"/>
        <v>42789.176875000005</v>
      </c>
      <c r="N1549" s="14">
        <f t="shared" si="213"/>
        <v>6.75</v>
      </c>
      <c r="O1549" t="b">
        <v>0</v>
      </c>
      <c r="P1549">
        <v>0</v>
      </c>
      <c r="Q1549" t="b">
        <v>0</v>
      </c>
      <c r="R1549" s="8">
        <f t="shared" si="214"/>
        <v>0</v>
      </c>
      <c r="S1549" s="10" t="e">
        <f t="shared" si="215"/>
        <v>#DIV/0!</v>
      </c>
      <c r="T1549" t="s">
        <v>8289</v>
      </c>
      <c r="U1549" t="str">
        <f t="shared" si="208"/>
        <v>photography</v>
      </c>
      <c r="V1549" t="str">
        <f t="shared" si="209"/>
        <v>nature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>
        <f t="shared" si="210"/>
        <v>2595600</v>
      </c>
      <c r="L1550" s="12">
        <f t="shared" si="211"/>
        <v>42286.63217592593</v>
      </c>
      <c r="M1550" s="12">
        <f t="shared" si="212"/>
        <v>42316.673842592587</v>
      </c>
      <c r="N1550" s="14">
        <f t="shared" si="213"/>
        <v>29.791666666666668</v>
      </c>
      <c r="O1550" t="b">
        <v>0</v>
      </c>
      <c r="P1550">
        <v>1</v>
      </c>
      <c r="Q1550" t="b">
        <v>0</v>
      </c>
      <c r="R1550" s="8">
        <f t="shared" si="214"/>
        <v>8.5714285714285715E-2</v>
      </c>
      <c r="S1550" s="10">
        <f t="shared" si="215"/>
        <v>60</v>
      </c>
      <c r="T1550" t="s">
        <v>8289</v>
      </c>
      <c r="U1550" t="str">
        <f t="shared" si="208"/>
        <v>photography</v>
      </c>
      <c r="V1550" t="str">
        <f t="shared" si="209"/>
        <v>nature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>
        <f t="shared" si="210"/>
        <v>2595600</v>
      </c>
      <c r="L1551" s="12">
        <f t="shared" si="211"/>
        <v>42280.886099537034</v>
      </c>
      <c r="M1551" s="12">
        <f t="shared" si="212"/>
        <v>42310.927766203706</v>
      </c>
      <c r="N1551" s="14">
        <f t="shared" si="213"/>
        <v>29.791666666666668</v>
      </c>
      <c r="O1551" t="b">
        <v>0</v>
      </c>
      <c r="P1551">
        <v>6</v>
      </c>
      <c r="Q1551" t="b">
        <v>0</v>
      </c>
      <c r="R1551" s="8">
        <f t="shared" si="214"/>
        <v>0.34</v>
      </c>
      <c r="S1551" s="10">
        <f t="shared" si="215"/>
        <v>28.333333333333332</v>
      </c>
      <c r="T1551" t="s">
        <v>8289</v>
      </c>
      <c r="U1551" t="str">
        <f t="shared" si="208"/>
        <v>photography</v>
      </c>
      <c r="V1551" t="str">
        <f t="shared" si="209"/>
        <v>nature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>
        <f t="shared" si="210"/>
        <v>2592000</v>
      </c>
      <c r="L1552" s="12">
        <f t="shared" si="211"/>
        <v>42472.199467592596</v>
      </c>
      <c r="M1552" s="12">
        <f t="shared" si="212"/>
        <v>42502.199467592596</v>
      </c>
      <c r="N1552" s="14">
        <f t="shared" si="213"/>
        <v>29.75</v>
      </c>
      <c r="O1552" t="b">
        <v>0</v>
      </c>
      <c r="P1552">
        <v>7</v>
      </c>
      <c r="Q1552" t="b">
        <v>0</v>
      </c>
      <c r="R1552" s="8">
        <f t="shared" si="214"/>
        <v>0.13466666666666666</v>
      </c>
      <c r="S1552" s="10">
        <f t="shared" si="215"/>
        <v>14.428571428571429</v>
      </c>
      <c r="T1552" t="s">
        <v>8289</v>
      </c>
      <c r="U1552" t="str">
        <f t="shared" si="208"/>
        <v>photography</v>
      </c>
      <c r="V1552" t="str">
        <f t="shared" si="209"/>
        <v>nature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>
        <f t="shared" si="210"/>
        <v>2592000</v>
      </c>
      <c r="L1553" s="12">
        <f t="shared" si="211"/>
        <v>42121.574525462958</v>
      </c>
      <c r="M1553" s="12">
        <f t="shared" si="212"/>
        <v>42151.574525462958</v>
      </c>
      <c r="N1553" s="14">
        <f t="shared" si="213"/>
        <v>29.75</v>
      </c>
      <c r="O1553" t="b">
        <v>0</v>
      </c>
      <c r="P1553">
        <v>0</v>
      </c>
      <c r="Q1553" t="b">
        <v>0</v>
      </c>
      <c r="R1553" s="8">
        <f t="shared" si="214"/>
        <v>0</v>
      </c>
      <c r="S1553" s="10" t="e">
        <f t="shared" si="215"/>
        <v>#DIV/0!</v>
      </c>
      <c r="T1553" t="s">
        <v>8289</v>
      </c>
      <c r="U1553" t="str">
        <f t="shared" si="208"/>
        <v>photography</v>
      </c>
      <c r="V1553" t="str">
        <f t="shared" si="209"/>
        <v>nature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>
        <f t="shared" si="210"/>
        <v>1769232</v>
      </c>
      <c r="L1554" s="12">
        <f t="shared" si="211"/>
        <v>41892.438750000001</v>
      </c>
      <c r="M1554" s="12">
        <f t="shared" si="212"/>
        <v>41912.915972222225</v>
      </c>
      <c r="N1554" s="14">
        <f t="shared" si="213"/>
        <v>20.22722222222222</v>
      </c>
      <c r="O1554" t="b">
        <v>0</v>
      </c>
      <c r="P1554">
        <v>16</v>
      </c>
      <c r="Q1554" t="b">
        <v>0</v>
      </c>
      <c r="R1554" s="8">
        <f t="shared" si="214"/>
        <v>0.49186046511627907</v>
      </c>
      <c r="S1554" s="10">
        <f t="shared" si="215"/>
        <v>132.1875</v>
      </c>
      <c r="T1554" t="s">
        <v>8289</v>
      </c>
      <c r="U1554" t="str">
        <f t="shared" si="208"/>
        <v>photography</v>
      </c>
      <c r="V1554" t="str">
        <f t="shared" si="209"/>
        <v>nature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>
        <f t="shared" si="210"/>
        <v>2592000</v>
      </c>
      <c r="L1555" s="12">
        <f t="shared" si="211"/>
        <v>42219.032951388886</v>
      </c>
      <c r="M1555" s="12">
        <f t="shared" si="212"/>
        <v>42249.032951388886</v>
      </c>
      <c r="N1555" s="14">
        <f t="shared" si="213"/>
        <v>29.75</v>
      </c>
      <c r="O1555" t="b">
        <v>0</v>
      </c>
      <c r="P1555">
        <v>0</v>
      </c>
      <c r="Q1555" t="b">
        <v>0</v>
      </c>
      <c r="R1555" s="8">
        <f t="shared" si="214"/>
        <v>0</v>
      </c>
      <c r="S1555" s="10" t="e">
        <f t="shared" si="215"/>
        <v>#DIV/0!</v>
      </c>
      <c r="T1555" t="s">
        <v>8289</v>
      </c>
      <c r="U1555" t="str">
        <f t="shared" si="208"/>
        <v>photography</v>
      </c>
      <c r="V1555" t="str">
        <f t="shared" si="209"/>
        <v>nature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>
        <f t="shared" si="210"/>
        <v>2592000</v>
      </c>
      <c r="L1556" s="12">
        <f t="shared" si="211"/>
        <v>42188.002199074079</v>
      </c>
      <c r="M1556" s="12">
        <f t="shared" si="212"/>
        <v>42218.002199074079</v>
      </c>
      <c r="N1556" s="14">
        <f t="shared" si="213"/>
        <v>29.75</v>
      </c>
      <c r="O1556" t="b">
        <v>0</v>
      </c>
      <c r="P1556">
        <v>0</v>
      </c>
      <c r="Q1556" t="b">
        <v>0</v>
      </c>
      <c r="R1556" s="8">
        <f t="shared" si="214"/>
        <v>0</v>
      </c>
      <c r="S1556" s="10" t="e">
        <f t="shared" si="215"/>
        <v>#DIV/0!</v>
      </c>
      <c r="T1556" t="s">
        <v>8289</v>
      </c>
      <c r="U1556" t="str">
        <f t="shared" si="208"/>
        <v>photography</v>
      </c>
      <c r="V1556" t="str">
        <f t="shared" si="209"/>
        <v>nature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>
        <f t="shared" si="210"/>
        <v>1995368</v>
      </c>
      <c r="L1557" s="12">
        <f t="shared" si="211"/>
        <v>42241.363796296297</v>
      </c>
      <c r="M1557" s="12">
        <f t="shared" si="212"/>
        <v>42264.458333333328</v>
      </c>
      <c r="N1557" s="14">
        <f t="shared" si="213"/>
        <v>22.844537037037039</v>
      </c>
      <c r="O1557" t="b">
        <v>0</v>
      </c>
      <c r="P1557">
        <v>0</v>
      </c>
      <c r="Q1557" t="b">
        <v>0</v>
      </c>
      <c r="R1557" s="8">
        <f t="shared" si="214"/>
        <v>0</v>
      </c>
      <c r="S1557" s="10" t="e">
        <f t="shared" si="215"/>
        <v>#DIV/0!</v>
      </c>
      <c r="T1557" t="s">
        <v>8289</v>
      </c>
      <c r="U1557" t="str">
        <f t="shared" si="208"/>
        <v>photography</v>
      </c>
      <c r="V1557" t="str">
        <f t="shared" si="209"/>
        <v>nature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>
        <f t="shared" si="210"/>
        <v>2592000</v>
      </c>
      <c r="L1558" s="12">
        <f t="shared" si="211"/>
        <v>42524.903055555551</v>
      </c>
      <c r="M1558" s="12">
        <f t="shared" si="212"/>
        <v>42554.903055555551</v>
      </c>
      <c r="N1558" s="14">
        <f t="shared" si="213"/>
        <v>29.75</v>
      </c>
      <c r="O1558" t="b">
        <v>0</v>
      </c>
      <c r="P1558">
        <v>12</v>
      </c>
      <c r="Q1558" t="b">
        <v>0</v>
      </c>
      <c r="R1558" s="8">
        <f t="shared" si="214"/>
        <v>0.45133333333333331</v>
      </c>
      <c r="S1558" s="10">
        <f t="shared" si="215"/>
        <v>56.416666666666664</v>
      </c>
      <c r="T1558" t="s">
        <v>8289</v>
      </c>
      <c r="U1558" t="str">
        <f t="shared" si="208"/>
        <v>photography</v>
      </c>
      <c r="V1558" t="str">
        <f t="shared" si="209"/>
        <v>nature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>
        <f t="shared" si="210"/>
        <v>2678400</v>
      </c>
      <c r="L1559" s="12">
        <f t="shared" si="211"/>
        <v>41871.40315972222</v>
      </c>
      <c r="M1559" s="12">
        <f t="shared" si="212"/>
        <v>41902.40315972222</v>
      </c>
      <c r="N1559" s="14">
        <f t="shared" si="213"/>
        <v>30.75</v>
      </c>
      <c r="O1559" t="b">
        <v>0</v>
      </c>
      <c r="P1559">
        <v>1</v>
      </c>
      <c r="Q1559" t="b">
        <v>0</v>
      </c>
      <c r="R1559" s="8">
        <f t="shared" si="214"/>
        <v>0.04</v>
      </c>
      <c r="S1559" s="10">
        <f t="shared" si="215"/>
        <v>100</v>
      </c>
      <c r="T1559" t="s">
        <v>8289</v>
      </c>
      <c r="U1559" t="str">
        <f t="shared" si="208"/>
        <v>photography</v>
      </c>
      <c r="V1559" t="str">
        <f t="shared" si="209"/>
        <v>nature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>
        <f t="shared" si="210"/>
        <v>5107161</v>
      </c>
      <c r="L1560" s="12">
        <f t="shared" si="211"/>
        <v>42185.147673611107</v>
      </c>
      <c r="M1560" s="12">
        <f t="shared" si="212"/>
        <v>42244.258333333331</v>
      </c>
      <c r="N1560" s="14">
        <f t="shared" si="213"/>
        <v>58.860659722222231</v>
      </c>
      <c r="O1560" t="b">
        <v>0</v>
      </c>
      <c r="P1560">
        <v>3</v>
      </c>
      <c r="Q1560" t="b">
        <v>0</v>
      </c>
      <c r="R1560" s="8">
        <f t="shared" si="214"/>
        <v>4.6666666666666669E-2</v>
      </c>
      <c r="S1560" s="10">
        <f t="shared" si="215"/>
        <v>11.666666666666666</v>
      </c>
      <c r="T1560" t="s">
        <v>8289</v>
      </c>
      <c r="U1560" t="str">
        <f t="shared" si="208"/>
        <v>photography</v>
      </c>
      <c r="V1560" t="str">
        <f t="shared" si="209"/>
        <v>nature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>
        <f t="shared" si="210"/>
        <v>1296000</v>
      </c>
      <c r="L1561" s="12">
        <f t="shared" si="211"/>
        <v>42107.80322916666</v>
      </c>
      <c r="M1561" s="12">
        <f t="shared" si="212"/>
        <v>42122.80322916666</v>
      </c>
      <c r="N1561" s="14">
        <f t="shared" si="213"/>
        <v>14.75</v>
      </c>
      <c r="O1561" t="b">
        <v>0</v>
      </c>
      <c r="P1561">
        <v>1</v>
      </c>
      <c r="Q1561" t="b">
        <v>0</v>
      </c>
      <c r="R1561" s="8">
        <f t="shared" si="214"/>
        <v>3.3333333333333335E-3</v>
      </c>
      <c r="S1561" s="10">
        <f t="shared" si="215"/>
        <v>50</v>
      </c>
      <c r="T1561" t="s">
        <v>8289</v>
      </c>
      <c r="U1561" t="str">
        <f t="shared" si="208"/>
        <v>photography</v>
      </c>
      <c r="V1561" t="str">
        <f t="shared" si="209"/>
        <v>nature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>
        <f t="shared" si="210"/>
        <v>1731600</v>
      </c>
      <c r="L1562" s="12">
        <f t="shared" si="211"/>
        <v>41935.770752314813</v>
      </c>
      <c r="M1562" s="12">
        <f t="shared" si="212"/>
        <v>41955.812418981484</v>
      </c>
      <c r="N1562" s="14">
        <f t="shared" si="213"/>
        <v>19.791666666666668</v>
      </c>
      <c r="O1562" t="b">
        <v>0</v>
      </c>
      <c r="P1562">
        <v>4</v>
      </c>
      <c r="Q1562" t="b">
        <v>0</v>
      </c>
      <c r="R1562" s="8">
        <f t="shared" si="214"/>
        <v>3.7600000000000001E-2</v>
      </c>
      <c r="S1562" s="10">
        <f t="shared" si="215"/>
        <v>23.5</v>
      </c>
      <c r="T1562" t="s">
        <v>8289</v>
      </c>
      <c r="U1562" t="str">
        <f t="shared" si="208"/>
        <v>photography</v>
      </c>
      <c r="V1562" t="str">
        <f t="shared" si="209"/>
        <v>nature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>
        <f t="shared" si="210"/>
        <v>2595600</v>
      </c>
      <c r="L1563" s="12">
        <f t="shared" si="211"/>
        <v>41554.791701388887</v>
      </c>
      <c r="M1563" s="12">
        <f t="shared" si="212"/>
        <v>41584.833368055559</v>
      </c>
      <c r="N1563" s="14">
        <f t="shared" si="213"/>
        <v>29.791666666666668</v>
      </c>
      <c r="O1563" t="b">
        <v>0</v>
      </c>
      <c r="P1563">
        <v>1</v>
      </c>
      <c r="Q1563" t="b">
        <v>0</v>
      </c>
      <c r="R1563" s="8">
        <f t="shared" si="214"/>
        <v>6.7000000000000002E-3</v>
      </c>
      <c r="S1563" s="10">
        <f t="shared" si="215"/>
        <v>67</v>
      </c>
      <c r="T1563" t="s">
        <v>8290</v>
      </c>
      <c r="U1563" t="str">
        <f t="shared" ref="U1563:U1582" si="216">IF(T1563="publishing/nonfiction","publishing",IF(T1563="publishing/art books","publishing",IF(T1563="publishing/children's books","publishing",IF(T1563="publishing/radio &amp; podcasts","publishing",IF(T1563="publishing/translations","publishing",IF(T1563="publishing/fiction","publishing","N/A"))))))</f>
        <v>publishing</v>
      </c>
      <c r="V1563" t="str">
        <f t="shared" ref="V1563:V1582" si="217">IF(T1563="publishing/nonfiction","nonfiction",IF(T1563="publishing/art books","art books",IF(T1563="publishing/children's books","children's books",IF(T1563="publishing/radio &amp; podcasts","radio &amp; podcasts",IF(T1563="publishing/translations","translations",IF(T1563="publishing/fiction","fiction","N/A"))))))</f>
        <v>art books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>
        <f t="shared" si="210"/>
        <v>6002084</v>
      </c>
      <c r="L1564" s="12">
        <f t="shared" si="211"/>
        <v>40079.316157407404</v>
      </c>
      <c r="M1564" s="12">
        <f t="shared" si="212"/>
        <v>40148.784722222219</v>
      </c>
      <c r="N1564" s="14">
        <f t="shared" si="213"/>
        <v>69.218564814814826</v>
      </c>
      <c r="O1564" t="b">
        <v>0</v>
      </c>
      <c r="P1564">
        <v>0</v>
      </c>
      <c r="Q1564" t="b">
        <v>0</v>
      </c>
      <c r="R1564" s="8">
        <f t="shared" si="214"/>
        <v>0</v>
      </c>
      <c r="S1564" s="10" t="e">
        <f t="shared" si="215"/>
        <v>#DIV/0!</v>
      </c>
      <c r="T1564" t="s">
        <v>8290</v>
      </c>
      <c r="U1564" t="str">
        <f t="shared" si="216"/>
        <v>publishing</v>
      </c>
      <c r="V1564" t="str">
        <f t="shared" si="217"/>
        <v>art books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>
        <f t="shared" si="210"/>
        <v>5180400</v>
      </c>
      <c r="L1565" s="12">
        <f t="shared" si="211"/>
        <v>41652.492488425924</v>
      </c>
      <c r="M1565" s="12">
        <f t="shared" si="212"/>
        <v>41712.450821759259</v>
      </c>
      <c r="N1565" s="14">
        <f t="shared" si="213"/>
        <v>59.708333333333336</v>
      </c>
      <c r="O1565" t="b">
        <v>0</v>
      </c>
      <c r="P1565">
        <v>2</v>
      </c>
      <c r="Q1565" t="b">
        <v>0</v>
      </c>
      <c r="R1565" s="8">
        <f t="shared" si="214"/>
        <v>1.4166666666666666E-2</v>
      </c>
      <c r="S1565" s="10">
        <f t="shared" si="215"/>
        <v>42.5</v>
      </c>
      <c r="T1565" t="s">
        <v>8290</v>
      </c>
      <c r="U1565" t="str">
        <f t="shared" si="216"/>
        <v>publishing</v>
      </c>
      <c r="V1565" t="str">
        <f t="shared" si="217"/>
        <v>art books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>
        <f t="shared" si="210"/>
        <v>2718991</v>
      </c>
      <c r="L1566" s="12">
        <f t="shared" si="211"/>
        <v>42121.117002314815</v>
      </c>
      <c r="M1566" s="12">
        <f t="shared" si="212"/>
        <v>42152.586805555555</v>
      </c>
      <c r="N1566" s="14">
        <f t="shared" si="213"/>
        <v>31.219803240740745</v>
      </c>
      <c r="O1566" t="b">
        <v>0</v>
      </c>
      <c r="P1566">
        <v>1</v>
      </c>
      <c r="Q1566" t="b">
        <v>0</v>
      </c>
      <c r="R1566" s="8">
        <f t="shared" si="214"/>
        <v>1E-3</v>
      </c>
      <c r="S1566" s="10">
        <f t="shared" si="215"/>
        <v>10</v>
      </c>
      <c r="T1566" t="s">
        <v>8290</v>
      </c>
      <c r="U1566" t="str">
        <f t="shared" si="216"/>
        <v>publishing</v>
      </c>
      <c r="V1566" t="str">
        <f t="shared" si="217"/>
        <v>art books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>
        <f t="shared" si="210"/>
        <v>2592000</v>
      </c>
      <c r="L1567" s="12">
        <f t="shared" si="211"/>
        <v>40672.479872685188</v>
      </c>
      <c r="M1567" s="12">
        <f t="shared" si="212"/>
        <v>40702.479872685188</v>
      </c>
      <c r="N1567" s="14">
        <f t="shared" si="213"/>
        <v>29.75</v>
      </c>
      <c r="O1567" t="b">
        <v>0</v>
      </c>
      <c r="P1567">
        <v>1</v>
      </c>
      <c r="Q1567" t="b">
        <v>0</v>
      </c>
      <c r="R1567" s="8">
        <f t="shared" si="214"/>
        <v>2.5000000000000001E-2</v>
      </c>
      <c r="S1567" s="10">
        <f t="shared" si="215"/>
        <v>100</v>
      </c>
      <c r="T1567" t="s">
        <v>8290</v>
      </c>
      <c r="U1567" t="str">
        <f t="shared" si="216"/>
        <v>publishing</v>
      </c>
      <c r="V1567" t="str">
        <f t="shared" si="217"/>
        <v>art books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>
        <f t="shared" si="210"/>
        <v>2505596</v>
      </c>
      <c r="L1568" s="12">
        <f t="shared" si="211"/>
        <v>42549.666712962964</v>
      </c>
      <c r="M1568" s="12">
        <f t="shared" si="212"/>
        <v>42578.666666666672</v>
      </c>
      <c r="N1568" s="14">
        <f t="shared" si="213"/>
        <v>28.749953703703707</v>
      </c>
      <c r="O1568" t="b">
        <v>0</v>
      </c>
      <c r="P1568">
        <v>59</v>
      </c>
      <c r="Q1568" t="b">
        <v>0</v>
      </c>
      <c r="R1568" s="8">
        <f t="shared" si="214"/>
        <v>0.21249999999999999</v>
      </c>
      <c r="S1568" s="10">
        <f t="shared" si="215"/>
        <v>108.05084745762711</v>
      </c>
      <c r="T1568" t="s">
        <v>8290</v>
      </c>
      <c r="U1568" t="str">
        <f t="shared" si="216"/>
        <v>publishing</v>
      </c>
      <c r="V1568" t="str">
        <f t="shared" si="217"/>
        <v>art books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>
        <f t="shared" si="210"/>
        <v>1301455</v>
      </c>
      <c r="L1569" s="12">
        <f t="shared" si="211"/>
        <v>41671.686863425923</v>
      </c>
      <c r="M1569" s="12">
        <f t="shared" si="212"/>
        <v>41686.75</v>
      </c>
      <c r="N1569" s="14">
        <f t="shared" si="213"/>
        <v>14.813136574074074</v>
      </c>
      <c r="O1569" t="b">
        <v>0</v>
      </c>
      <c r="P1569">
        <v>13</v>
      </c>
      <c r="Q1569" t="b">
        <v>0</v>
      </c>
      <c r="R1569" s="8">
        <f t="shared" si="214"/>
        <v>4.1176470588235294E-2</v>
      </c>
      <c r="S1569" s="10">
        <f t="shared" si="215"/>
        <v>26.923076923076923</v>
      </c>
      <c r="T1569" t="s">
        <v>8290</v>
      </c>
      <c r="U1569" t="str">
        <f t="shared" si="216"/>
        <v>publishing</v>
      </c>
      <c r="V1569" t="str">
        <f t="shared" si="217"/>
        <v>art books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>
        <f t="shared" si="210"/>
        <v>3024000</v>
      </c>
      <c r="L1570" s="12">
        <f t="shared" si="211"/>
        <v>41961.812326388885</v>
      </c>
      <c r="M1570" s="12">
        <f t="shared" si="212"/>
        <v>41996.812326388885</v>
      </c>
      <c r="N1570" s="14">
        <f t="shared" si="213"/>
        <v>34.75</v>
      </c>
      <c r="O1570" t="b">
        <v>0</v>
      </c>
      <c r="P1570">
        <v>22</v>
      </c>
      <c r="Q1570" t="b">
        <v>0</v>
      </c>
      <c r="R1570" s="8">
        <f t="shared" si="214"/>
        <v>0.13639999999999999</v>
      </c>
      <c r="S1570" s="10">
        <f t="shared" si="215"/>
        <v>155</v>
      </c>
      <c r="T1570" t="s">
        <v>8290</v>
      </c>
      <c r="U1570" t="str">
        <f t="shared" si="216"/>
        <v>publishing</v>
      </c>
      <c r="V1570" t="str">
        <f t="shared" si="217"/>
        <v>art books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>
        <f t="shared" si="210"/>
        <v>2592000</v>
      </c>
      <c r="L1571" s="12">
        <f t="shared" si="211"/>
        <v>41389.429560185185</v>
      </c>
      <c r="M1571" s="12">
        <f t="shared" si="212"/>
        <v>41419.429560185185</v>
      </c>
      <c r="N1571" s="14">
        <f t="shared" si="213"/>
        <v>29.75</v>
      </c>
      <c r="O1571" t="b">
        <v>0</v>
      </c>
      <c r="P1571">
        <v>0</v>
      </c>
      <c r="Q1571" t="b">
        <v>0</v>
      </c>
      <c r="R1571" s="8">
        <f t="shared" si="214"/>
        <v>0</v>
      </c>
      <c r="S1571" s="10" t="e">
        <f t="shared" si="215"/>
        <v>#DIV/0!</v>
      </c>
      <c r="T1571" t="s">
        <v>8290</v>
      </c>
      <c r="U1571" t="str">
        <f t="shared" si="216"/>
        <v>publishing</v>
      </c>
      <c r="V1571" t="str">
        <f t="shared" si="217"/>
        <v>art books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>
        <f t="shared" si="210"/>
        <v>2588400</v>
      </c>
      <c r="L1572" s="12">
        <f t="shared" si="211"/>
        <v>42438.563449074078</v>
      </c>
      <c r="M1572" s="12">
        <f t="shared" si="212"/>
        <v>42468.521782407406</v>
      </c>
      <c r="N1572" s="14">
        <f t="shared" si="213"/>
        <v>29.708333333333332</v>
      </c>
      <c r="O1572" t="b">
        <v>0</v>
      </c>
      <c r="P1572">
        <v>52</v>
      </c>
      <c r="Q1572" t="b">
        <v>0</v>
      </c>
      <c r="R1572" s="8">
        <f t="shared" si="214"/>
        <v>0.41399999999999998</v>
      </c>
      <c r="S1572" s="10">
        <f t="shared" si="215"/>
        <v>47.769230769230766</v>
      </c>
      <c r="T1572" t="s">
        <v>8290</v>
      </c>
      <c r="U1572" t="str">
        <f t="shared" si="216"/>
        <v>publishing</v>
      </c>
      <c r="V1572" t="str">
        <f t="shared" si="217"/>
        <v>art books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>
        <f t="shared" si="210"/>
        <v>2592000</v>
      </c>
      <c r="L1573" s="12">
        <f t="shared" si="211"/>
        <v>42144.519479166673</v>
      </c>
      <c r="M1573" s="12">
        <f t="shared" si="212"/>
        <v>42174.519479166673</v>
      </c>
      <c r="N1573" s="14">
        <f t="shared" si="213"/>
        <v>29.75</v>
      </c>
      <c r="O1573" t="b">
        <v>0</v>
      </c>
      <c r="P1573">
        <v>4</v>
      </c>
      <c r="Q1573" t="b">
        <v>0</v>
      </c>
      <c r="R1573" s="8">
        <f t="shared" si="214"/>
        <v>6.6115702479338841E-3</v>
      </c>
      <c r="S1573" s="10">
        <f t="shared" si="215"/>
        <v>20</v>
      </c>
      <c r="T1573" t="s">
        <v>8290</v>
      </c>
      <c r="U1573" t="str">
        <f t="shared" si="216"/>
        <v>publishing</v>
      </c>
      <c r="V1573" t="str">
        <f t="shared" si="217"/>
        <v>art books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>
        <f t="shared" si="210"/>
        <v>2157081</v>
      </c>
      <c r="L1574" s="12">
        <f t="shared" si="211"/>
        <v>42403.783090277779</v>
      </c>
      <c r="M1574" s="12">
        <f t="shared" si="212"/>
        <v>42428.749305555553</v>
      </c>
      <c r="N1574" s="14">
        <f t="shared" si="213"/>
        <v>24.716215277777778</v>
      </c>
      <c r="O1574" t="b">
        <v>0</v>
      </c>
      <c r="P1574">
        <v>3</v>
      </c>
      <c r="Q1574" t="b">
        <v>0</v>
      </c>
      <c r="R1574" s="8">
        <f t="shared" si="214"/>
        <v>0.05</v>
      </c>
      <c r="S1574" s="10">
        <f t="shared" si="215"/>
        <v>41.666666666666664</v>
      </c>
      <c r="T1574" t="s">
        <v>8290</v>
      </c>
      <c r="U1574" t="str">
        <f t="shared" si="216"/>
        <v>publishing</v>
      </c>
      <c r="V1574" t="str">
        <f t="shared" si="217"/>
        <v>art books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>
        <f t="shared" si="210"/>
        <v>3470338</v>
      </c>
      <c r="L1575" s="12">
        <f t="shared" si="211"/>
        <v>42785.750023148154</v>
      </c>
      <c r="M1575" s="12">
        <f t="shared" si="212"/>
        <v>42825.915972222225</v>
      </c>
      <c r="N1575" s="14">
        <f t="shared" si="213"/>
        <v>39.915949074074071</v>
      </c>
      <c r="O1575" t="b">
        <v>0</v>
      </c>
      <c r="P1575">
        <v>3</v>
      </c>
      <c r="Q1575" t="b">
        <v>0</v>
      </c>
      <c r="R1575" s="8">
        <f t="shared" si="214"/>
        <v>2.4777777777777777E-2</v>
      </c>
      <c r="S1575" s="10">
        <f t="shared" si="215"/>
        <v>74.333333333333329</v>
      </c>
      <c r="T1575" t="s">
        <v>8290</v>
      </c>
      <c r="U1575" t="str">
        <f t="shared" si="216"/>
        <v>publishing</v>
      </c>
      <c r="V1575" t="str">
        <f t="shared" si="217"/>
        <v>art books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>
        <f t="shared" si="210"/>
        <v>3024000</v>
      </c>
      <c r="L1576" s="12">
        <f t="shared" si="211"/>
        <v>42017.677418981482</v>
      </c>
      <c r="M1576" s="12">
        <f t="shared" si="212"/>
        <v>42052.677418981482</v>
      </c>
      <c r="N1576" s="14">
        <f t="shared" si="213"/>
        <v>34.75</v>
      </c>
      <c r="O1576" t="b">
        <v>0</v>
      </c>
      <c r="P1576">
        <v>6</v>
      </c>
      <c r="Q1576" t="b">
        <v>0</v>
      </c>
      <c r="R1576" s="8">
        <f t="shared" si="214"/>
        <v>5.0599999999999999E-2</v>
      </c>
      <c r="S1576" s="10">
        <f t="shared" si="215"/>
        <v>84.333333333333329</v>
      </c>
      <c r="T1576" t="s">
        <v>8290</v>
      </c>
      <c r="U1576" t="str">
        <f t="shared" si="216"/>
        <v>publishing</v>
      </c>
      <c r="V1576" t="str">
        <f t="shared" si="217"/>
        <v>art books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>
        <f t="shared" si="210"/>
        <v>2592000</v>
      </c>
      <c r="L1577" s="12">
        <f t="shared" si="211"/>
        <v>41799.274259259262</v>
      </c>
      <c r="M1577" s="12">
        <f t="shared" si="212"/>
        <v>41829.274259259262</v>
      </c>
      <c r="N1577" s="14">
        <f t="shared" si="213"/>
        <v>29.75</v>
      </c>
      <c r="O1577" t="b">
        <v>0</v>
      </c>
      <c r="P1577">
        <v>35</v>
      </c>
      <c r="Q1577" t="b">
        <v>0</v>
      </c>
      <c r="R1577" s="8">
        <f t="shared" si="214"/>
        <v>0.2291</v>
      </c>
      <c r="S1577" s="10">
        <f t="shared" si="215"/>
        <v>65.457142857142856</v>
      </c>
      <c r="T1577" t="s">
        <v>8290</v>
      </c>
      <c r="U1577" t="str">
        <f t="shared" si="216"/>
        <v>publishing</v>
      </c>
      <c r="V1577" t="str">
        <f t="shared" si="217"/>
        <v>art books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>
        <f t="shared" si="210"/>
        <v>3888000</v>
      </c>
      <c r="L1578" s="12">
        <f t="shared" si="211"/>
        <v>42140.629259259258</v>
      </c>
      <c r="M1578" s="12">
        <f t="shared" si="212"/>
        <v>42185.629259259258</v>
      </c>
      <c r="N1578" s="14">
        <f t="shared" si="213"/>
        <v>44.75</v>
      </c>
      <c r="O1578" t="b">
        <v>0</v>
      </c>
      <c r="P1578">
        <v>10</v>
      </c>
      <c r="Q1578" t="b">
        <v>0</v>
      </c>
      <c r="R1578" s="8">
        <f t="shared" si="214"/>
        <v>0.13</v>
      </c>
      <c r="S1578" s="10">
        <f t="shared" si="215"/>
        <v>65</v>
      </c>
      <c r="T1578" t="s">
        <v>8290</v>
      </c>
      <c r="U1578" t="str">
        <f t="shared" si="216"/>
        <v>publishing</v>
      </c>
      <c r="V1578" t="str">
        <f t="shared" si="217"/>
        <v>art books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>
        <f t="shared" si="210"/>
        <v>5184000</v>
      </c>
      <c r="L1579" s="12">
        <f t="shared" si="211"/>
        <v>41054.597777777781</v>
      </c>
      <c r="M1579" s="12">
        <f t="shared" si="212"/>
        <v>41114.597777777781</v>
      </c>
      <c r="N1579" s="14">
        <f t="shared" si="213"/>
        <v>59.75</v>
      </c>
      <c r="O1579" t="b">
        <v>0</v>
      </c>
      <c r="P1579">
        <v>2</v>
      </c>
      <c r="Q1579" t="b">
        <v>0</v>
      </c>
      <c r="R1579" s="8">
        <f t="shared" si="214"/>
        <v>5.4999999999999997E-3</v>
      </c>
      <c r="S1579" s="10">
        <f t="shared" si="215"/>
        <v>27.5</v>
      </c>
      <c r="T1579" t="s">
        <v>8290</v>
      </c>
      <c r="U1579" t="str">
        <f t="shared" si="216"/>
        <v>publishing</v>
      </c>
      <c r="V1579" t="str">
        <f t="shared" si="217"/>
        <v>art books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>
        <f t="shared" si="210"/>
        <v>2075109</v>
      </c>
      <c r="L1580" s="12">
        <f t="shared" si="211"/>
        <v>40398.815868055557</v>
      </c>
      <c r="M1580" s="12">
        <f t="shared" si="212"/>
        <v>40422.833333333336</v>
      </c>
      <c r="N1580" s="14">
        <f t="shared" si="213"/>
        <v>23.767465277777777</v>
      </c>
      <c r="O1580" t="b">
        <v>0</v>
      </c>
      <c r="P1580">
        <v>4</v>
      </c>
      <c r="Q1580" t="b">
        <v>0</v>
      </c>
      <c r="R1580" s="8">
        <f t="shared" si="214"/>
        <v>0.10806536636794939</v>
      </c>
      <c r="S1580" s="10">
        <f t="shared" si="215"/>
        <v>51.25</v>
      </c>
      <c r="T1580" t="s">
        <v>8290</v>
      </c>
      <c r="U1580" t="str">
        <f t="shared" si="216"/>
        <v>publishing</v>
      </c>
      <c r="V1580" t="str">
        <f t="shared" si="217"/>
        <v>art books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>
        <f t="shared" si="210"/>
        <v>2851200</v>
      </c>
      <c r="L1581" s="12">
        <f t="shared" si="211"/>
        <v>41481.746423611112</v>
      </c>
      <c r="M1581" s="12">
        <f t="shared" si="212"/>
        <v>41514.746423611112</v>
      </c>
      <c r="N1581" s="14">
        <f t="shared" si="213"/>
        <v>32.75</v>
      </c>
      <c r="O1581" t="b">
        <v>0</v>
      </c>
      <c r="P1581">
        <v>2</v>
      </c>
      <c r="Q1581" t="b">
        <v>0</v>
      </c>
      <c r="R1581" s="8">
        <f t="shared" si="214"/>
        <v>8.4008400840084006E-3</v>
      </c>
      <c r="S1581" s="10">
        <f t="shared" si="215"/>
        <v>14</v>
      </c>
      <c r="T1581" t="s">
        <v>8290</v>
      </c>
      <c r="U1581" t="str">
        <f t="shared" si="216"/>
        <v>publishing</v>
      </c>
      <c r="V1581" t="str">
        <f t="shared" si="217"/>
        <v>art books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>
        <f t="shared" si="210"/>
        <v>5184000</v>
      </c>
      <c r="L1582" s="12">
        <f t="shared" si="211"/>
        <v>40989.800069444449</v>
      </c>
      <c r="M1582" s="12">
        <f t="shared" si="212"/>
        <v>41049.800069444449</v>
      </c>
      <c r="N1582" s="14">
        <f t="shared" si="213"/>
        <v>59.75</v>
      </c>
      <c r="O1582" t="b">
        <v>0</v>
      </c>
      <c r="P1582">
        <v>0</v>
      </c>
      <c r="Q1582" t="b">
        <v>0</v>
      </c>
      <c r="R1582" s="8">
        <f t="shared" si="214"/>
        <v>0</v>
      </c>
      <c r="S1582" s="10" t="e">
        <f t="shared" si="215"/>
        <v>#DIV/0!</v>
      </c>
      <c r="T1582" t="s">
        <v>8290</v>
      </c>
      <c r="U1582" t="str">
        <f t="shared" si="216"/>
        <v>publishing</v>
      </c>
      <c r="V1582" t="str">
        <f t="shared" si="217"/>
        <v>art books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>
        <f t="shared" si="210"/>
        <v>2764800</v>
      </c>
      <c r="L1583" s="12">
        <f t="shared" si="211"/>
        <v>42325.198958333334</v>
      </c>
      <c r="M1583" s="12">
        <f t="shared" si="212"/>
        <v>42357.198958333334</v>
      </c>
      <c r="N1583" s="14">
        <f t="shared" si="213"/>
        <v>31.75</v>
      </c>
      <c r="O1583" t="b">
        <v>0</v>
      </c>
      <c r="P1583">
        <v>1</v>
      </c>
      <c r="Q1583" t="b">
        <v>0</v>
      </c>
      <c r="R1583" s="8">
        <f t="shared" si="214"/>
        <v>5.0000000000000001E-3</v>
      </c>
      <c r="S1583" s="10">
        <f t="shared" si="215"/>
        <v>5</v>
      </c>
      <c r="T1583" t="s">
        <v>8291</v>
      </c>
      <c r="U1583" t="str">
        <f t="shared" ref="U1583:U1602" si="218">IF(T1583="photography/photobooks", "photography", IF(T1583="photography/nature", "photography", IF(T1583="photography/places", "photography", IF(T1583="photography/people", "photography", "N/A"))))</f>
        <v>photography</v>
      </c>
      <c r="V1583" t="str">
        <f t="shared" ref="V1583:V1602" si="219">IF(T1583="photography/photobooks", "photobooks", IF(T1583="photography/nature", "nature", IF(T1583="photography/places", "places", IF(T1583="photography/people", "people", "N/A"))))</f>
        <v>places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>
        <f t="shared" si="210"/>
        <v>4933347</v>
      </c>
      <c r="L1584" s="12">
        <f t="shared" si="211"/>
        <v>42246.539965277778</v>
      </c>
      <c r="M1584" s="12">
        <f t="shared" si="212"/>
        <v>42303.638888888891</v>
      </c>
      <c r="N1584" s="14">
        <f t="shared" si="213"/>
        <v>56.848923611111111</v>
      </c>
      <c r="O1584" t="b">
        <v>0</v>
      </c>
      <c r="P1584">
        <v>3</v>
      </c>
      <c r="Q1584" t="b">
        <v>0</v>
      </c>
      <c r="R1584" s="8">
        <f t="shared" si="214"/>
        <v>9.2999999999999999E-2</v>
      </c>
      <c r="S1584" s="10">
        <f t="shared" si="215"/>
        <v>31</v>
      </c>
      <c r="T1584" t="s">
        <v>8291</v>
      </c>
      <c r="U1584" t="str">
        <f t="shared" si="218"/>
        <v>photography</v>
      </c>
      <c r="V1584" t="str">
        <f t="shared" si="219"/>
        <v>places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>
        <f t="shared" si="210"/>
        <v>2592000</v>
      </c>
      <c r="L1585" s="12">
        <f t="shared" si="211"/>
        <v>41877.654988425929</v>
      </c>
      <c r="M1585" s="12">
        <f t="shared" si="212"/>
        <v>41907.654988425929</v>
      </c>
      <c r="N1585" s="14">
        <f t="shared" si="213"/>
        <v>29.75</v>
      </c>
      <c r="O1585" t="b">
        <v>0</v>
      </c>
      <c r="P1585">
        <v>1</v>
      </c>
      <c r="Q1585" t="b">
        <v>0</v>
      </c>
      <c r="R1585" s="8">
        <f t="shared" si="214"/>
        <v>7.5000000000000002E-4</v>
      </c>
      <c r="S1585" s="10">
        <f t="shared" si="215"/>
        <v>15</v>
      </c>
      <c r="T1585" t="s">
        <v>8291</v>
      </c>
      <c r="U1585" t="str">
        <f t="shared" si="218"/>
        <v>photography</v>
      </c>
      <c r="V1585" t="str">
        <f t="shared" si="219"/>
        <v>places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>
        <f t="shared" si="210"/>
        <v>864000</v>
      </c>
      <c r="L1586" s="12">
        <f t="shared" si="211"/>
        <v>41779.399317129632</v>
      </c>
      <c r="M1586" s="12">
        <f t="shared" si="212"/>
        <v>41789.399317129632</v>
      </c>
      <c r="N1586" s="14">
        <f t="shared" si="213"/>
        <v>9.75</v>
      </c>
      <c r="O1586" t="b">
        <v>0</v>
      </c>
      <c r="P1586">
        <v>0</v>
      </c>
      <c r="Q1586" t="b">
        <v>0</v>
      </c>
      <c r="R1586" s="8">
        <f t="shared" si="214"/>
        <v>0</v>
      </c>
      <c r="S1586" s="10" t="e">
        <f t="shared" si="215"/>
        <v>#DIV/0!</v>
      </c>
      <c r="T1586" t="s">
        <v>8291</v>
      </c>
      <c r="U1586" t="str">
        <f t="shared" si="218"/>
        <v>photography</v>
      </c>
      <c r="V1586" t="str">
        <f t="shared" si="219"/>
        <v>places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>
        <f t="shared" si="210"/>
        <v>1863032</v>
      </c>
      <c r="L1587" s="12">
        <f t="shared" si="211"/>
        <v>42707.645462962959</v>
      </c>
      <c r="M1587" s="12">
        <f t="shared" si="212"/>
        <v>42729.208333333328</v>
      </c>
      <c r="N1587" s="14">
        <f t="shared" si="213"/>
        <v>21.312870370370373</v>
      </c>
      <c r="O1587" t="b">
        <v>0</v>
      </c>
      <c r="P1587">
        <v>12</v>
      </c>
      <c r="Q1587" t="b">
        <v>0</v>
      </c>
      <c r="R1587" s="8">
        <f t="shared" si="214"/>
        <v>0.79</v>
      </c>
      <c r="S1587" s="10">
        <f t="shared" si="215"/>
        <v>131.66666666666666</v>
      </c>
      <c r="T1587" t="s">
        <v>8291</v>
      </c>
      <c r="U1587" t="str">
        <f t="shared" si="218"/>
        <v>photography</v>
      </c>
      <c r="V1587" t="str">
        <f t="shared" si="219"/>
        <v>places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>
        <f t="shared" si="210"/>
        <v>2588400</v>
      </c>
      <c r="L1588" s="12">
        <f t="shared" si="211"/>
        <v>42068.854421296302</v>
      </c>
      <c r="M1588" s="12">
        <f t="shared" si="212"/>
        <v>42098.812754629631</v>
      </c>
      <c r="N1588" s="14">
        <f t="shared" si="213"/>
        <v>29.708333333333332</v>
      </c>
      <c r="O1588" t="b">
        <v>0</v>
      </c>
      <c r="P1588">
        <v>0</v>
      </c>
      <c r="Q1588" t="b">
        <v>0</v>
      </c>
      <c r="R1588" s="8">
        <f t="shared" si="214"/>
        <v>0</v>
      </c>
      <c r="S1588" s="10" t="e">
        <f t="shared" si="215"/>
        <v>#DIV/0!</v>
      </c>
      <c r="T1588" t="s">
        <v>8291</v>
      </c>
      <c r="U1588" t="str">
        <f t="shared" si="218"/>
        <v>photography</v>
      </c>
      <c r="V1588" t="str">
        <f t="shared" si="219"/>
        <v>places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>
        <f t="shared" si="210"/>
        <v>2592000</v>
      </c>
      <c r="L1589" s="12">
        <f t="shared" si="211"/>
        <v>41956.700983796298</v>
      </c>
      <c r="M1589" s="12">
        <f t="shared" si="212"/>
        <v>41986.700983796298</v>
      </c>
      <c r="N1589" s="14">
        <f t="shared" si="213"/>
        <v>29.75</v>
      </c>
      <c r="O1589" t="b">
        <v>0</v>
      </c>
      <c r="P1589">
        <v>1</v>
      </c>
      <c r="Q1589" t="b">
        <v>0</v>
      </c>
      <c r="R1589" s="8">
        <f t="shared" si="214"/>
        <v>1.3333333333333334E-4</v>
      </c>
      <c r="S1589" s="10">
        <f t="shared" si="215"/>
        <v>1</v>
      </c>
      <c r="T1589" t="s">
        <v>8291</v>
      </c>
      <c r="U1589" t="str">
        <f t="shared" si="218"/>
        <v>photography</v>
      </c>
      <c r="V1589" t="str">
        <f t="shared" si="219"/>
        <v>places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>
        <f t="shared" si="210"/>
        <v>2643121</v>
      </c>
      <c r="L1590" s="12">
        <f t="shared" si="211"/>
        <v>42004.99998842593</v>
      </c>
      <c r="M1590" s="12">
        <f t="shared" si="212"/>
        <v>42035.591666666667</v>
      </c>
      <c r="N1590" s="14">
        <f t="shared" si="213"/>
        <v>30.341678240740745</v>
      </c>
      <c r="O1590" t="b">
        <v>0</v>
      </c>
      <c r="P1590">
        <v>0</v>
      </c>
      <c r="Q1590" t="b">
        <v>0</v>
      </c>
      <c r="R1590" s="8">
        <f t="shared" si="214"/>
        <v>0</v>
      </c>
      <c r="S1590" s="10" t="e">
        <f t="shared" si="215"/>
        <v>#DIV/0!</v>
      </c>
      <c r="T1590" t="s">
        <v>8291</v>
      </c>
      <c r="U1590" t="str">
        <f t="shared" si="218"/>
        <v>photography</v>
      </c>
      <c r="V1590" t="str">
        <f t="shared" si="219"/>
        <v>places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>
        <f t="shared" si="210"/>
        <v>2592000</v>
      </c>
      <c r="L1591" s="12">
        <f t="shared" si="211"/>
        <v>42256.734791666662</v>
      </c>
      <c r="M1591" s="12">
        <f t="shared" si="212"/>
        <v>42286.734791666662</v>
      </c>
      <c r="N1591" s="14">
        <f t="shared" si="213"/>
        <v>29.75</v>
      </c>
      <c r="O1591" t="b">
        <v>0</v>
      </c>
      <c r="P1591">
        <v>0</v>
      </c>
      <c r="Q1591" t="b">
        <v>0</v>
      </c>
      <c r="R1591" s="8">
        <f t="shared" si="214"/>
        <v>0</v>
      </c>
      <c r="S1591" s="10" t="e">
        <f t="shared" si="215"/>
        <v>#DIV/0!</v>
      </c>
      <c r="T1591" t="s">
        <v>8291</v>
      </c>
      <c r="U1591" t="str">
        <f t="shared" si="218"/>
        <v>photography</v>
      </c>
      <c r="V1591" t="str">
        <f t="shared" si="219"/>
        <v>places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>
        <f t="shared" si="210"/>
        <v>2592000</v>
      </c>
      <c r="L1592" s="12">
        <f t="shared" si="211"/>
        <v>42240.607222222221</v>
      </c>
      <c r="M1592" s="12">
        <f t="shared" si="212"/>
        <v>42270.607222222221</v>
      </c>
      <c r="N1592" s="14">
        <f t="shared" si="213"/>
        <v>29.75</v>
      </c>
      <c r="O1592" t="b">
        <v>0</v>
      </c>
      <c r="P1592">
        <v>2</v>
      </c>
      <c r="Q1592" t="b">
        <v>0</v>
      </c>
      <c r="R1592" s="8">
        <f t="shared" si="214"/>
        <v>1.7000000000000001E-2</v>
      </c>
      <c r="S1592" s="10">
        <f t="shared" si="215"/>
        <v>510</v>
      </c>
      <c r="T1592" t="s">
        <v>8291</v>
      </c>
      <c r="U1592" t="str">
        <f t="shared" si="218"/>
        <v>photography</v>
      </c>
      <c r="V1592" t="str">
        <f t="shared" si="219"/>
        <v>places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>
        <f t="shared" si="210"/>
        <v>2588400</v>
      </c>
      <c r="L1593" s="12">
        <f t="shared" si="211"/>
        <v>42433.476168981477</v>
      </c>
      <c r="M1593" s="12">
        <f t="shared" si="212"/>
        <v>42463.43450231482</v>
      </c>
      <c r="N1593" s="14">
        <f t="shared" si="213"/>
        <v>29.708333333333332</v>
      </c>
      <c r="O1593" t="b">
        <v>0</v>
      </c>
      <c r="P1593">
        <v>92</v>
      </c>
      <c r="Q1593" t="b">
        <v>0</v>
      </c>
      <c r="R1593" s="8">
        <f t="shared" si="214"/>
        <v>0.29228571428571426</v>
      </c>
      <c r="S1593" s="10">
        <f t="shared" si="215"/>
        <v>44.478260869565219</v>
      </c>
      <c r="T1593" t="s">
        <v>8291</v>
      </c>
      <c r="U1593" t="str">
        <f t="shared" si="218"/>
        <v>photography</v>
      </c>
      <c r="V1593" t="str">
        <f t="shared" si="219"/>
        <v>places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>
        <f t="shared" si="210"/>
        <v>3884400</v>
      </c>
      <c r="L1594" s="12">
        <f t="shared" si="211"/>
        <v>42045.822743055556</v>
      </c>
      <c r="M1594" s="12">
        <f t="shared" si="212"/>
        <v>42090.781076388885</v>
      </c>
      <c r="N1594" s="14">
        <f t="shared" si="213"/>
        <v>44.708333333333336</v>
      </c>
      <c r="O1594" t="b">
        <v>0</v>
      </c>
      <c r="P1594">
        <v>0</v>
      </c>
      <c r="Q1594" t="b">
        <v>0</v>
      </c>
      <c r="R1594" s="8">
        <f t="shared" si="214"/>
        <v>0</v>
      </c>
      <c r="S1594" s="10" t="e">
        <f t="shared" si="215"/>
        <v>#DIV/0!</v>
      </c>
      <c r="T1594" t="s">
        <v>8291</v>
      </c>
      <c r="U1594" t="str">
        <f t="shared" si="218"/>
        <v>photography</v>
      </c>
      <c r="V1594" t="str">
        <f t="shared" si="219"/>
        <v>places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>
        <f t="shared" si="210"/>
        <v>2592000</v>
      </c>
      <c r="L1595" s="12">
        <f t="shared" si="211"/>
        <v>42033.595543981486</v>
      </c>
      <c r="M1595" s="12">
        <f t="shared" si="212"/>
        <v>42063.595543981486</v>
      </c>
      <c r="N1595" s="14">
        <f t="shared" si="213"/>
        <v>29.75</v>
      </c>
      <c r="O1595" t="b">
        <v>0</v>
      </c>
      <c r="P1595">
        <v>3</v>
      </c>
      <c r="Q1595" t="b">
        <v>0</v>
      </c>
      <c r="R1595" s="8">
        <f t="shared" si="214"/>
        <v>1.3636363636363637E-4</v>
      </c>
      <c r="S1595" s="10">
        <f t="shared" si="215"/>
        <v>1</v>
      </c>
      <c r="T1595" t="s">
        <v>8291</v>
      </c>
      <c r="U1595" t="str">
        <f t="shared" si="218"/>
        <v>photography</v>
      </c>
      <c r="V1595" t="str">
        <f t="shared" si="219"/>
        <v>places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>
        <f t="shared" si="210"/>
        <v>5181278</v>
      </c>
      <c r="L1596" s="12">
        <f t="shared" si="211"/>
        <v>42445.462754629625</v>
      </c>
      <c r="M1596" s="12">
        <f t="shared" si="212"/>
        <v>42505.431249999994</v>
      </c>
      <c r="N1596" s="14">
        <f t="shared" si="213"/>
        <v>59.71849537037037</v>
      </c>
      <c r="O1596" t="b">
        <v>0</v>
      </c>
      <c r="P1596">
        <v>10</v>
      </c>
      <c r="Q1596" t="b">
        <v>0</v>
      </c>
      <c r="R1596" s="8">
        <f t="shared" si="214"/>
        <v>0.20499999999999999</v>
      </c>
      <c r="S1596" s="10">
        <f t="shared" si="215"/>
        <v>20.5</v>
      </c>
      <c r="T1596" t="s">
        <v>8291</v>
      </c>
      <c r="U1596" t="str">
        <f t="shared" si="218"/>
        <v>photography</v>
      </c>
      <c r="V1596" t="str">
        <f t="shared" si="219"/>
        <v>places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>
        <f t="shared" si="210"/>
        <v>2487652</v>
      </c>
      <c r="L1597" s="12">
        <f t="shared" si="211"/>
        <v>41779.800092592595</v>
      </c>
      <c r="M1597" s="12">
        <f t="shared" si="212"/>
        <v>41808.592361111114</v>
      </c>
      <c r="N1597" s="14">
        <f t="shared" si="213"/>
        <v>28.542268518518522</v>
      </c>
      <c r="O1597" t="b">
        <v>0</v>
      </c>
      <c r="P1597">
        <v>7</v>
      </c>
      <c r="Q1597" t="b">
        <v>0</v>
      </c>
      <c r="R1597" s="8">
        <f t="shared" si="214"/>
        <v>2.8E-3</v>
      </c>
      <c r="S1597" s="10">
        <f t="shared" si="215"/>
        <v>40</v>
      </c>
      <c r="T1597" t="s">
        <v>8291</v>
      </c>
      <c r="U1597" t="str">
        <f t="shared" si="218"/>
        <v>photography</v>
      </c>
      <c r="V1597" t="str">
        <f t="shared" si="219"/>
        <v>places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>
        <f t="shared" si="210"/>
        <v>3891600</v>
      </c>
      <c r="L1598" s="12">
        <f t="shared" si="211"/>
        <v>41941.180196759262</v>
      </c>
      <c r="M1598" s="12">
        <f t="shared" si="212"/>
        <v>41986.221863425926</v>
      </c>
      <c r="N1598" s="14">
        <f t="shared" si="213"/>
        <v>44.791666666666664</v>
      </c>
      <c r="O1598" t="b">
        <v>0</v>
      </c>
      <c r="P1598">
        <v>3</v>
      </c>
      <c r="Q1598" t="b">
        <v>0</v>
      </c>
      <c r="R1598" s="8">
        <f t="shared" si="214"/>
        <v>2.3076923076923078E-2</v>
      </c>
      <c r="S1598" s="10">
        <f t="shared" si="215"/>
        <v>25</v>
      </c>
      <c r="T1598" t="s">
        <v>8291</v>
      </c>
      <c r="U1598" t="str">
        <f t="shared" si="218"/>
        <v>photography</v>
      </c>
      <c r="V1598" t="str">
        <f t="shared" si="219"/>
        <v>places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>
        <f t="shared" si="210"/>
        <v>2592000</v>
      </c>
      <c r="L1599" s="12">
        <f t="shared" si="211"/>
        <v>42603.104131944448</v>
      </c>
      <c r="M1599" s="12">
        <f t="shared" si="212"/>
        <v>42633.104131944448</v>
      </c>
      <c r="N1599" s="14">
        <f t="shared" si="213"/>
        <v>29.75</v>
      </c>
      <c r="O1599" t="b">
        <v>0</v>
      </c>
      <c r="P1599">
        <v>0</v>
      </c>
      <c r="Q1599" t="b">
        <v>0</v>
      </c>
      <c r="R1599" s="8">
        <f t="shared" si="214"/>
        <v>0</v>
      </c>
      <c r="S1599" s="10" t="e">
        <f t="shared" si="215"/>
        <v>#DIV/0!</v>
      </c>
      <c r="T1599" t="s">
        <v>8291</v>
      </c>
      <c r="U1599" t="str">
        <f t="shared" si="218"/>
        <v>photography</v>
      </c>
      <c r="V1599" t="str">
        <f t="shared" si="219"/>
        <v>places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>
        <f t="shared" si="210"/>
        <v>5184000</v>
      </c>
      <c r="L1600" s="12">
        <f t="shared" si="211"/>
        <v>42151.417337962965</v>
      </c>
      <c r="M1600" s="12">
        <f t="shared" si="212"/>
        <v>42211.417337962965</v>
      </c>
      <c r="N1600" s="14">
        <f t="shared" si="213"/>
        <v>59.75</v>
      </c>
      <c r="O1600" t="b">
        <v>0</v>
      </c>
      <c r="P1600">
        <v>1</v>
      </c>
      <c r="Q1600" t="b">
        <v>0</v>
      </c>
      <c r="R1600" s="8">
        <f t="shared" si="214"/>
        <v>1.25E-3</v>
      </c>
      <c r="S1600" s="10">
        <f t="shared" si="215"/>
        <v>1</v>
      </c>
      <c r="T1600" t="s">
        <v>8291</v>
      </c>
      <c r="U1600" t="str">
        <f t="shared" si="218"/>
        <v>photography</v>
      </c>
      <c r="V1600" t="str">
        <f t="shared" si="219"/>
        <v>places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>
        <f t="shared" si="210"/>
        <v>2588400</v>
      </c>
      <c r="L1601" s="12">
        <f t="shared" si="211"/>
        <v>42438.28907407407</v>
      </c>
      <c r="M1601" s="12">
        <f t="shared" si="212"/>
        <v>42468.247407407413</v>
      </c>
      <c r="N1601" s="14">
        <f t="shared" si="213"/>
        <v>29.708333333333332</v>
      </c>
      <c r="O1601" t="b">
        <v>0</v>
      </c>
      <c r="P1601">
        <v>0</v>
      </c>
      <c r="Q1601" t="b">
        <v>0</v>
      </c>
      <c r="R1601" s="8">
        <f t="shared" si="214"/>
        <v>0</v>
      </c>
      <c r="S1601" s="10" t="e">
        <f t="shared" si="215"/>
        <v>#DIV/0!</v>
      </c>
      <c r="T1601" t="s">
        <v>8291</v>
      </c>
      <c r="U1601" t="str">
        <f t="shared" si="218"/>
        <v>photography</v>
      </c>
      <c r="V1601" t="str">
        <f t="shared" si="219"/>
        <v>places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>
        <f t="shared" si="210"/>
        <v>3815308</v>
      </c>
      <c r="L1602" s="12">
        <f t="shared" si="211"/>
        <v>41790.807314814818</v>
      </c>
      <c r="M1602" s="12">
        <f t="shared" si="212"/>
        <v>41834.96597222222</v>
      </c>
      <c r="N1602" s="14">
        <f t="shared" si="213"/>
        <v>43.908657407407411</v>
      </c>
      <c r="O1602" t="b">
        <v>0</v>
      </c>
      <c r="P1602">
        <v>9</v>
      </c>
      <c r="Q1602" t="b">
        <v>0</v>
      </c>
      <c r="R1602" s="8">
        <f t="shared" si="214"/>
        <v>7.3400000000000007E-2</v>
      </c>
      <c r="S1602" s="10">
        <f t="shared" si="215"/>
        <v>40.777777777777779</v>
      </c>
      <c r="T1602" t="s">
        <v>8291</v>
      </c>
      <c r="U1602" t="str">
        <f t="shared" si="218"/>
        <v>photography</v>
      </c>
      <c r="V1602" t="str">
        <f t="shared" si="219"/>
        <v>places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>
        <f t="shared" ref="K1603:K1666" si="220">SUM(I1603,-J1603)</f>
        <v>2592000</v>
      </c>
      <c r="L1603" s="12">
        <f t="shared" ref="L1603:L1666" si="221">(((J1603/60)/60)/24)+DATE(1970,1,1)+(-6/24)</f>
        <v>40637.842974537038</v>
      </c>
      <c r="M1603" s="12">
        <f t="shared" ref="M1603:M1666" si="222">(((I1603/60)/60)/24)+DATE(1970,1,1)+(-6/24)</f>
        <v>40667.842974537038</v>
      </c>
      <c r="N1603" s="14">
        <f t="shared" ref="N1603:N1666" si="223">(((K1603/60)/60)/24)+(-6/24)</f>
        <v>29.75</v>
      </c>
      <c r="O1603" t="b">
        <v>0</v>
      </c>
      <c r="P1603">
        <v>56</v>
      </c>
      <c r="Q1603" t="b">
        <v>1</v>
      </c>
      <c r="R1603" s="8">
        <f t="shared" ref="R1603:R1666" si="224">E1603/D1603</f>
        <v>1.082492</v>
      </c>
      <c r="S1603" s="10">
        <f t="shared" ref="S1603:S1666" si="225">E1603/P1603</f>
        <v>48.325535714285714</v>
      </c>
      <c r="T1603" t="s">
        <v>8276</v>
      </c>
      <c r="U1603" t="str">
        <f t="shared" ref="U1603:U1666" si="226">IF(T1603="music/rock","music",IF(T1603="music/jazz","music",IF(T1603="music/classical music","music",IF(T1603="music/electronic music","music",IF(T1603="music/faith","music",IF(T1603="music/metal","music",IF(T1603="music/pop","music",IF(T1603="music/indie rock","music",IF(T1603="music/world music","music","N/A")))))))))</f>
        <v>music</v>
      </c>
      <c r="V1603" t="str">
        <f t="shared" ref="V1603:V1666" si="227">IF(T1603="music/rock","rock",IF(T1603="music/jazz","jazz",IF(T1603="music/classical music","classical music",IF(T1603="music/electronic music","electronic music",IF(T1603="music/faith","faith",IF(T1603="music/metal","metal",IF(T1603="music/pop","pop",IF(T1603="music/indie rock","indie rock",IF(T1603="music/world music","world music","N/A")))))))))</f>
        <v>rock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>
        <f t="shared" si="220"/>
        <v>3685883</v>
      </c>
      <c r="L1604" s="12">
        <f t="shared" si="221"/>
        <v>40788.047650462962</v>
      </c>
      <c r="M1604" s="12">
        <f t="shared" si="222"/>
        <v>40830.708333333336</v>
      </c>
      <c r="N1604" s="14">
        <f t="shared" si="223"/>
        <v>42.410682870370373</v>
      </c>
      <c r="O1604" t="b">
        <v>0</v>
      </c>
      <c r="P1604">
        <v>32</v>
      </c>
      <c r="Q1604" t="b">
        <v>1</v>
      </c>
      <c r="R1604" s="8">
        <f t="shared" si="224"/>
        <v>1.0016666666666667</v>
      </c>
      <c r="S1604" s="10">
        <f t="shared" si="225"/>
        <v>46.953125</v>
      </c>
      <c r="T1604" t="s">
        <v>8276</v>
      </c>
      <c r="U1604" t="str">
        <f t="shared" si="226"/>
        <v>music</v>
      </c>
      <c r="V1604" t="str">
        <f t="shared" si="227"/>
        <v>rock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>
        <f t="shared" si="220"/>
        <v>5184000</v>
      </c>
      <c r="L1605" s="12">
        <f t="shared" si="221"/>
        <v>40875.919664351852</v>
      </c>
      <c r="M1605" s="12">
        <f t="shared" si="222"/>
        <v>40935.919664351852</v>
      </c>
      <c r="N1605" s="14">
        <f t="shared" si="223"/>
        <v>59.75</v>
      </c>
      <c r="O1605" t="b">
        <v>0</v>
      </c>
      <c r="P1605">
        <v>30</v>
      </c>
      <c r="Q1605" t="b">
        <v>1</v>
      </c>
      <c r="R1605" s="8">
        <f t="shared" si="224"/>
        <v>1.0003299999999999</v>
      </c>
      <c r="S1605" s="10">
        <f t="shared" si="225"/>
        <v>66.688666666666663</v>
      </c>
      <c r="T1605" t="s">
        <v>8276</v>
      </c>
      <c r="U1605" t="str">
        <f t="shared" si="226"/>
        <v>music</v>
      </c>
      <c r="V1605" t="str">
        <f t="shared" si="227"/>
        <v>rock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>
        <f t="shared" si="220"/>
        <v>3452400</v>
      </c>
      <c r="L1606" s="12">
        <f t="shared" si="221"/>
        <v>40945.595312500001</v>
      </c>
      <c r="M1606" s="12">
        <f t="shared" si="222"/>
        <v>40985.55364583333</v>
      </c>
      <c r="N1606" s="14">
        <f t="shared" si="223"/>
        <v>39.708333333333336</v>
      </c>
      <c r="O1606" t="b">
        <v>0</v>
      </c>
      <c r="P1606">
        <v>70</v>
      </c>
      <c r="Q1606" t="b">
        <v>1</v>
      </c>
      <c r="R1606" s="8">
        <f t="shared" si="224"/>
        <v>1.2210714285714286</v>
      </c>
      <c r="S1606" s="10">
        <f t="shared" si="225"/>
        <v>48.842857142857142</v>
      </c>
      <c r="T1606" t="s">
        <v>8276</v>
      </c>
      <c r="U1606" t="str">
        <f t="shared" si="226"/>
        <v>music</v>
      </c>
      <c r="V1606" t="str">
        <f t="shared" si="227"/>
        <v>rock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>
        <f t="shared" si="220"/>
        <v>801687</v>
      </c>
      <c r="L1607" s="12">
        <f t="shared" si="221"/>
        <v>40746.762881944444</v>
      </c>
      <c r="M1607" s="12">
        <f t="shared" si="222"/>
        <v>40756.041666666664</v>
      </c>
      <c r="N1607" s="14">
        <f t="shared" si="223"/>
        <v>9.0287847222222233</v>
      </c>
      <c r="O1607" t="b">
        <v>0</v>
      </c>
      <c r="P1607">
        <v>44</v>
      </c>
      <c r="Q1607" t="b">
        <v>1</v>
      </c>
      <c r="R1607" s="8">
        <f t="shared" si="224"/>
        <v>1.0069333333333335</v>
      </c>
      <c r="S1607" s="10">
        <f t="shared" si="225"/>
        <v>137.30909090909091</v>
      </c>
      <c r="T1607" t="s">
        <v>8276</v>
      </c>
      <c r="U1607" t="str">
        <f t="shared" si="226"/>
        <v>music</v>
      </c>
      <c r="V1607" t="str">
        <f t="shared" si="227"/>
        <v>rock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>
        <f t="shared" si="220"/>
        <v>7772400</v>
      </c>
      <c r="L1608" s="12">
        <f t="shared" si="221"/>
        <v>40535.861550925925</v>
      </c>
      <c r="M1608" s="12">
        <f t="shared" si="222"/>
        <v>40625.819884259261</v>
      </c>
      <c r="N1608" s="14">
        <f t="shared" si="223"/>
        <v>89.708333333333329</v>
      </c>
      <c r="O1608" t="b">
        <v>0</v>
      </c>
      <c r="P1608">
        <v>92</v>
      </c>
      <c r="Q1608" t="b">
        <v>1</v>
      </c>
      <c r="R1608" s="8">
        <f t="shared" si="224"/>
        <v>1.01004125</v>
      </c>
      <c r="S1608" s="10">
        <f t="shared" si="225"/>
        <v>87.829673913043479</v>
      </c>
      <c r="T1608" t="s">
        <v>8276</v>
      </c>
      <c r="U1608" t="str">
        <f t="shared" si="226"/>
        <v>music</v>
      </c>
      <c r="V1608" t="str">
        <f t="shared" si="227"/>
        <v>rock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>
        <f t="shared" si="220"/>
        <v>1814400</v>
      </c>
      <c r="L1609" s="12">
        <f t="shared" si="221"/>
        <v>41053.55846064815</v>
      </c>
      <c r="M1609" s="12">
        <f t="shared" si="222"/>
        <v>41074.55846064815</v>
      </c>
      <c r="N1609" s="14">
        <f t="shared" si="223"/>
        <v>20.75</v>
      </c>
      <c r="O1609" t="b">
        <v>0</v>
      </c>
      <c r="P1609">
        <v>205</v>
      </c>
      <c r="Q1609" t="b">
        <v>1</v>
      </c>
      <c r="R1609" s="8">
        <f t="shared" si="224"/>
        <v>1.4511000000000001</v>
      </c>
      <c r="S1609" s="10">
        <f t="shared" si="225"/>
        <v>70.785365853658533</v>
      </c>
      <c r="T1609" t="s">
        <v>8276</v>
      </c>
      <c r="U1609" t="str">
        <f t="shared" si="226"/>
        <v>music</v>
      </c>
      <c r="V1609" t="str">
        <f t="shared" si="227"/>
        <v>rock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>
        <f t="shared" si="220"/>
        <v>2798974</v>
      </c>
      <c r="L1610" s="12">
        <f t="shared" si="221"/>
        <v>41607.58085648148</v>
      </c>
      <c r="M1610" s="12">
        <f t="shared" si="222"/>
        <v>41639.976388888892</v>
      </c>
      <c r="N1610" s="14">
        <f t="shared" si="223"/>
        <v>32.145532407407408</v>
      </c>
      <c r="O1610" t="b">
        <v>0</v>
      </c>
      <c r="P1610">
        <v>23</v>
      </c>
      <c r="Q1610" t="b">
        <v>1</v>
      </c>
      <c r="R1610" s="8">
        <f t="shared" si="224"/>
        <v>1.0125</v>
      </c>
      <c r="S1610" s="10">
        <f t="shared" si="225"/>
        <v>52.826086956521742</v>
      </c>
      <c r="T1610" t="s">
        <v>8276</v>
      </c>
      <c r="U1610" t="str">
        <f t="shared" si="226"/>
        <v>music</v>
      </c>
      <c r="V1610" t="str">
        <f t="shared" si="227"/>
        <v>rock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>
        <f t="shared" si="220"/>
        <v>4607891</v>
      </c>
      <c r="L1611" s="12">
        <f t="shared" si="221"/>
        <v>40795.751261574071</v>
      </c>
      <c r="M1611" s="12">
        <f t="shared" si="222"/>
        <v>40849.083333333336</v>
      </c>
      <c r="N1611" s="14">
        <f t="shared" si="223"/>
        <v>53.082071759259264</v>
      </c>
      <c r="O1611" t="b">
        <v>0</v>
      </c>
      <c r="P1611">
        <v>4</v>
      </c>
      <c r="Q1611" t="b">
        <v>1</v>
      </c>
      <c r="R1611" s="8">
        <f t="shared" si="224"/>
        <v>1.1833333333333333</v>
      </c>
      <c r="S1611" s="10">
        <f t="shared" si="225"/>
        <v>443.75</v>
      </c>
      <c r="T1611" t="s">
        <v>8276</v>
      </c>
      <c r="U1611" t="str">
        <f t="shared" si="226"/>
        <v>music</v>
      </c>
      <c r="V1611" t="str">
        <f t="shared" si="227"/>
        <v>rock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>
        <f t="shared" si="220"/>
        <v>2592000</v>
      </c>
      <c r="L1612" s="12">
        <f t="shared" si="221"/>
        <v>41228.674884259257</v>
      </c>
      <c r="M1612" s="12">
        <f t="shared" si="222"/>
        <v>41258.674884259257</v>
      </c>
      <c r="N1612" s="14">
        <f t="shared" si="223"/>
        <v>29.75</v>
      </c>
      <c r="O1612" t="b">
        <v>0</v>
      </c>
      <c r="P1612">
        <v>112</v>
      </c>
      <c r="Q1612" t="b">
        <v>1</v>
      </c>
      <c r="R1612" s="8">
        <f t="shared" si="224"/>
        <v>2.7185000000000001</v>
      </c>
      <c r="S1612" s="10">
        <f t="shared" si="225"/>
        <v>48.544642857142854</v>
      </c>
      <c r="T1612" t="s">
        <v>8276</v>
      </c>
      <c r="U1612" t="str">
        <f t="shared" si="226"/>
        <v>music</v>
      </c>
      <c r="V1612" t="str">
        <f t="shared" si="227"/>
        <v>rock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>
        <f t="shared" si="220"/>
        <v>1814400</v>
      </c>
      <c r="L1613" s="12">
        <f t="shared" si="221"/>
        <v>41408.75037037037</v>
      </c>
      <c r="M1613" s="12">
        <f t="shared" si="222"/>
        <v>41429.75037037037</v>
      </c>
      <c r="N1613" s="14">
        <f t="shared" si="223"/>
        <v>20.75</v>
      </c>
      <c r="O1613" t="b">
        <v>0</v>
      </c>
      <c r="P1613">
        <v>27</v>
      </c>
      <c r="Q1613" t="b">
        <v>1</v>
      </c>
      <c r="R1613" s="8">
        <f t="shared" si="224"/>
        <v>1.25125</v>
      </c>
      <c r="S1613" s="10">
        <f t="shared" si="225"/>
        <v>37.074074074074076</v>
      </c>
      <c r="T1613" t="s">
        <v>8276</v>
      </c>
      <c r="U1613" t="str">
        <f t="shared" si="226"/>
        <v>music</v>
      </c>
      <c r="V1613" t="str">
        <f t="shared" si="227"/>
        <v>rock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>
        <f t="shared" si="220"/>
        <v>2592000</v>
      </c>
      <c r="L1614" s="12">
        <f t="shared" si="221"/>
        <v>41246.624814814815</v>
      </c>
      <c r="M1614" s="12">
        <f t="shared" si="222"/>
        <v>41276.624814814815</v>
      </c>
      <c r="N1614" s="14">
        <f t="shared" si="223"/>
        <v>29.75</v>
      </c>
      <c r="O1614" t="b">
        <v>0</v>
      </c>
      <c r="P1614">
        <v>11</v>
      </c>
      <c r="Q1614" t="b">
        <v>1</v>
      </c>
      <c r="R1614" s="8">
        <f t="shared" si="224"/>
        <v>1.1000000000000001</v>
      </c>
      <c r="S1614" s="10">
        <f t="shared" si="225"/>
        <v>50</v>
      </c>
      <c r="T1614" t="s">
        <v>8276</v>
      </c>
      <c r="U1614" t="str">
        <f t="shared" si="226"/>
        <v>music</v>
      </c>
      <c r="V1614" t="str">
        <f t="shared" si="227"/>
        <v>rock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>
        <f t="shared" si="220"/>
        <v>2592000</v>
      </c>
      <c r="L1615" s="12">
        <f t="shared" si="221"/>
        <v>41081.819467592592</v>
      </c>
      <c r="M1615" s="12">
        <f t="shared" si="222"/>
        <v>41111.819467592592</v>
      </c>
      <c r="N1615" s="14">
        <f t="shared" si="223"/>
        <v>29.75</v>
      </c>
      <c r="O1615" t="b">
        <v>0</v>
      </c>
      <c r="P1615">
        <v>26</v>
      </c>
      <c r="Q1615" t="b">
        <v>1</v>
      </c>
      <c r="R1615" s="8">
        <f t="shared" si="224"/>
        <v>1.0149999999999999</v>
      </c>
      <c r="S1615" s="10">
        <f t="shared" si="225"/>
        <v>39.03846153846154</v>
      </c>
      <c r="T1615" t="s">
        <v>8276</v>
      </c>
      <c r="U1615" t="str">
        <f t="shared" si="226"/>
        <v>music</v>
      </c>
      <c r="V1615" t="str">
        <f t="shared" si="227"/>
        <v>rock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>
        <f t="shared" si="220"/>
        <v>5160431</v>
      </c>
      <c r="L1616" s="12">
        <f t="shared" si="221"/>
        <v>41794.731122685182</v>
      </c>
      <c r="M1616" s="12">
        <f t="shared" si="222"/>
        <v>41854.458333333336</v>
      </c>
      <c r="N1616" s="14">
        <f t="shared" si="223"/>
        <v>59.477210648148144</v>
      </c>
      <c r="O1616" t="b">
        <v>0</v>
      </c>
      <c r="P1616">
        <v>77</v>
      </c>
      <c r="Q1616" t="b">
        <v>1</v>
      </c>
      <c r="R1616" s="8">
        <f t="shared" si="224"/>
        <v>1.0269999999999999</v>
      </c>
      <c r="S1616" s="10">
        <f t="shared" si="225"/>
        <v>66.688311688311686</v>
      </c>
      <c r="T1616" t="s">
        <v>8276</v>
      </c>
      <c r="U1616" t="str">
        <f t="shared" si="226"/>
        <v>music</v>
      </c>
      <c r="V1616" t="str">
        <f t="shared" si="227"/>
        <v>rock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>
        <f t="shared" si="220"/>
        <v>3891600</v>
      </c>
      <c r="L1617" s="12">
        <f t="shared" si="221"/>
        <v>40844.800879629627</v>
      </c>
      <c r="M1617" s="12">
        <f t="shared" si="222"/>
        <v>40889.842546296299</v>
      </c>
      <c r="N1617" s="14">
        <f t="shared" si="223"/>
        <v>44.791666666666664</v>
      </c>
      <c r="O1617" t="b">
        <v>0</v>
      </c>
      <c r="P1617">
        <v>136</v>
      </c>
      <c r="Q1617" t="b">
        <v>1</v>
      </c>
      <c r="R1617" s="8">
        <f t="shared" si="224"/>
        <v>1.1412500000000001</v>
      </c>
      <c r="S1617" s="10">
        <f t="shared" si="225"/>
        <v>67.132352941176464</v>
      </c>
      <c r="T1617" t="s">
        <v>8276</v>
      </c>
      <c r="U1617" t="str">
        <f t="shared" si="226"/>
        <v>music</v>
      </c>
      <c r="V1617" t="str">
        <f t="shared" si="227"/>
        <v>rock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>
        <f t="shared" si="220"/>
        <v>3559779</v>
      </c>
      <c r="L1618" s="12">
        <f t="shared" si="221"/>
        <v>41194.465520833335</v>
      </c>
      <c r="M1618" s="12">
        <f t="shared" si="222"/>
        <v>41235.666666666664</v>
      </c>
      <c r="N1618" s="14">
        <f t="shared" si="223"/>
        <v>40.951145833333335</v>
      </c>
      <c r="O1618" t="b">
        <v>0</v>
      </c>
      <c r="P1618">
        <v>157</v>
      </c>
      <c r="Q1618" t="b">
        <v>1</v>
      </c>
      <c r="R1618" s="8">
        <f t="shared" si="224"/>
        <v>1.042</v>
      </c>
      <c r="S1618" s="10">
        <f t="shared" si="225"/>
        <v>66.369426751592357</v>
      </c>
      <c r="T1618" t="s">
        <v>8276</v>
      </c>
      <c r="U1618" t="str">
        <f t="shared" si="226"/>
        <v>music</v>
      </c>
      <c r="V1618" t="str">
        <f t="shared" si="227"/>
        <v>rock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>
        <f t="shared" si="220"/>
        <v>2862212</v>
      </c>
      <c r="L1619" s="12">
        <f t="shared" si="221"/>
        <v>41546.414212962962</v>
      </c>
      <c r="M1619" s="12">
        <f t="shared" si="222"/>
        <v>41579.541666666664</v>
      </c>
      <c r="N1619" s="14">
        <f t="shared" si="223"/>
        <v>32.877453703703701</v>
      </c>
      <c r="O1619" t="b">
        <v>0</v>
      </c>
      <c r="P1619">
        <v>158</v>
      </c>
      <c r="Q1619" t="b">
        <v>1</v>
      </c>
      <c r="R1619" s="8">
        <f t="shared" si="224"/>
        <v>1.4585714285714286</v>
      </c>
      <c r="S1619" s="10">
        <f t="shared" si="225"/>
        <v>64.620253164556956</v>
      </c>
      <c r="T1619" t="s">
        <v>8276</v>
      </c>
      <c r="U1619" t="str">
        <f t="shared" si="226"/>
        <v>music</v>
      </c>
      <c r="V1619" t="str">
        <f t="shared" si="227"/>
        <v>rock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>
        <f t="shared" si="220"/>
        <v>3456000</v>
      </c>
      <c r="L1620" s="12">
        <f t="shared" si="221"/>
        <v>41301.404340277775</v>
      </c>
      <c r="M1620" s="12">
        <f t="shared" si="222"/>
        <v>41341.404340277775</v>
      </c>
      <c r="N1620" s="14">
        <f t="shared" si="223"/>
        <v>39.75</v>
      </c>
      <c r="O1620" t="b">
        <v>0</v>
      </c>
      <c r="P1620">
        <v>27</v>
      </c>
      <c r="Q1620" t="b">
        <v>1</v>
      </c>
      <c r="R1620" s="8">
        <f t="shared" si="224"/>
        <v>1.0506666666666666</v>
      </c>
      <c r="S1620" s="10">
        <f t="shared" si="225"/>
        <v>58.370370370370374</v>
      </c>
      <c r="T1620" t="s">
        <v>8276</v>
      </c>
      <c r="U1620" t="str">
        <f t="shared" si="226"/>
        <v>music</v>
      </c>
      <c r="V1620" t="str">
        <f t="shared" si="227"/>
        <v>rock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>
        <f t="shared" si="220"/>
        <v>1814400</v>
      </c>
      <c r="L1621" s="12">
        <f t="shared" si="221"/>
        <v>41875.93618055556</v>
      </c>
      <c r="M1621" s="12">
        <f t="shared" si="222"/>
        <v>41896.93618055556</v>
      </c>
      <c r="N1621" s="14">
        <f t="shared" si="223"/>
        <v>20.75</v>
      </c>
      <c r="O1621" t="b">
        <v>0</v>
      </c>
      <c r="P1621">
        <v>23</v>
      </c>
      <c r="Q1621" t="b">
        <v>1</v>
      </c>
      <c r="R1621" s="8">
        <f t="shared" si="224"/>
        <v>1.3333333333333333</v>
      </c>
      <c r="S1621" s="10">
        <f t="shared" si="225"/>
        <v>86.956521739130437</v>
      </c>
      <c r="T1621" t="s">
        <v>8276</v>
      </c>
      <c r="U1621" t="str">
        <f t="shared" si="226"/>
        <v>music</v>
      </c>
      <c r="V1621" t="str">
        <f t="shared" si="227"/>
        <v>rock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>
        <f t="shared" si="220"/>
        <v>604800</v>
      </c>
      <c r="L1622" s="12">
        <f t="shared" si="221"/>
        <v>41321.089583333334</v>
      </c>
      <c r="M1622" s="12">
        <f t="shared" si="222"/>
        <v>41328.089583333334</v>
      </c>
      <c r="N1622" s="14">
        <f t="shared" si="223"/>
        <v>6.75</v>
      </c>
      <c r="O1622" t="b">
        <v>0</v>
      </c>
      <c r="P1622">
        <v>17</v>
      </c>
      <c r="Q1622" t="b">
        <v>1</v>
      </c>
      <c r="R1622" s="8">
        <f t="shared" si="224"/>
        <v>1.1299999999999999</v>
      </c>
      <c r="S1622" s="10">
        <f t="shared" si="225"/>
        <v>66.470588235294116</v>
      </c>
      <c r="T1622" t="s">
        <v>8276</v>
      </c>
      <c r="U1622" t="str">
        <f t="shared" si="226"/>
        <v>music</v>
      </c>
      <c r="V1622" t="str">
        <f t="shared" si="227"/>
        <v>rock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>
        <f t="shared" si="220"/>
        <v>4627525</v>
      </c>
      <c r="L1623" s="12">
        <f t="shared" si="221"/>
        <v>41003.35665509259</v>
      </c>
      <c r="M1623" s="12">
        <f t="shared" si="222"/>
        <v>41056.915972222225</v>
      </c>
      <c r="N1623" s="14">
        <f t="shared" si="223"/>
        <v>53.309317129629626</v>
      </c>
      <c r="O1623" t="b">
        <v>0</v>
      </c>
      <c r="P1623">
        <v>37</v>
      </c>
      <c r="Q1623" t="b">
        <v>1</v>
      </c>
      <c r="R1623" s="8">
        <f t="shared" si="224"/>
        <v>1.212</v>
      </c>
      <c r="S1623" s="10">
        <f t="shared" si="225"/>
        <v>163.78378378378378</v>
      </c>
      <c r="T1623" t="s">
        <v>8276</v>
      </c>
      <c r="U1623" t="str">
        <f t="shared" si="226"/>
        <v>music</v>
      </c>
      <c r="V1623" t="str">
        <f t="shared" si="227"/>
        <v>rock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>
        <f t="shared" si="220"/>
        <v>3459266</v>
      </c>
      <c r="L1624" s="12">
        <f t="shared" si="221"/>
        <v>41950.04483796296</v>
      </c>
      <c r="M1624" s="12">
        <f t="shared" si="222"/>
        <v>41990.082638888889</v>
      </c>
      <c r="N1624" s="14">
        <f t="shared" si="223"/>
        <v>39.787800925925929</v>
      </c>
      <c r="O1624" t="b">
        <v>0</v>
      </c>
      <c r="P1624">
        <v>65</v>
      </c>
      <c r="Q1624" t="b">
        <v>1</v>
      </c>
      <c r="R1624" s="8">
        <f t="shared" si="224"/>
        <v>1.0172463768115942</v>
      </c>
      <c r="S1624" s="10">
        <f t="shared" si="225"/>
        <v>107.98461538461538</v>
      </c>
      <c r="T1624" t="s">
        <v>8276</v>
      </c>
      <c r="U1624" t="str">
        <f t="shared" si="226"/>
        <v>music</v>
      </c>
      <c r="V1624" t="str">
        <f t="shared" si="227"/>
        <v>rock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>
        <f t="shared" si="220"/>
        <v>5184000</v>
      </c>
      <c r="L1625" s="12">
        <f t="shared" si="221"/>
        <v>41453.438530092593</v>
      </c>
      <c r="M1625" s="12">
        <f t="shared" si="222"/>
        <v>41513.438530092593</v>
      </c>
      <c r="N1625" s="14">
        <f t="shared" si="223"/>
        <v>59.75</v>
      </c>
      <c r="O1625" t="b">
        <v>0</v>
      </c>
      <c r="P1625">
        <v>18</v>
      </c>
      <c r="Q1625" t="b">
        <v>1</v>
      </c>
      <c r="R1625" s="8">
        <f t="shared" si="224"/>
        <v>1.0106666666666666</v>
      </c>
      <c r="S1625" s="10">
        <f t="shared" si="225"/>
        <v>42.111111111111114</v>
      </c>
      <c r="T1625" t="s">
        <v>8276</v>
      </c>
      <c r="U1625" t="str">
        <f t="shared" si="226"/>
        <v>music</v>
      </c>
      <c r="V1625" t="str">
        <f t="shared" si="227"/>
        <v>rock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>
        <f t="shared" si="220"/>
        <v>3456000</v>
      </c>
      <c r="L1626" s="12">
        <f t="shared" si="221"/>
        <v>41243.117303240739</v>
      </c>
      <c r="M1626" s="12">
        <f t="shared" si="222"/>
        <v>41283.117303240739</v>
      </c>
      <c r="N1626" s="14">
        <f t="shared" si="223"/>
        <v>39.75</v>
      </c>
      <c r="O1626" t="b">
        <v>0</v>
      </c>
      <c r="P1626">
        <v>25</v>
      </c>
      <c r="Q1626" t="b">
        <v>1</v>
      </c>
      <c r="R1626" s="8">
        <f t="shared" si="224"/>
        <v>1.18</v>
      </c>
      <c r="S1626" s="10">
        <f t="shared" si="225"/>
        <v>47.2</v>
      </c>
      <c r="T1626" t="s">
        <v>8276</v>
      </c>
      <c r="U1626" t="str">
        <f t="shared" si="226"/>
        <v>music</v>
      </c>
      <c r="V1626" t="str">
        <f t="shared" si="227"/>
        <v>rock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>
        <f t="shared" si="220"/>
        <v>2419200</v>
      </c>
      <c r="L1627" s="12">
        <f t="shared" si="221"/>
        <v>41135.449687500004</v>
      </c>
      <c r="M1627" s="12">
        <f t="shared" si="222"/>
        <v>41163.449687500004</v>
      </c>
      <c r="N1627" s="14">
        <f t="shared" si="223"/>
        <v>27.75</v>
      </c>
      <c r="O1627" t="b">
        <v>0</v>
      </c>
      <c r="P1627">
        <v>104</v>
      </c>
      <c r="Q1627" t="b">
        <v>1</v>
      </c>
      <c r="R1627" s="8">
        <f t="shared" si="224"/>
        <v>1.5533333333333332</v>
      </c>
      <c r="S1627" s="10">
        <f t="shared" si="225"/>
        <v>112.01923076923077</v>
      </c>
      <c r="T1627" t="s">
        <v>8276</v>
      </c>
      <c r="U1627" t="str">
        <f t="shared" si="226"/>
        <v>music</v>
      </c>
      <c r="V1627" t="str">
        <f t="shared" si="227"/>
        <v>rock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>
        <f t="shared" si="220"/>
        <v>2595600</v>
      </c>
      <c r="L1628" s="12">
        <f t="shared" si="221"/>
        <v>41579.597997685189</v>
      </c>
      <c r="M1628" s="12">
        <f t="shared" si="222"/>
        <v>41609.639664351853</v>
      </c>
      <c r="N1628" s="14">
        <f t="shared" si="223"/>
        <v>29.791666666666668</v>
      </c>
      <c r="O1628" t="b">
        <v>0</v>
      </c>
      <c r="P1628">
        <v>108</v>
      </c>
      <c r="Q1628" t="b">
        <v>1</v>
      </c>
      <c r="R1628" s="8">
        <f t="shared" si="224"/>
        <v>1.0118750000000001</v>
      </c>
      <c r="S1628" s="10">
        <f t="shared" si="225"/>
        <v>74.953703703703709</v>
      </c>
      <c r="T1628" t="s">
        <v>8276</v>
      </c>
      <c r="U1628" t="str">
        <f t="shared" si="226"/>
        <v>music</v>
      </c>
      <c r="V1628" t="str">
        <f t="shared" si="227"/>
        <v>rock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>
        <f t="shared" si="220"/>
        <v>2894451</v>
      </c>
      <c r="L1629" s="12">
        <f t="shared" si="221"/>
        <v>41205.457048611112</v>
      </c>
      <c r="M1629" s="12">
        <f t="shared" si="222"/>
        <v>41238.957638888889</v>
      </c>
      <c r="N1629" s="14">
        <f t="shared" si="223"/>
        <v>33.250590277777775</v>
      </c>
      <c r="O1629" t="b">
        <v>0</v>
      </c>
      <c r="P1629">
        <v>38</v>
      </c>
      <c r="Q1629" t="b">
        <v>1</v>
      </c>
      <c r="R1629" s="8">
        <f t="shared" si="224"/>
        <v>1.17</v>
      </c>
      <c r="S1629" s="10">
        <f t="shared" si="225"/>
        <v>61.578947368421055</v>
      </c>
      <c r="T1629" t="s">
        <v>8276</v>
      </c>
      <c r="U1629" t="str">
        <f t="shared" si="226"/>
        <v>music</v>
      </c>
      <c r="V1629" t="str">
        <f t="shared" si="227"/>
        <v>rock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>
        <f t="shared" si="220"/>
        <v>2851200</v>
      </c>
      <c r="L1630" s="12">
        <f t="shared" si="221"/>
        <v>41774.487060185187</v>
      </c>
      <c r="M1630" s="12">
        <f t="shared" si="222"/>
        <v>41807.487060185187</v>
      </c>
      <c r="N1630" s="14">
        <f t="shared" si="223"/>
        <v>32.75</v>
      </c>
      <c r="O1630" t="b">
        <v>0</v>
      </c>
      <c r="P1630">
        <v>88</v>
      </c>
      <c r="Q1630" t="b">
        <v>1</v>
      </c>
      <c r="R1630" s="8">
        <f t="shared" si="224"/>
        <v>1.00925</v>
      </c>
      <c r="S1630" s="10">
        <f t="shared" si="225"/>
        <v>45.875</v>
      </c>
      <c r="T1630" t="s">
        <v>8276</v>
      </c>
      <c r="U1630" t="str">
        <f t="shared" si="226"/>
        <v>music</v>
      </c>
      <c r="V1630" t="str">
        <f t="shared" si="227"/>
        <v>rock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>
        <f t="shared" si="220"/>
        <v>3888000</v>
      </c>
      <c r="L1631" s="12">
        <f t="shared" si="221"/>
        <v>41645.617280092592</v>
      </c>
      <c r="M1631" s="12">
        <f t="shared" si="222"/>
        <v>41690.617280092592</v>
      </c>
      <c r="N1631" s="14">
        <f t="shared" si="223"/>
        <v>44.75</v>
      </c>
      <c r="O1631" t="b">
        <v>0</v>
      </c>
      <c r="P1631">
        <v>82</v>
      </c>
      <c r="Q1631" t="b">
        <v>1</v>
      </c>
      <c r="R1631" s="8">
        <f t="shared" si="224"/>
        <v>1.0366666666666666</v>
      </c>
      <c r="S1631" s="10">
        <f t="shared" si="225"/>
        <v>75.853658536585371</v>
      </c>
      <c r="T1631" t="s">
        <v>8276</v>
      </c>
      <c r="U1631" t="str">
        <f t="shared" si="226"/>
        <v>music</v>
      </c>
      <c r="V1631" t="str">
        <f t="shared" si="227"/>
        <v>rock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>
        <f t="shared" si="220"/>
        <v>2631165</v>
      </c>
      <c r="L1632" s="12">
        <f t="shared" si="221"/>
        <v>40939.587673611109</v>
      </c>
      <c r="M1632" s="12">
        <f t="shared" si="222"/>
        <v>40970.040972222225</v>
      </c>
      <c r="N1632" s="14">
        <f t="shared" si="223"/>
        <v>30.203298611111112</v>
      </c>
      <c r="O1632" t="b">
        <v>0</v>
      </c>
      <c r="P1632">
        <v>126</v>
      </c>
      <c r="Q1632" t="b">
        <v>1</v>
      </c>
      <c r="R1632" s="8">
        <f t="shared" si="224"/>
        <v>2.6524999999999999</v>
      </c>
      <c r="S1632" s="10">
        <f t="shared" si="225"/>
        <v>84.206349206349202</v>
      </c>
      <c r="T1632" t="s">
        <v>8276</v>
      </c>
      <c r="U1632" t="str">
        <f t="shared" si="226"/>
        <v>music</v>
      </c>
      <c r="V1632" t="str">
        <f t="shared" si="227"/>
        <v>rock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>
        <f t="shared" si="220"/>
        <v>2592000</v>
      </c>
      <c r="L1633" s="12">
        <f t="shared" si="221"/>
        <v>41164.609502314815</v>
      </c>
      <c r="M1633" s="12">
        <f t="shared" si="222"/>
        <v>41194.609502314815</v>
      </c>
      <c r="N1633" s="14">
        <f t="shared" si="223"/>
        <v>29.75</v>
      </c>
      <c r="O1633" t="b">
        <v>0</v>
      </c>
      <c r="P1633">
        <v>133</v>
      </c>
      <c r="Q1633" t="b">
        <v>1</v>
      </c>
      <c r="R1633" s="8">
        <f t="shared" si="224"/>
        <v>1.5590999999999999</v>
      </c>
      <c r="S1633" s="10">
        <f t="shared" si="225"/>
        <v>117.22556390977444</v>
      </c>
      <c r="T1633" t="s">
        <v>8276</v>
      </c>
      <c r="U1633" t="str">
        <f t="shared" si="226"/>
        <v>music</v>
      </c>
      <c r="V1633" t="str">
        <f t="shared" si="227"/>
        <v>rock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>
        <f t="shared" si="220"/>
        <v>5184000</v>
      </c>
      <c r="L1634" s="12">
        <f t="shared" si="221"/>
        <v>40750.090902777774</v>
      </c>
      <c r="M1634" s="12">
        <f t="shared" si="222"/>
        <v>40810.090902777774</v>
      </c>
      <c r="N1634" s="14">
        <f t="shared" si="223"/>
        <v>59.75</v>
      </c>
      <c r="O1634" t="b">
        <v>0</v>
      </c>
      <c r="P1634">
        <v>47</v>
      </c>
      <c r="Q1634" t="b">
        <v>1</v>
      </c>
      <c r="R1634" s="8">
        <f t="shared" si="224"/>
        <v>1.0162500000000001</v>
      </c>
      <c r="S1634" s="10">
        <f t="shared" si="225"/>
        <v>86.489361702127653</v>
      </c>
      <c r="T1634" t="s">
        <v>8276</v>
      </c>
      <c r="U1634" t="str">
        <f t="shared" si="226"/>
        <v>music</v>
      </c>
      <c r="V1634" t="str">
        <f t="shared" si="227"/>
        <v>rock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>
        <f t="shared" si="220"/>
        <v>2360844</v>
      </c>
      <c r="L1635" s="12">
        <f t="shared" si="221"/>
        <v>40896.633750000001</v>
      </c>
      <c r="M1635" s="12">
        <f t="shared" si="222"/>
        <v>40923.958333333336</v>
      </c>
      <c r="N1635" s="14">
        <f t="shared" si="223"/>
        <v>27.074583333333337</v>
      </c>
      <c r="O1635" t="b">
        <v>0</v>
      </c>
      <c r="P1635">
        <v>58</v>
      </c>
      <c r="Q1635" t="b">
        <v>1</v>
      </c>
      <c r="R1635" s="8">
        <f t="shared" si="224"/>
        <v>1</v>
      </c>
      <c r="S1635" s="10">
        <f t="shared" si="225"/>
        <v>172.41379310344828</v>
      </c>
      <c r="T1635" t="s">
        <v>8276</v>
      </c>
      <c r="U1635" t="str">
        <f t="shared" si="226"/>
        <v>music</v>
      </c>
      <c r="V1635" t="str">
        <f t="shared" si="227"/>
        <v>rock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>
        <f t="shared" si="220"/>
        <v>3288339</v>
      </c>
      <c r="L1636" s="12">
        <f t="shared" si="221"/>
        <v>40657.939826388887</v>
      </c>
      <c r="M1636" s="12">
        <f t="shared" si="222"/>
        <v>40695.999305555553</v>
      </c>
      <c r="N1636" s="14">
        <f t="shared" si="223"/>
        <v>37.809479166666669</v>
      </c>
      <c r="O1636" t="b">
        <v>0</v>
      </c>
      <c r="P1636">
        <v>32</v>
      </c>
      <c r="Q1636" t="b">
        <v>1</v>
      </c>
      <c r="R1636" s="8">
        <f t="shared" si="224"/>
        <v>1.0049999999999999</v>
      </c>
      <c r="S1636" s="10">
        <f t="shared" si="225"/>
        <v>62.8125</v>
      </c>
      <c r="T1636" t="s">
        <v>8276</v>
      </c>
      <c r="U1636" t="str">
        <f t="shared" si="226"/>
        <v>music</v>
      </c>
      <c r="V1636" t="str">
        <f t="shared" si="227"/>
        <v>rock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>
        <f t="shared" si="220"/>
        <v>5184000</v>
      </c>
      <c r="L1637" s="12">
        <f t="shared" si="221"/>
        <v>42502.618761574078</v>
      </c>
      <c r="M1637" s="12">
        <f t="shared" si="222"/>
        <v>42562.618761574078</v>
      </c>
      <c r="N1637" s="14">
        <f t="shared" si="223"/>
        <v>59.75</v>
      </c>
      <c r="O1637" t="b">
        <v>0</v>
      </c>
      <c r="P1637">
        <v>37</v>
      </c>
      <c r="Q1637" t="b">
        <v>1</v>
      </c>
      <c r="R1637" s="8">
        <f t="shared" si="224"/>
        <v>1.2529999999999999</v>
      </c>
      <c r="S1637" s="10">
        <f t="shared" si="225"/>
        <v>67.729729729729726</v>
      </c>
      <c r="T1637" t="s">
        <v>8276</v>
      </c>
      <c r="U1637" t="str">
        <f t="shared" si="226"/>
        <v>music</v>
      </c>
      <c r="V1637" t="str">
        <f t="shared" si="227"/>
        <v>rock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>
        <f t="shared" si="220"/>
        <v>3722112</v>
      </c>
      <c r="L1638" s="12">
        <f t="shared" si="221"/>
        <v>40662.83666666667</v>
      </c>
      <c r="M1638" s="12">
        <f t="shared" si="222"/>
        <v>40705.916666666664</v>
      </c>
      <c r="N1638" s="14">
        <f t="shared" si="223"/>
        <v>42.829999999999991</v>
      </c>
      <c r="O1638" t="b">
        <v>0</v>
      </c>
      <c r="P1638">
        <v>87</v>
      </c>
      <c r="Q1638" t="b">
        <v>1</v>
      </c>
      <c r="R1638" s="8">
        <f t="shared" si="224"/>
        <v>1.0355555555555556</v>
      </c>
      <c r="S1638" s="10">
        <f t="shared" si="225"/>
        <v>53.5632183908046</v>
      </c>
      <c r="T1638" t="s">
        <v>8276</v>
      </c>
      <c r="U1638" t="str">
        <f t="shared" si="226"/>
        <v>music</v>
      </c>
      <c r="V1638" t="str">
        <f t="shared" si="227"/>
        <v>rock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>
        <f t="shared" si="220"/>
        <v>4858600</v>
      </c>
      <c r="L1639" s="12">
        <f t="shared" si="221"/>
        <v>40122.501620370371</v>
      </c>
      <c r="M1639" s="12">
        <f t="shared" si="222"/>
        <v>40178.73541666667</v>
      </c>
      <c r="N1639" s="14">
        <f t="shared" si="223"/>
        <v>55.983796296296298</v>
      </c>
      <c r="O1639" t="b">
        <v>0</v>
      </c>
      <c r="P1639">
        <v>15</v>
      </c>
      <c r="Q1639" t="b">
        <v>1</v>
      </c>
      <c r="R1639" s="8">
        <f t="shared" si="224"/>
        <v>1.038</v>
      </c>
      <c r="S1639" s="10">
        <f t="shared" si="225"/>
        <v>34.6</v>
      </c>
      <c r="T1639" t="s">
        <v>8276</v>
      </c>
      <c r="U1639" t="str">
        <f t="shared" si="226"/>
        <v>music</v>
      </c>
      <c r="V1639" t="str">
        <f t="shared" si="227"/>
        <v>rock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>
        <f t="shared" si="220"/>
        <v>3905732</v>
      </c>
      <c r="L1640" s="12">
        <f t="shared" si="221"/>
        <v>41288.43712962963</v>
      </c>
      <c r="M1640" s="12">
        <f t="shared" si="222"/>
        <v>41333.642361111109</v>
      </c>
      <c r="N1640" s="14">
        <f t="shared" si="223"/>
        <v>44.955231481481484</v>
      </c>
      <c r="O1640" t="b">
        <v>0</v>
      </c>
      <c r="P1640">
        <v>27</v>
      </c>
      <c r="Q1640" t="b">
        <v>1</v>
      </c>
      <c r="R1640" s="8">
        <f t="shared" si="224"/>
        <v>1.05</v>
      </c>
      <c r="S1640" s="10">
        <f t="shared" si="225"/>
        <v>38.888888888888886</v>
      </c>
      <c r="T1640" t="s">
        <v>8276</v>
      </c>
      <c r="U1640" t="str">
        <f t="shared" si="226"/>
        <v>music</v>
      </c>
      <c r="V1640" t="str">
        <f t="shared" si="227"/>
        <v>rock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>
        <f t="shared" si="220"/>
        <v>2592000</v>
      </c>
      <c r="L1641" s="12">
        <f t="shared" si="221"/>
        <v>40941.402372685188</v>
      </c>
      <c r="M1641" s="12">
        <f t="shared" si="222"/>
        <v>40971.402372685188</v>
      </c>
      <c r="N1641" s="14">
        <f t="shared" si="223"/>
        <v>29.75</v>
      </c>
      <c r="O1641" t="b">
        <v>0</v>
      </c>
      <c r="P1641">
        <v>19</v>
      </c>
      <c r="Q1641" t="b">
        <v>1</v>
      </c>
      <c r="R1641" s="8">
        <f t="shared" si="224"/>
        <v>1</v>
      </c>
      <c r="S1641" s="10">
        <f t="shared" si="225"/>
        <v>94.736842105263165</v>
      </c>
      <c r="T1641" t="s">
        <v>8276</v>
      </c>
      <c r="U1641" t="str">
        <f t="shared" si="226"/>
        <v>music</v>
      </c>
      <c r="V1641" t="str">
        <f t="shared" si="227"/>
        <v>rock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>
        <f t="shared" si="220"/>
        <v>1196785</v>
      </c>
      <c r="L1642" s="12">
        <f t="shared" si="221"/>
        <v>40378.98096064815</v>
      </c>
      <c r="M1642" s="12">
        <f t="shared" si="222"/>
        <v>40392.832638888889</v>
      </c>
      <c r="N1642" s="14">
        <f t="shared" si="223"/>
        <v>13.601678240740741</v>
      </c>
      <c r="O1642" t="b">
        <v>0</v>
      </c>
      <c r="P1642">
        <v>17</v>
      </c>
      <c r="Q1642" t="b">
        <v>1</v>
      </c>
      <c r="R1642" s="8">
        <f t="shared" si="224"/>
        <v>1.6986000000000001</v>
      </c>
      <c r="S1642" s="10">
        <f t="shared" si="225"/>
        <v>39.967058823529413</v>
      </c>
      <c r="T1642" t="s">
        <v>8276</v>
      </c>
      <c r="U1642" t="str">
        <f t="shared" si="226"/>
        <v>music</v>
      </c>
      <c r="V1642" t="str">
        <f t="shared" si="227"/>
        <v>rock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>
        <f t="shared" si="220"/>
        <v>2592000</v>
      </c>
      <c r="L1643" s="12">
        <f t="shared" si="221"/>
        <v>41962.346574074079</v>
      </c>
      <c r="M1643" s="12">
        <f t="shared" si="222"/>
        <v>41992.346574074079</v>
      </c>
      <c r="N1643" s="14">
        <f t="shared" si="223"/>
        <v>29.75</v>
      </c>
      <c r="O1643" t="b">
        <v>0</v>
      </c>
      <c r="P1643">
        <v>26</v>
      </c>
      <c r="Q1643" t="b">
        <v>1</v>
      </c>
      <c r="R1643" s="8">
        <f t="shared" si="224"/>
        <v>1.014</v>
      </c>
      <c r="S1643" s="10">
        <f t="shared" si="225"/>
        <v>97.5</v>
      </c>
      <c r="T1643" t="s">
        <v>8292</v>
      </c>
      <c r="U1643" t="str">
        <f t="shared" si="226"/>
        <v>music</v>
      </c>
      <c r="V1643" t="str">
        <f t="shared" si="227"/>
        <v>pop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>
        <f t="shared" si="220"/>
        <v>1728000</v>
      </c>
      <c r="L1644" s="12">
        <f t="shared" si="221"/>
        <v>40687.774618055555</v>
      </c>
      <c r="M1644" s="12">
        <f t="shared" si="222"/>
        <v>40707.774618055555</v>
      </c>
      <c r="N1644" s="14">
        <f t="shared" si="223"/>
        <v>19.75</v>
      </c>
      <c r="O1644" t="b">
        <v>0</v>
      </c>
      <c r="P1644">
        <v>28</v>
      </c>
      <c r="Q1644" t="b">
        <v>1</v>
      </c>
      <c r="R1644" s="8">
        <f t="shared" si="224"/>
        <v>1</v>
      </c>
      <c r="S1644" s="10">
        <f t="shared" si="225"/>
        <v>42.857142857142854</v>
      </c>
      <c r="T1644" t="s">
        <v>8292</v>
      </c>
      <c r="U1644" t="str">
        <f t="shared" si="226"/>
        <v>music</v>
      </c>
      <c r="V1644" t="str">
        <f t="shared" si="227"/>
        <v>pop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>
        <f t="shared" si="220"/>
        <v>2592000</v>
      </c>
      <c r="L1645" s="12">
        <f t="shared" si="221"/>
        <v>41146.574212962965</v>
      </c>
      <c r="M1645" s="12">
        <f t="shared" si="222"/>
        <v>41176.574212962965</v>
      </c>
      <c r="N1645" s="14">
        <f t="shared" si="223"/>
        <v>29.75</v>
      </c>
      <c r="O1645" t="b">
        <v>0</v>
      </c>
      <c r="P1645">
        <v>37</v>
      </c>
      <c r="Q1645" t="b">
        <v>1</v>
      </c>
      <c r="R1645" s="8">
        <f t="shared" si="224"/>
        <v>1.2470000000000001</v>
      </c>
      <c r="S1645" s="10">
        <f t="shared" si="225"/>
        <v>168.51351351351352</v>
      </c>
      <c r="T1645" t="s">
        <v>8292</v>
      </c>
      <c r="U1645" t="str">
        <f t="shared" si="226"/>
        <v>music</v>
      </c>
      <c r="V1645" t="str">
        <f t="shared" si="227"/>
        <v>pop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>
        <f t="shared" si="220"/>
        <v>5187600</v>
      </c>
      <c r="L1646" s="12">
        <f t="shared" si="221"/>
        <v>41174.80972222222</v>
      </c>
      <c r="M1646" s="12">
        <f t="shared" si="222"/>
        <v>41234.851388888892</v>
      </c>
      <c r="N1646" s="14">
        <f t="shared" si="223"/>
        <v>59.791666666666664</v>
      </c>
      <c r="O1646" t="b">
        <v>0</v>
      </c>
      <c r="P1646">
        <v>128</v>
      </c>
      <c r="Q1646" t="b">
        <v>1</v>
      </c>
      <c r="R1646" s="8">
        <f t="shared" si="224"/>
        <v>1.095</v>
      </c>
      <c r="S1646" s="10">
        <f t="shared" si="225"/>
        <v>85.546875</v>
      </c>
      <c r="T1646" t="s">
        <v>8292</v>
      </c>
      <c r="U1646" t="str">
        <f t="shared" si="226"/>
        <v>music</v>
      </c>
      <c r="V1646" t="str">
        <f t="shared" si="227"/>
        <v>pop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>
        <f t="shared" si="220"/>
        <v>1209600</v>
      </c>
      <c r="L1647" s="12">
        <f t="shared" si="221"/>
        <v>41521.367361111108</v>
      </c>
      <c r="M1647" s="12">
        <f t="shared" si="222"/>
        <v>41535.367361111108</v>
      </c>
      <c r="N1647" s="14">
        <f t="shared" si="223"/>
        <v>13.75</v>
      </c>
      <c r="O1647" t="b">
        <v>0</v>
      </c>
      <c r="P1647">
        <v>10</v>
      </c>
      <c r="Q1647" t="b">
        <v>1</v>
      </c>
      <c r="R1647" s="8">
        <f t="shared" si="224"/>
        <v>1.1080000000000001</v>
      </c>
      <c r="S1647" s="10">
        <f t="shared" si="225"/>
        <v>554</v>
      </c>
      <c r="T1647" t="s">
        <v>8292</v>
      </c>
      <c r="U1647" t="str">
        <f t="shared" si="226"/>
        <v>music</v>
      </c>
      <c r="V1647" t="str">
        <f t="shared" si="227"/>
        <v>pop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>
        <f t="shared" si="220"/>
        <v>2791357</v>
      </c>
      <c r="L1648" s="12">
        <f t="shared" si="221"/>
        <v>41833.200266203705</v>
      </c>
      <c r="M1648" s="12">
        <f t="shared" si="222"/>
        <v>41865.507638888892</v>
      </c>
      <c r="N1648" s="14">
        <f t="shared" si="223"/>
        <v>32.057372685185186</v>
      </c>
      <c r="O1648" t="b">
        <v>0</v>
      </c>
      <c r="P1648">
        <v>83</v>
      </c>
      <c r="Q1648" t="b">
        <v>1</v>
      </c>
      <c r="R1648" s="8">
        <f t="shared" si="224"/>
        <v>1.1020000000000001</v>
      </c>
      <c r="S1648" s="10">
        <f t="shared" si="225"/>
        <v>26.554216867469879</v>
      </c>
      <c r="T1648" t="s">
        <v>8292</v>
      </c>
      <c r="U1648" t="str">
        <f t="shared" si="226"/>
        <v>music</v>
      </c>
      <c r="V1648" t="str">
        <f t="shared" si="227"/>
        <v>pop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>
        <f t="shared" si="220"/>
        <v>2592000</v>
      </c>
      <c r="L1649" s="12">
        <f t="shared" si="221"/>
        <v>41039.159456018519</v>
      </c>
      <c r="M1649" s="12">
        <f t="shared" si="222"/>
        <v>41069.159456018519</v>
      </c>
      <c r="N1649" s="14">
        <f t="shared" si="223"/>
        <v>29.75</v>
      </c>
      <c r="O1649" t="b">
        <v>0</v>
      </c>
      <c r="P1649">
        <v>46</v>
      </c>
      <c r="Q1649" t="b">
        <v>1</v>
      </c>
      <c r="R1649" s="8">
        <f t="shared" si="224"/>
        <v>1.0471999999999999</v>
      </c>
      <c r="S1649" s="10">
        <f t="shared" si="225"/>
        <v>113.82608695652173</v>
      </c>
      <c r="T1649" t="s">
        <v>8292</v>
      </c>
      <c r="U1649" t="str">
        <f t="shared" si="226"/>
        <v>music</v>
      </c>
      <c r="V1649" t="str">
        <f t="shared" si="227"/>
        <v>pop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>
        <f t="shared" si="220"/>
        <v>2588400</v>
      </c>
      <c r="L1650" s="12">
        <f t="shared" si="221"/>
        <v>40592.454652777778</v>
      </c>
      <c r="M1650" s="12">
        <f t="shared" si="222"/>
        <v>40622.412986111114</v>
      </c>
      <c r="N1650" s="14">
        <f t="shared" si="223"/>
        <v>29.708333333333332</v>
      </c>
      <c r="O1650" t="b">
        <v>0</v>
      </c>
      <c r="P1650">
        <v>90</v>
      </c>
      <c r="Q1650" t="b">
        <v>1</v>
      </c>
      <c r="R1650" s="8">
        <f t="shared" si="224"/>
        <v>1.2526086956521738</v>
      </c>
      <c r="S1650" s="10">
        <f t="shared" si="225"/>
        <v>32.011111111111113</v>
      </c>
      <c r="T1650" t="s">
        <v>8292</v>
      </c>
      <c r="U1650" t="str">
        <f t="shared" si="226"/>
        <v>music</v>
      </c>
      <c r="V1650" t="str">
        <f t="shared" si="227"/>
        <v>pop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>
        <f t="shared" si="220"/>
        <v>3888000</v>
      </c>
      <c r="L1651" s="12">
        <f t="shared" si="221"/>
        <v>41737.434664351851</v>
      </c>
      <c r="M1651" s="12">
        <f t="shared" si="222"/>
        <v>41782.434664351851</v>
      </c>
      <c r="N1651" s="14">
        <f t="shared" si="223"/>
        <v>44.75</v>
      </c>
      <c r="O1651" t="b">
        <v>0</v>
      </c>
      <c r="P1651">
        <v>81</v>
      </c>
      <c r="Q1651" t="b">
        <v>1</v>
      </c>
      <c r="R1651" s="8">
        <f t="shared" si="224"/>
        <v>1.0058763157894737</v>
      </c>
      <c r="S1651" s="10">
        <f t="shared" si="225"/>
        <v>47.189259259259259</v>
      </c>
      <c r="T1651" t="s">
        <v>8292</v>
      </c>
      <c r="U1651" t="str">
        <f t="shared" si="226"/>
        <v>music</v>
      </c>
      <c r="V1651" t="str">
        <f t="shared" si="227"/>
        <v>pop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>
        <f t="shared" si="220"/>
        <v>2592000</v>
      </c>
      <c r="L1652" s="12">
        <f t="shared" si="221"/>
        <v>41526.185613425929</v>
      </c>
      <c r="M1652" s="12">
        <f t="shared" si="222"/>
        <v>41556.185613425929</v>
      </c>
      <c r="N1652" s="14">
        <f t="shared" si="223"/>
        <v>29.75</v>
      </c>
      <c r="O1652" t="b">
        <v>0</v>
      </c>
      <c r="P1652">
        <v>32</v>
      </c>
      <c r="Q1652" t="b">
        <v>1</v>
      </c>
      <c r="R1652" s="8">
        <f t="shared" si="224"/>
        <v>1.4155</v>
      </c>
      <c r="S1652" s="10">
        <f t="shared" si="225"/>
        <v>88.46875</v>
      </c>
      <c r="T1652" t="s">
        <v>8292</v>
      </c>
      <c r="U1652" t="str">
        <f t="shared" si="226"/>
        <v>music</v>
      </c>
      <c r="V1652" t="str">
        <f t="shared" si="227"/>
        <v>pop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>
        <f t="shared" si="220"/>
        <v>2884920</v>
      </c>
      <c r="L1653" s="12">
        <f t="shared" si="221"/>
        <v>40625.650694444441</v>
      </c>
      <c r="M1653" s="12">
        <f t="shared" si="222"/>
        <v>40659.040972222225</v>
      </c>
      <c r="N1653" s="14">
        <f t="shared" si="223"/>
        <v>33.140277777777776</v>
      </c>
      <c r="O1653" t="b">
        <v>0</v>
      </c>
      <c r="P1653">
        <v>20</v>
      </c>
      <c r="Q1653" t="b">
        <v>1</v>
      </c>
      <c r="R1653" s="8">
        <f t="shared" si="224"/>
        <v>1.0075000000000001</v>
      </c>
      <c r="S1653" s="10">
        <f t="shared" si="225"/>
        <v>100.75</v>
      </c>
      <c r="T1653" t="s">
        <v>8292</v>
      </c>
      <c r="U1653" t="str">
        <f t="shared" si="226"/>
        <v>music</v>
      </c>
      <c r="V1653" t="str">
        <f t="shared" si="227"/>
        <v>pop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>
        <f t="shared" si="220"/>
        <v>2595600</v>
      </c>
      <c r="L1654" s="12">
        <f t="shared" si="221"/>
        <v>41572.242974537039</v>
      </c>
      <c r="M1654" s="12">
        <f t="shared" si="222"/>
        <v>41602.284641203703</v>
      </c>
      <c r="N1654" s="14">
        <f t="shared" si="223"/>
        <v>29.791666666666668</v>
      </c>
      <c r="O1654" t="b">
        <v>0</v>
      </c>
      <c r="P1654">
        <v>70</v>
      </c>
      <c r="Q1654" t="b">
        <v>1</v>
      </c>
      <c r="R1654" s="8">
        <f t="shared" si="224"/>
        <v>1.0066666666666666</v>
      </c>
      <c r="S1654" s="10">
        <f t="shared" si="225"/>
        <v>64.714285714285708</v>
      </c>
      <c r="T1654" t="s">
        <v>8292</v>
      </c>
      <c r="U1654" t="str">
        <f t="shared" si="226"/>
        <v>music</v>
      </c>
      <c r="V1654" t="str">
        <f t="shared" si="227"/>
        <v>pop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>
        <f t="shared" si="220"/>
        <v>2678400</v>
      </c>
      <c r="L1655" s="12">
        <f t="shared" si="221"/>
        <v>40626.584444444445</v>
      </c>
      <c r="M1655" s="12">
        <f t="shared" si="222"/>
        <v>40657.584444444445</v>
      </c>
      <c r="N1655" s="14">
        <f t="shared" si="223"/>
        <v>30.75</v>
      </c>
      <c r="O1655" t="b">
        <v>0</v>
      </c>
      <c r="P1655">
        <v>168</v>
      </c>
      <c r="Q1655" t="b">
        <v>1</v>
      </c>
      <c r="R1655" s="8">
        <f t="shared" si="224"/>
        <v>1.7423040000000001</v>
      </c>
      <c r="S1655" s="10">
        <f t="shared" si="225"/>
        <v>51.854285714285716</v>
      </c>
      <c r="T1655" t="s">
        <v>8292</v>
      </c>
      <c r="U1655" t="str">
        <f t="shared" si="226"/>
        <v>music</v>
      </c>
      <c r="V1655" t="str">
        <f t="shared" si="227"/>
        <v>pop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>
        <f t="shared" si="220"/>
        <v>2592000</v>
      </c>
      <c r="L1656" s="12">
        <f t="shared" si="221"/>
        <v>40987.640740740739</v>
      </c>
      <c r="M1656" s="12">
        <f t="shared" si="222"/>
        <v>41017.640740740739</v>
      </c>
      <c r="N1656" s="14">
        <f t="shared" si="223"/>
        <v>29.75</v>
      </c>
      <c r="O1656" t="b">
        <v>0</v>
      </c>
      <c r="P1656">
        <v>34</v>
      </c>
      <c r="Q1656" t="b">
        <v>1</v>
      </c>
      <c r="R1656" s="8">
        <f t="shared" si="224"/>
        <v>1.199090909090909</v>
      </c>
      <c r="S1656" s="10">
        <f t="shared" si="225"/>
        <v>38.794117647058826</v>
      </c>
      <c r="T1656" t="s">
        <v>8292</v>
      </c>
      <c r="U1656" t="str">
        <f t="shared" si="226"/>
        <v>music</v>
      </c>
      <c r="V1656" t="str">
        <f t="shared" si="227"/>
        <v>pop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>
        <f t="shared" si="220"/>
        <v>2588400</v>
      </c>
      <c r="L1657" s="12">
        <f t="shared" si="221"/>
        <v>40974.541898148149</v>
      </c>
      <c r="M1657" s="12">
        <f t="shared" si="222"/>
        <v>41004.500231481477</v>
      </c>
      <c r="N1657" s="14">
        <f t="shared" si="223"/>
        <v>29.708333333333332</v>
      </c>
      <c r="O1657" t="b">
        <v>0</v>
      </c>
      <c r="P1657">
        <v>48</v>
      </c>
      <c r="Q1657" t="b">
        <v>1</v>
      </c>
      <c r="R1657" s="8">
        <f t="shared" si="224"/>
        <v>1.4286666666666668</v>
      </c>
      <c r="S1657" s="10">
        <f t="shared" si="225"/>
        <v>44.645833333333336</v>
      </c>
      <c r="T1657" t="s">
        <v>8292</v>
      </c>
      <c r="U1657" t="str">
        <f t="shared" si="226"/>
        <v>music</v>
      </c>
      <c r="V1657" t="str">
        <f t="shared" si="227"/>
        <v>pop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>
        <f t="shared" si="220"/>
        <v>2592000</v>
      </c>
      <c r="L1658" s="12">
        <f t="shared" si="221"/>
        <v>41226.678842592592</v>
      </c>
      <c r="M1658" s="12">
        <f t="shared" si="222"/>
        <v>41256.678842592592</v>
      </c>
      <c r="N1658" s="14">
        <f t="shared" si="223"/>
        <v>29.75</v>
      </c>
      <c r="O1658" t="b">
        <v>0</v>
      </c>
      <c r="P1658">
        <v>48</v>
      </c>
      <c r="Q1658" t="b">
        <v>1</v>
      </c>
      <c r="R1658" s="8">
        <f t="shared" si="224"/>
        <v>1.0033493333333334</v>
      </c>
      <c r="S1658" s="10">
        <f t="shared" si="225"/>
        <v>156.77333333333334</v>
      </c>
      <c r="T1658" t="s">
        <v>8292</v>
      </c>
      <c r="U1658" t="str">
        <f t="shared" si="226"/>
        <v>music</v>
      </c>
      <c r="V1658" t="str">
        <f t="shared" si="227"/>
        <v>pop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>
        <f t="shared" si="220"/>
        <v>2592000</v>
      </c>
      <c r="L1659" s="12">
        <f t="shared" si="221"/>
        <v>41023.532037037039</v>
      </c>
      <c r="M1659" s="12">
        <f t="shared" si="222"/>
        <v>41053.532037037039</v>
      </c>
      <c r="N1659" s="14">
        <f t="shared" si="223"/>
        <v>29.75</v>
      </c>
      <c r="O1659" t="b">
        <v>0</v>
      </c>
      <c r="P1659">
        <v>221</v>
      </c>
      <c r="Q1659" t="b">
        <v>1</v>
      </c>
      <c r="R1659" s="8">
        <f t="shared" si="224"/>
        <v>1.0493380000000001</v>
      </c>
      <c r="S1659" s="10">
        <f t="shared" si="225"/>
        <v>118.70339366515837</v>
      </c>
      <c r="T1659" t="s">
        <v>8292</v>
      </c>
      <c r="U1659" t="str">
        <f t="shared" si="226"/>
        <v>music</v>
      </c>
      <c r="V1659" t="str">
        <f t="shared" si="227"/>
        <v>pop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>
        <f t="shared" si="220"/>
        <v>3315633</v>
      </c>
      <c r="L1660" s="12">
        <f t="shared" si="221"/>
        <v>41222.97184027778</v>
      </c>
      <c r="M1660" s="12">
        <f t="shared" si="222"/>
        <v>41261.347222222219</v>
      </c>
      <c r="N1660" s="14">
        <f t="shared" si="223"/>
        <v>38.125381944444449</v>
      </c>
      <c r="O1660" t="b">
        <v>0</v>
      </c>
      <c r="P1660">
        <v>107</v>
      </c>
      <c r="Q1660" t="b">
        <v>1</v>
      </c>
      <c r="R1660" s="8">
        <f t="shared" si="224"/>
        <v>1.3223333333333334</v>
      </c>
      <c r="S1660" s="10">
        <f t="shared" si="225"/>
        <v>74.149532710280369</v>
      </c>
      <c r="T1660" t="s">
        <v>8292</v>
      </c>
      <c r="U1660" t="str">
        <f t="shared" si="226"/>
        <v>music</v>
      </c>
      <c r="V1660" t="str">
        <f t="shared" si="227"/>
        <v>pop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>
        <f t="shared" si="220"/>
        <v>2469879</v>
      </c>
      <c r="L1661" s="12">
        <f t="shared" si="221"/>
        <v>41596.663437499999</v>
      </c>
      <c r="M1661" s="12">
        <f t="shared" si="222"/>
        <v>41625.25</v>
      </c>
      <c r="N1661" s="14">
        <f t="shared" si="223"/>
        <v>28.336562499999999</v>
      </c>
      <c r="O1661" t="b">
        <v>0</v>
      </c>
      <c r="P1661">
        <v>45</v>
      </c>
      <c r="Q1661" t="b">
        <v>1</v>
      </c>
      <c r="R1661" s="8">
        <f t="shared" si="224"/>
        <v>1.1279999999999999</v>
      </c>
      <c r="S1661" s="10">
        <f t="shared" si="225"/>
        <v>12.533333333333333</v>
      </c>
      <c r="T1661" t="s">
        <v>8292</v>
      </c>
      <c r="U1661" t="str">
        <f t="shared" si="226"/>
        <v>music</v>
      </c>
      <c r="V1661" t="str">
        <f t="shared" si="227"/>
        <v>pop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>
        <f t="shared" si="220"/>
        <v>2697590</v>
      </c>
      <c r="L1662" s="12">
        <f t="shared" si="221"/>
        <v>42459.443865740745</v>
      </c>
      <c r="M1662" s="12">
        <f t="shared" si="222"/>
        <v>42490.665972222225</v>
      </c>
      <c r="N1662" s="14">
        <f t="shared" si="223"/>
        <v>30.972106481481486</v>
      </c>
      <c r="O1662" t="b">
        <v>0</v>
      </c>
      <c r="P1662">
        <v>36</v>
      </c>
      <c r="Q1662" t="b">
        <v>1</v>
      </c>
      <c r="R1662" s="8">
        <f t="shared" si="224"/>
        <v>12.5375</v>
      </c>
      <c r="S1662" s="10">
        <f t="shared" si="225"/>
        <v>27.861111111111111</v>
      </c>
      <c r="T1662" t="s">
        <v>8292</v>
      </c>
      <c r="U1662" t="str">
        <f t="shared" si="226"/>
        <v>music</v>
      </c>
      <c r="V1662" t="str">
        <f t="shared" si="227"/>
        <v>pop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>
        <f t="shared" si="220"/>
        <v>3704569</v>
      </c>
      <c r="L1663" s="12">
        <f t="shared" si="221"/>
        <v>42343.748043981483</v>
      </c>
      <c r="M1663" s="12">
        <f t="shared" si="222"/>
        <v>42386.625</v>
      </c>
      <c r="N1663" s="14">
        <f t="shared" si="223"/>
        <v>42.62695601851852</v>
      </c>
      <c r="O1663" t="b">
        <v>0</v>
      </c>
      <c r="P1663">
        <v>101</v>
      </c>
      <c r="Q1663" t="b">
        <v>1</v>
      </c>
      <c r="R1663" s="8">
        <f t="shared" si="224"/>
        <v>1.0250632911392406</v>
      </c>
      <c r="S1663" s="10">
        <f t="shared" si="225"/>
        <v>80.178217821782184</v>
      </c>
      <c r="T1663" t="s">
        <v>8292</v>
      </c>
      <c r="U1663" t="str">
        <f t="shared" si="226"/>
        <v>music</v>
      </c>
      <c r="V1663" t="str">
        <f t="shared" si="227"/>
        <v>pop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>
        <f t="shared" si="220"/>
        <v>5187600</v>
      </c>
      <c r="L1664" s="12">
        <f t="shared" si="221"/>
        <v>40847.948333333334</v>
      </c>
      <c r="M1664" s="12">
        <f t="shared" si="222"/>
        <v>40907.99</v>
      </c>
      <c r="N1664" s="14">
        <f t="shared" si="223"/>
        <v>59.791666666666664</v>
      </c>
      <c r="O1664" t="b">
        <v>0</v>
      </c>
      <c r="P1664">
        <v>62</v>
      </c>
      <c r="Q1664" t="b">
        <v>1</v>
      </c>
      <c r="R1664" s="8">
        <f t="shared" si="224"/>
        <v>1.026375</v>
      </c>
      <c r="S1664" s="10">
        <f t="shared" si="225"/>
        <v>132.43548387096774</v>
      </c>
      <c r="T1664" t="s">
        <v>8292</v>
      </c>
      <c r="U1664" t="str">
        <f t="shared" si="226"/>
        <v>music</v>
      </c>
      <c r="V1664" t="str">
        <f t="shared" si="227"/>
        <v>pop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>
        <f t="shared" si="220"/>
        <v>2592000</v>
      </c>
      <c r="L1665" s="12">
        <f t="shared" si="221"/>
        <v>42005.77207175926</v>
      </c>
      <c r="M1665" s="12">
        <f t="shared" si="222"/>
        <v>42035.77207175926</v>
      </c>
      <c r="N1665" s="14">
        <f t="shared" si="223"/>
        <v>29.75</v>
      </c>
      <c r="O1665" t="b">
        <v>0</v>
      </c>
      <c r="P1665">
        <v>32</v>
      </c>
      <c r="Q1665" t="b">
        <v>1</v>
      </c>
      <c r="R1665" s="8">
        <f t="shared" si="224"/>
        <v>1.08</v>
      </c>
      <c r="S1665" s="10">
        <f t="shared" si="225"/>
        <v>33.75</v>
      </c>
      <c r="T1665" t="s">
        <v>8292</v>
      </c>
      <c r="U1665" t="str">
        <f t="shared" si="226"/>
        <v>music</v>
      </c>
      <c r="V1665" t="str">
        <f t="shared" si="227"/>
        <v>pop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>
        <f t="shared" si="220"/>
        <v>3836522</v>
      </c>
      <c r="L1666" s="12">
        <f t="shared" si="221"/>
        <v>40939.511782407404</v>
      </c>
      <c r="M1666" s="12">
        <f t="shared" si="222"/>
        <v>40983.915972222225</v>
      </c>
      <c r="N1666" s="14">
        <f t="shared" si="223"/>
        <v>44.154189814814821</v>
      </c>
      <c r="O1666" t="b">
        <v>0</v>
      </c>
      <c r="P1666">
        <v>89</v>
      </c>
      <c r="Q1666" t="b">
        <v>1</v>
      </c>
      <c r="R1666" s="8">
        <f t="shared" si="224"/>
        <v>1.2240879999999998</v>
      </c>
      <c r="S1666" s="10">
        <f t="shared" si="225"/>
        <v>34.384494382022467</v>
      </c>
      <c r="T1666" t="s">
        <v>8292</v>
      </c>
      <c r="U1666" t="str">
        <f t="shared" si="226"/>
        <v>music</v>
      </c>
      <c r="V1666" t="str">
        <f t="shared" si="227"/>
        <v>pop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>
        <f t="shared" ref="K1667:K1730" si="228">SUM(I1667,-J1667)</f>
        <v>2719487</v>
      </c>
      <c r="L1667" s="12">
        <f t="shared" ref="L1667:L1730" si="229">(((J1667/60)/60)/24)+DATE(1970,1,1)+(-6/24)</f>
        <v>40564.399456018517</v>
      </c>
      <c r="M1667" s="12">
        <f t="shared" ref="M1667:M1730" si="230">(((I1667/60)/60)/24)+DATE(1970,1,1)+(-6/24)</f>
        <v>40595.875</v>
      </c>
      <c r="N1667" s="14">
        <f t="shared" ref="N1667:N1730" si="231">(((K1667/60)/60)/24)+(-6/24)</f>
        <v>31.225543981481479</v>
      </c>
      <c r="O1667" t="b">
        <v>0</v>
      </c>
      <c r="P1667">
        <v>93</v>
      </c>
      <c r="Q1667" t="b">
        <v>1</v>
      </c>
      <c r="R1667" s="8">
        <f t="shared" ref="R1667:R1730" si="232">E1667/D1667</f>
        <v>1.1945714285714286</v>
      </c>
      <c r="S1667" s="10">
        <f t="shared" ref="S1667:S1730" si="233">E1667/P1667</f>
        <v>44.956989247311824</v>
      </c>
      <c r="T1667" t="s">
        <v>8292</v>
      </c>
      <c r="U1667" t="str">
        <f t="shared" ref="U1667:U1730" si="234">IF(T1667="music/rock","music",IF(T1667="music/jazz","music",IF(T1667="music/classical music","music",IF(T1667="music/electronic music","music",IF(T1667="music/faith","music",IF(T1667="music/metal","music",IF(T1667="music/pop","music",IF(T1667="music/indie rock","music",IF(T1667="music/world music","music","N/A")))))))))</f>
        <v>music</v>
      </c>
      <c r="V1667" t="str">
        <f t="shared" ref="V1667:V1730" si="235">IF(T1667="music/rock","rock",IF(T1667="music/jazz","jazz",IF(T1667="music/classical music","classical music",IF(T1667="music/electronic music","electronic music",IF(T1667="music/faith","faith",IF(T1667="music/metal","metal",IF(T1667="music/pop","pop",IF(T1667="music/indie rock","indie rock",IF(T1667="music/world music","world music","N/A")))))))))</f>
        <v>pop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>
        <f t="shared" si="228"/>
        <v>2588400</v>
      </c>
      <c r="L1668" s="12">
        <f t="shared" si="229"/>
        <v>41331.003159722226</v>
      </c>
      <c r="M1668" s="12">
        <f t="shared" si="230"/>
        <v>41360.961493055554</v>
      </c>
      <c r="N1668" s="14">
        <f t="shared" si="231"/>
        <v>29.708333333333332</v>
      </c>
      <c r="O1668" t="b">
        <v>0</v>
      </c>
      <c r="P1668">
        <v>98</v>
      </c>
      <c r="Q1668" t="b">
        <v>1</v>
      </c>
      <c r="R1668" s="8">
        <f t="shared" si="232"/>
        <v>1.6088</v>
      </c>
      <c r="S1668" s="10">
        <f t="shared" si="233"/>
        <v>41.04081632653061</v>
      </c>
      <c r="T1668" t="s">
        <v>8292</v>
      </c>
      <c r="U1668" t="str">
        <f t="shared" si="234"/>
        <v>music</v>
      </c>
      <c r="V1668" t="str">
        <f t="shared" si="235"/>
        <v>pop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>
        <f t="shared" si="228"/>
        <v>2351842</v>
      </c>
      <c r="L1669" s="12">
        <f t="shared" si="229"/>
        <v>41681.8205787037</v>
      </c>
      <c r="M1669" s="12">
        <f t="shared" si="230"/>
        <v>41709.040972222225</v>
      </c>
      <c r="N1669" s="14">
        <f t="shared" si="231"/>
        <v>26.97039351851852</v>
      </c>
      <c r="O1669" t="b">
        <v>0</v>
      </c>
      <c r="P1669">
        <v>82</v>
      </c>
      <c r="Q1669" t="b">
        <v>1</v>
      </c>
      <c r="R1669" s="8">
        <f t="shared" si="232"/>
        <v>1.2685294117647059</v>
      </c>
      <c r="S1669" s="10">
        <f t="shared" si="233"/>
        <v>52.597560975609753</v>
      </c>
      <c r="T1669" t="s">
        <v>8292</v>
      </c>
      <c r="U1669" t="str">
        <f t="shared" si="234"/>
        <v>music</v>
      </c>
      <c r="V1669" t="str">
        <f t="shared" si="235"/>
        <v>pop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>
        <f t="shared" si="228"/>
        <v>2595600</v>
      </c>
      <c r="L1670" s="12">
        <f t="shared" si="229"/>
        <v>40844.89975694444</v>
      </c>
      <c r="M1670" s="12">
        <f t="shared" si="230"/>
        <v>40874.941423611112</v>
      </c>
      <c r="N1670" s="14">
        <f t="shared" si="231"/>
        <v>29.791666666666668</v>
      </c>
      <c r="O1670" t="b">
        <v>0</v>
      </c>
      <c r="P1670">
        <v>116</v>
      </c>
      <c r="Q1670" t="b">
        <v>1</v>
      </c>
      <c r="R1670" s="8">
        <f t="shared" si="232"/>
        <v>1.026375</v>
      </c>
      <c r="S1670" s="10">
        <f t="shared" si="233"/>
        <v>70.784482758620683</v>
      </c>
      <c r="T1670" t="s">
        <v>8292</v>
      </c>
      <c r="U1670" t="str">
        <f t="shared" si="234"/>
        <v>music</v>
      </c>
      <c r="V1670" t="str">
        <f t="shared" si="235"/>
        <v>pop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>
        <f t="shared" si="228"/>
        <v>5184000</v>
      </c>
      <c r="L1671" s="12">
        <f t="shared" si="229"/>
        <v>42461.635138888887</v>
      </c>
      <c r="M1671" s="12">
        <f t="shared" si="230"/>
        <v>42521.635138888887</v>
      </c>
      <c r="N1671" s="14">
        <f t="shared" si="231"/>
        <v>59.75</v>
      </c>
      <c r="O1671" t="b">
        <v>0</v>
      </c>
      <c r="P1671">
        <v>52</v>
      </c>
      <c r="Q1671" t="b">
        <v>1</v>
      </c>
      <c r="R1671" s="8">
        <f t="shared" si="232"/>
        <v>1.3975</v>
      </c>
      <c r="S1671" s="10">
        <f t="shared" si="233"/>
        <v>53.75</v>
      </c>
      <c r="T1671" t="s">
        <v>8292</v>
      </c>
      <c r="U1671" t="str">
        <f t="shared" si="234"/>
        <v>music</v>
      </c>
      <c r="V1671" t="str">
        <f t="shared" si="235"/>
        <v>pop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>
        <f t="shared" si="228"/>
        <v>4340401</v>
      </c>
      <c r="L1672" s="12">
        <f t="shared" si="229"/>
        <v>40313.680543981485</v>
      </c>
      <c r="M1672" s="12">
        <f t="shared" si="230"/>
        <v>40363.916666666664</v>
      </c>
      <c r="N1672" s="14">
        <f t="shared" si="231"/>
        <v>49.986122685185187</v>
      </c>
      <c r="O1672" t="b">
        <v>0</v>
      </c>
      <c r="P1672">
        <v>23</v>
      </c>
      <c r="Q1672" t="b">
        <v>1</v>
      </c>
      <c r="R1672" s="8">
        <f t="shared" si="232"/>
        <v>1.026</v>
      </c>
      <c r="S1672" s="10">
        <f t="shared" si="233"/>
        <v>44.608695652173914</v>
      </c>
      <c r="T1672" t="s">
        <v>8292</v>
      </c>
      <c r="U1672" t="str">
        <f t="shared" si="234"/>
        <v>music</v>
      </c>
      <c r="V1672" t="str">
        <f t="shared" si="235"/>
        <v>pop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>
        <f t="shared" si="228"/>
        <v>2592000</v>
      </c>
      <c r="L1673" s="12">
        <f t="shared" si="229"/>
        <v>42553.29414351852</v>
      </c>
      <c r="M1673" s="12">
        <f t="shared" si="230"/>
        <v>42583.29414351852</v>
      </c>
      <c r="N1673" s="14">
        <f t="shared" si="231"/>
        <v>29.75</v>
      </c>
      <c r="O1673" t="b">
        <v>0</v>
      </c>
      <c r="P1673">
        <v>77</v>
      </c>
      <c r="Q1673" t="b">
        <v>1</v>
      </c>
      <c r="R1673" s="8">
        <f t="shared" si="232"/>
        <v>1.0067349999999999</v>
      </c>
      <c r="S1673" s="10">
        <f t="shared" si="233"/>
        <v>26.148961038961041</v>
      </c>
      <c r="T1673" t="s">
        <v>8292</v>
      </c>
      <c r="U1673" t="str">
        <f t="shared" si="234"/>
        <v>music</v>
      </c>
      <c r="V1673" t="str">
        <f t="shared" si="235"/>
        <v>pop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>
        <f t="shared" si="228"/>
        <v>2592000</v>
      </c>
      <c r="L1674" s="12">
        <f t="shared" si="229"/>
        <v>41034.406597222223</v>
      </c>
      <c r="M1674" s="12">
        <f t="shared" si="230"/>
        <v>41064.406597222223</v>
      </c>
      <c r="N1674" s="14">
        <f t="shared" si="231"/>
        <v>29.75</v>
      </c>
      <c r="O1674" t="b">
        <v>0</v>
      </c>
      <c r="P1674">
        <v>49</v>
      </c>
      <c r="Q1674" t="b">
        <v>1</v>
      </c>
      <c r="R1674" s="8">
        <f t="shared" si="232"/>
        <v>1.1294117647058823</v>
      </c>
      <c r="S1674" s="10">
        <f t="shared" si="233"/>
        <v>39.183673469387756</v>
      </c>
      <c r="T1674" t="s">
        <v>8292</v>
      </c>
      <c r="U1674" t="str">
        <f t="shared" si="234"/>
        <v>music</v>
      </c>
      <c r="V1674" t="str">
        <f t="shared" si="235"/>
        <v>pop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>
        <f t="shared" si="228"/>
        <v>2592000</v>
      </c>
      <c r="L1675" s="12">
        <f t="shared" si="229"/>
        <v>42039.628379629634</v>
      </c>
      <c r="M1675" s="12">
        <f t="shared" si="230"/>
        <v>42069.628379629634</v>
      </c>
      <c r="N1675" s="14">
        <f t="shared" si="231"/>
        <v>29.75</v>
      </c>
      <c r="O1675" t="b">
        <v>0</v>
      </c>
      <c r="P1675">
        <v>59</v>
      </c>
      <c r="Q1675" t="b">
        <v>1</v>
      </c>
      <c r="R1675" s="8">
        <f t="shared" si="232"/>
        <v>1.2809523809523808</v>
      </c>
      <c r="S1675" s="10">
        <f t="shared" si="233"/>
        <v>45.593220338983052</v>
      </c>
      <c r="T1675" t="s">
        <v>8292</v>
      </c>
      <c r="U1675" t="str">
        <f t="shared" si="234"/>
        <v>music</v>
      </c>
      <c r="V1675" t="str">
        <f t="shared" si="235"/>
        <v>pop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>
        <f t="shared" si="228"/>
        <v>2651234</v>
      </c>
      <c r="L1676" s="12">
        <f t="shared" si="229"/>
        <v>42569.355393518519</v>
      </c>
      <c r="M1676" s="12">
        <f t="shared" si="230"/>
        <v>42600.040972222225</v>
      </c>
      <c r="N1676" s="14">
        <f t="shared" si="231"/>
        <v>30.435578703703701</v>
      </c>
      <c r="O1676" t="b">
        <v>0</v>
      </c>
      <c r="P1676">
        <v>113</v>
      </c>
      <c r="Q1676" t="b">
        <v>1</v>
      </c>
      <c r="R1676" s="8">
        <f t="shared" si="232"/>
        <v>2.0169999999999999</v>
      </c>
      <c r="S1676" s="10">
        <f t="shared" si="233"/>
        <v>89.247787610619469</v>
      </c>
      <c r="T1676" t="s">
        <v>8292</v>
      </c>
      <c r="U1676" t="str">
        <f t="shared" si="234"/>
        <v>music</v>
      </c>
      <c r="V1676" t="str">
        <f t="shared" si="235"/>
        <v>pop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>
        <f t="shared" si="228"/>
        <v>2608040</v>
      </c>
      <c r="L1677" s="12">
        <f t="shared" si="229"/>
        <v>40802.483101851853</v>
      </c>
      <c r="M1677" s="12">
        <f t="shared" si="230"/>
        <v>40832.668749999997</v>
      </c>
      <c r="N1677" s="14">
        <f t="shared" si="231"/>
        <v>29.93564814814815</v>
      </c>
      <c r="O1677" t="b">
        <v>0</v>
      </c>
      <c r="P1677">
        <v>34</v>
      </c>
      <c r="Q1677" t="b">
        <v>1</v>
      </c>
      <c r="R1677" s="8">
        <f t="shared" si="232"/>
        <v>1.37416</v>
      </c>
      <c r="S1677" s="10">
        <f t="shared" si="233"/>
        <v>40.416470588235299</v>
      </c>
      <c r="T1677" t="s">
        <v>8292</v>
      </c>
      <c r="U1677" t="str">
        <f t="shared" si="234"/>
        <v>music</v>
      </c>
      <c r="V1677" t="str">
        <f t="shared" si="235"/>
        <v>pop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>
        <f t="shared" si="228"/>
        <v>4012393</v>
      </c>
      <c r="L1678" s="12">
        <f t="shared" si="229"/>
        <v>40973.47623842593</v>
      </c>
      <c r="M1678" s="12">
        <f t="shared" si="230"/>
        <v>41019.915972222225</v>
      </c>
      <c r="N1678" s="14">
        <f t="shared" si="231"/>
        <v>46.189733796296288</v>
      </c>
      <c r="O1678" t="b">
        <v>0</v>
      </c>
      <c r="P1678">
        <v>42</v>
      </c>
      <c r="Q1678" t="b">
        <v>1</v>
      </c>
      <c r="R1678" s="8">
        <f t="shared" si="232"/>
        <v>1.1533333333333333</v>
      </c>
      <c r="S1678" s="10">
        <f t="shared" si="233"/>
        <v>82.38095238095238</v>
      </c>
      <c r="T1678" t="s">
        <v>8292</v>
      </c>
      <c r="U1678" t="str">
        <f t="shared" si="234"/>
        <v>music</v>
      </c>
      <c r="V1678" t="str">
        <f t="shared" si="235"/>
        <v>pop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>
        <f t="shared" si="228"/>
        <v>5170364</v>
      </c>
      <c r="L1679" s="12">
        <f t="shared" si="229"/>
        <v>42416.157129629632</v>
      </c>
      <c r="M1679" s="12">
        <f t="shared" si="230"/>
        <v>42475.999305555553</v>
      </c>
      <c r="N1679" s="14">
        <f t="shared" si="231"/>
        <v>59.592175925925922</v>
      </c>
      <c r="O1679" t="b">
        <v>0</v>
      </c>
      <c r="P1679">
        <v>42</v>
      </c>
      <c r="Q1679" t="b">
        <v>1</v>
      </c>
      <c r="R1679" s="8">
        <f t="shared" si="232"/>
        <v>1.1166666666666667</v>
      </c>
      <c r="S1679" s="10">
        <f t="shared" si="233"/>
        <v>159.52380952380952</v>
      </c>
      <c r="T1679" t="s">
        <v>8292</v>
      </c>
      <c r="U1679" t="str">
        <f t="shared" si="234"/>
        <v>music</v>
      </c>
      <c r="V1679" t="str">
        <f t="shared" si="235"/>
        <v>pop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>
        <f t="shared" si="228"/>
        <v>1209600</v>
      </c>
      <c r="L1680" s="12">
        <f t="shared" si="229"/>
        <v>41662.604988425926</v>
      </c>
      <c r="M1680" s="12">
        <f t="shared" si="230"/>
        <v>41676.604988425926</v>
      </c>
      <c r="N1680" s="14">
        <f t="shared" si="231"/>
        <v>13.75</v>
      </c>
      <c r="O1680" t="b">
        <v>0</v>
      </c>
      <c r="P1680">
        <v>49</v>
      </c>
      <c r="Q1680" t="b">
        <v>1</v>
      </c>
      <c r="R1680" s="8">
        <f t="shared" si="232"/>
        <v>1.1839999999999999</v>
      </c>
      <c r="S1680" s="10">
        <f t="shared" si="233"/>
        <v>36.244897959183675</v>
      </c>
      <c r="T1680" t="s">
        <v>8292</v>
      </c>
      <c r="U1680" t="str">
        <f t="shared" si="234"/>
        <v>music</v>
      </c>
      <c r="V1680" t="str">
        <f t="shared" si="235"/>
        <v>pop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>
        <f t="shared" si="228"/>
        <v>1987200</v>
      </c>
      <c r="L1681" s="12">
        <f t="shared" si="229"/>
        <v>40722.818807870368</v>
      </c>
      <c r="M1681" s="12">
        <f t="shared" si="230"/>
        <v>40745.818807870368</v>
      </c>
      <c r="N1681" s="14">
        <f t="shared" si="231"/>
        <v>22.75</v>
      </c>
      <c r="O1681" t="b">
        <v>0</v>
      </c>
      <c r="P1681">
        <v>56</v>
      </c>
      <c r="Q1681" t="b">
        <v>1</v>
      </c>
      <c r="R1681" s="8">
        <f t="shared" si="232"/>
        <v>1.75</v>
      </c>
      <c r="S1681" s="10">
        <f t="shared" si="233"/>
        <v>62.5</v>
      </c>
      <c r="T1681" t="s">
        <v>8292</v>
      </c>
      <c r="U1681" t="str">
        <f t="shared" si="234"/>
        <v>music</v>
      </c>
      <c r="V1681" t="str">
        <f t="shared" si="235"/>
        <v>pop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>
        <f t="shared" si="228"/>
        <v>2592000</v>
      </c>
      <c r="L1682" s="12">
        <f t="shared" si="229"/>
        <v>41802.507719907408</v>
      </c>
      <c r="M1682" s="12">
        <f t="shared" si="230"/>
        <v>41832.507719907408</v>
      </c>
      <c r="N1682" s="14">
        <f t="shared" si="231"/>
        <v>29.75</v>
      </c>
      <c r="O1682" t="b">
        <v>0</v>
      </c>
      <c r="P1682">
        <v>25</v>
      </c>
      <c r="Q1682" t="b">
        <v>1</v>
      </c>
      <c r="R1682" s="8">
        <f t="shared" si="232"/>
        <v>1.175</v>
      </c>
      <c r="S1682" s="10">
        <f t="shared" si="233"/>
        <v>47</v>
      </c>
      <c r="T1682" t="s">
        <v>8292</v>
      </c>
      <c r="U1682" t="str">
        <f t="shared" si="234"/>
        <v>music</v>
      </c>
      <c r="V1682" t="str">
        <f t="shared" si="235"/>
        <v>pop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>
        <f t="shared" si="228"/>
        <v>4230316</v>
      </c>
      <c r="L1683" s="12">
        <f t="shared" si="229"/>
        <v>42773.871342592596</v>
      </c>
      <c r="M1683" s="12">
        <f t="shared" si="230"/>
        <v>42822.833333333328</v>
      </c>
      <c r="N1683" s="14">
        <f t="shared" si="231"/>
        <v>48.711990740740738</v>
      </c>
      <c r="O1683" t="b">
        <v>0</v>
      </c>
      <c r="P1683">
        <v>884</v>
      </c>
      <c r="Q1683" t="b">
        <v>0</v>
      </c>
      <c r="R1683" s="8">
        <f t="shared" si="232"/>
        <v>1.0142212307692309</v>
      </c>
      <c r="S1683" s="10">
        <f t="shared" si="233"/>
        <v>74.575090497737563</v>
      </c>
      <c r="T1683" t="s">
        <v>8293</v>
      </c>
      <c r="U1683" t="str">
        <f t="shared" si="234"/>
        <v>music</v>
      </c>
      <c r="V1683" t="str">
        <f t="shared" si="235"/>
        <v>faith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>
        <f t="shared" si="228"/>
        <v>5180400</v>
      </c>
      <c r="L1684" s="12">
        <f t="shared" si="229"/>
        <v>42778.96365740741</v>
      </c>
      <c r="M1684" s="12">
        <f t="shared" si="230"/>
        <v>42838.921990740739</v>
      </c>
      <c r="N1684" s="14">
        <f t="shared" si="231"/>
        <v>59.708333333333336</v>
      </c>
      <c r="O1684" t="b">
        <v>0</v>
      </c>
      <c r="P1684">
        <v>0</v>
      </c>
      <c r="Q1684" t="b">
        <v>0</v>
      </c>
      <c r="R1684" s="8">
        <f t="shared" si="232"/>
        <v>0</v>
      </c>
      <c r="S1684" s="10" t="e">
        <f t="shared" si="233"/>
        <v>#DIV/0!</v>
      </c>
      <c r="T1684" t="s">
        <v>8293</v>
      </c>
      <c r="U1684" t="str">
        <f t="shared" si="234"/>
        <v>music</v>
      </c>
      <c r="V1684" t="str">
        <f t="shared" si="235"/>
        <v>faith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>
        <f t="shared" si="228"/>
        <v>2073600</v>
      </c>
      <c r="L1685" s="12">
        <f t="shared" si="229"/>
        <v>42808.531689814816</v>
      </c>
      <c r="M1685" s="12">
        <f t="shared" si="230"/>
        <v>42832.531689814816</v>
      </c>
      <c r="N1685" s="14">
        <f t="shared" si="231"/>
        <v>23.75</v>
      </c>
      <c r="O1685" t="b">
        <v>0</v>
      </c>
      <c r="P1685">
        <v>10</v>
      </c>
      <c r="Q1685" t="b">
        <v>0</v>
      </c>
      <c r="R1685" s="8">
        <f t="shared" si="232"/>
        <v>0.21714285714285714</v>
      </c>
      <c r="S1685" s="10">
        <f t="shared" si="233"/>
        <v>76</v>
      </c>
      <c r="T1685" t="s">
        <v>8293</v>
      </c>
      <c r="U1685" t="str">
        <f t="shared" si="234"/>
        <v>music</v>
      </c>
      <c r="V1685" t="str">
        <f t="shared" si="235"/>
        <v>faith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>
        <f t="shared" si="228"/>
        <v>2415600</v>
      </c>
      <c r="L1686" s="12">
        <f t="shared" si="229"/>
        <v>42783.565289351856</v>
      </c>
      <c r="M1686" s="12">
        <f t="shared" si="230"/>
        <v>42811.523622685185</v>
      </c>
      <c r="N1686" s="14">
        <f t="shared" si="231"/>
        <v>27.708333333333332</v>
      </c>
      <c r="O1686" t="b">
        <v>0</v>
      </c>
      <c r="P1686">
        <v>101</v>
      </c>
      <c r="Q1686" t="b">
        <v>0</v>
      </c>
      <c r="R1686" s="8">
        <f t="shared" si="232"/>
        <v>1.0912500000000001</v>
      </c>
      <c r="S1686" s="10">
        <f t="shared" si="233"/>
        <v>86.43564356435644</v>
      </c>
      <c r="T1686" t="s">
        <v>8293</v>
      </c>
      <c r="U1686" t="str">
        <f t="shared" si="234"/>
        <v>music</v>
      </c>
      <c r="V1686" t="str">
        <f t="shared" si="235"/>
        <v>faith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>
        <f t="shared" si="228"/>
        <v>2588400</v>
      </c>
      <c r="L1687" s="12">
        <f t="shared" si="229"/>
        <v>42788.0002662037</v>
      </c>
      <c r="M1687" s="12">
        <f t="shared" si="230"/>
        <v>42817.958599537036</v>
      </c>
      <c r="N1687" s="14">
        <f t="shared" si="231"/>
        <v>29.708333333333332</v>
      </c>
      <c r="O1687" t="b">
        <v>0</v>
      </c>
      <c r="P1687">
        <v>15</v>
      </c>
      <c r="Q1687" t="b">
        <v>0</v>
      </c>
      <c r="R1687" s="8">
        <f t="shared" si="232"/>
        <v>1.0285714285714285</v>
      </c>
      <c r="S1687" s="10">
        <f t="shared" si="233"/>
        <v>24</v>
      </c>
      <c r="T1687" t="s">
        <v>8293</v>
      </c>
      <c r="U1687" t="str">
        <f t="shared" si="234"/>
        <v>music</v>
      </c>
      <c r="V1687" t="str">
        <f t="shared" si="235"/>
        <v>faith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>
        <f t="shared" si="228"/>
        <v>5180400</v>
      </c>
      <c r="L1688" s="12">
        <f t="shared" si="229"/>
        <v>42792.593969907408</v>
      </c>
      <c r="M1688" s="12">
        <f t="shared" si="230"/>
        <v>42852.552303240736</v>
      </c>
      <c r="N1688" s="14">
        <f t="shared" si="231"/>
        <v>59.708333333333336</v>
      </c>
      <c r="O1688" t="b">
        <v>0</v>
      </c>
      <c r="P1688">
        <v>1</v>
      </c>
      <c r="Q1688" t="b">
        <v>0</v>
      </c>
      <c r="R1688" s="8">
        <f t="shared" si="232"/>
        <v>3.5999999999999999E-3</v>
      </c>
      <c r="S1688" s="10">
        <f t="shared" si="233"/>
        <v>18</v>
      </c>
      <c r="T1688" t="s">
        <v>8293</v>
      </c>
      <c r="U1688" t="str">
        <f t="shared" si="234"/>
        <v>music</v>
      </c>
      <c r="V1688" t="str">
        <f t="shared" si="235"/>
        <v>faith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>
        <f t="shared" si="228"/>
        <v>2920055</v>
      </c>
      <c r="L1689" s="12">
        <f t="shared" si="229"/>
        <v>42801.796817129631</v>
      </c>
      <c r="M1689" s="12">
        <f t="shared" si="230"/>
        <v>42835.59375</v>
      </c>
      <c r="N1689" s="14">
        <f t="shared" si="231"/>
        <v>33.546932870370377</v>
      </c>
      <c r="O1689" t="b">
        <v>0</v>
      </c>
      <c r="P1689">
        <v>39</v>
      </c>
      <c r="Q1689" t="b">
        <v>0</v>
      </c>
      <c r="R1689" s="8">
        <f t="shared" si="232"/>
        <v>0.3125</v>
      </c>
      <c r="S1689" s="10">
        <f t="shared" si="233"/>
        <v>80.128205128205124</v>
      </c>
      <c r="T1689" t="s">
        <v>8293</v>
      </c>
      <c r="U1689" t="str">
        <f t="shared" si="234"/>
        <v>music</v>
      </c>
      <c r="V1689" t="str">
        <f t="shared" si="235"/>
        <v>faith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>
        <f t="shared" si="228"/>
        <v>2588400</v>
      </c>
      <c r="L1690" s="12">
        <f t="shared" si="229"/>
        <v>42804.284652777773</v>
      </c>
      <c r="M1690" s="12">
        <f t="shared" si="230"/>
        <v>42834.242986111116</v>
      </c>
      <c r="N1690" s="14">
        <f t="shared" si="231"/>
        <v>29.708333333333332</v>
      </c>
      <c r="O1690" t="b">
        <v>0</v>
      </c>
      <c r="P1690">
        <v>7</v>
      </c>
      <c r="Q1690" t="b">
        <v>0</v>
      </c>
      <c r="R1690" s="8">
        <f t="shared" si="232"/>
        <v>0.443</v>
      </c>
      <c r="S1690" s="10">
        <f t="shared" si="233"/>
        <v>253.14285714285714</v>
      </c>
      <c r="T1690" t="s">
        <v>8293</v>
      </c>
      <c r="U1690" t="str">
        <f t="shared" si="234"/>
        <v>music</v>
      </c>
      <c r="V1690" t="str">
        <f t="shared" si="235"/>
        <v>faith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>
        <f t="shared" si="228"/>
        <v>2588400</v>
      </c>
      <c r="L1691" s="12">
        <f t="shared" si="229"/>
        <v>42780.692476851851</v>
      </c>
      <c r="M1691" s="12">
        <f t="shared" si="230"/>
        <v>42810.650810185187</v>
      </c>
      <c r="N1691" s="14">
        <f t="shared" si="231"/>
        <v>29.708333333333332</v>
      </c>
      <c r="O1691" t="b">
        <v>0</v>
      </c>
      <c r="P1691">
        <v>14</v>
      </c>
      <c r="Q1691" t="b">
        <v>0</v>
      </c>
      <c r="R1691" s="8">
        <f t="shared" si="232"/>
        <v>1</v>
      </c>
      <c r="S1691" s="10">
        <f t="shared" si="233"/>
        <v>171.42857142857142</v>
      </c>
      <c r="T1691" t="s">
        <v>8293</v>
      </c>
      <c r="U1691" t="str">
        <f t="shared" si="234"/>
        <v>music</v>
      </c>
      <c r="V1691" t="str">
        <f t="shared" si="235"/>
        <v>faith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>
        <f t="shared" si="228"/>
        <v>2588400</v>
      </c>
      <c r="L1692" s="12">
        <f t="shared" si="229"/>
        <v>42801.18104166667</v>
      </c>
      <c r="M1692" s="12">
        <f t="shared" si="230"/>
        <v>42831.139374999999</v>
      </c>
      <c r="N1692" s="14">
        <f t="shared" si="231"/>
        <v>29.708333333333332</v>
      </c>
      <c r="O1692" t="b">
        <v>0</v>
      </c>
      <c r="P1692">
        <v>11</v>
      </c>
      <c r="Q1692" t="b">
        <v>0</v>
      </c>
      <c r="R1692" s="8">
        <f t="shared" si="232"/>
        <v>0.254</v>
      </c>
      <c r="S1692" s="10">
        <f t="shared" si="233"/>
        <v>57.727272727272727</v>
      </c>
      <c r="T1692" t="s">
        <v>8293</v>
      </c>
      <c r="U1692" t="str">
        <f t="shared" si="234"/>
        <v>music</v>
      </c>
      <c r="V1692" t="str">
        <f t="shared" si="235"/>
        <v>faith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>
        <f t="shared" si="228"/>
        <v>2794192</v>
      </c>
      <c r="L1693" s="12">
        <f t="shared" si="229"/>
        <v>42795.451481481476</v>
      </c>
      <c r="M1693" s="12">
        <f t="shared" si="230"/>
        <v>42827.791666666672</v>
      </c>
      <c r="N1693" s="14">
        <f t="shared" si="231"/>
        <v>32.090185185185184</v>
      </c>
      <c r="O1693" t="b">
        <v>0</v>
      </c>
      <c r="P1693">
        <v>38</v>
      </c>
      <c r="Q1693" t="b">
        <v>0</v>
      </c>
      <c r="R1693" s="8">
        <f t="shared" si="232"/>
        <v>0.33473333333333333</v>
      </c>
      <c r="S1693" s="10">
        <f t="shared" si="233"/>
        <v>264.26315789473682</v>
      </c>
      <c r="T1693" t="s">
        <v>8293</v>
      </c>
      <c r="U1693" t="str">
        <f t="shared" si="234"/>
        <v>music</v>
      </c>
      <c r="V1693" t="str">
        <f t="shared" si="235"/>
        <v>faith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>
        <f t="shared" si="228"/>
        <v>2838073</v>
      </c>
      <c r="L1694" s="12">
        <f t="shared" si="229"/>
        <v>42787.901238425926</v>
      </c>
      <c r="M1694" s="12">
        <f t="shared" si="230"/>
        <v>42820.749305555553</v>
      </c>
      <c r="N1694" s="14">
        <f t="shared" si="231"/>
        <v>32.598067129629634</v>
      </c>
      <c r="O1694" t="b">
        <v>0</v>
      </c>
      <c r="P1694">
        <v>15</v>
      </c>
      <c r="Q1694" t="b">
        <v>0</v>
      </c>
      <c r="R1694" s="8">
        <f t="shared" si="232"/>
        <v>0.47799999999999998</v>
      </c>
      <c r="S1694" s="10">
        <f t="shared" si="233"/>
        <v>159.33333333333334</v>
      </c>
      <c r="T1694" t="s">
        <v>8293</v>
      </c>
      <c r="U1694" t="str">
        <f t="shared" si="234"/>
        <v>music</v>
      </c>
      <c r="V1694" t="str">
        <f t="shared" si="235"/>
        <v>faith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>
        <f t="shared" si="228"/>
        <v>2670888</v>
      </c>
      <c r="L1695" s="12">
        <f t="shared" si="229"/>
        <v>42803.670277777783</v>
      </c>
      <c r="M1695" s="12">
        <f t="shared" si="230"/>
        <v>42834.583333333328</v>
      </c>
      <c r="N1695" s="14">
        <f t="shared" si="231"/>
        <v>30.663055555555559</v>
      </c>
      <c r="O1695" t="b">
        <v>0</v>
      </c>
      <c r="P1695">
        <v>8</v>
      </c>
      <c r="Q1695" t="b">
        <v>0</v>
      </c>
      <c r="R1695" s="8">
        <f t="shared" si="232"/>
        <v>9.3333333333333338E-2</v>
      </c>
      <c r="S1695" s="10">
        <f t="shared" si="233"/>
        <v>35</v>
      </c>
      <c r="T1695" t="s">
        <v>8293</v>
      </c>
      <c r="U1695" t="str">
        <f t="shared" si="234"/>
        <v>music</v>
      </c>
      <c r="V1695" t="str">
        <f t="shared" si="235"/>
        <v>faith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>
        <f t="shared" si="228"/>
        <v>2550686</v>
      </c>
      <c r="L1696" s="12">
        <f t="shared" si="229"/>
        <v>42791.419837962967</v>
      </c>
      <c r="M1696" s="12">
        <f t="shared" si="230"/>
        <v>42820.941666666666</v>
      </c>
      <c r="N1696" s="14">
        <f t="shared" si="231"/>
        <v>29.271828703703704</v>
      </c>
      <c r="O1696" t="b">
        <v>0</v>
      </c>
      <c r="P1696">
        <v>1</v>
      </c>
      <c r="Q1696" t="b">
        <v>0</v>
      </c>
      <c r="R1696" s="8">
        <f t="shared" si="232"/>
        <v>5.0000000000000001E-4</v>
      </c>
      <c r="S1696" s="10">
        <f t="shared" si="233"/>
        <v>5</v>
      </c>
      <c r="T1696" t="s">
        <v>8293</v>
      </c>
      <c r="U1696" t="str">
        <f t="shared" si="234"/>
        <v>music</v>
      </c>
      <c r="V1696" t="str">
        <f t="shared" si="235"/>
        <v>faith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>
        <f t="shared" si="228"/>
        <v>2938486</v>
      </c>
      <c r="L1697" s="12">
        <f t="shared" si="229"/>
        <v>42800.781412037039</v>
      </c>
      <c r="M1697" s="12">
        <f t="shared" si="230"/>
        <v>42834.791666666672</v>
      </c>
      <c r="N1697" s="14">
        <f t="shared" si="231"/>
        <v>33.760254629629635</v>
      </c>
      <c r="O1697" t="b">
        <v>0</v>
      </c>
      <c r="P1697">
        <v>23</v>
      </c>
      <c r="Q1697" t="b">
        <v>0</v>
      </c>
      <c r="R1697" s="8">
        <f t="shared" si="232"/>
        <v>0.11708333333333333</v>
      </c>
      <c r="S1697" s="10">
        <f t="shared" si="233"/>
        <v>61.086956521739133</v>
      </c>
      <c r="T1697" t="s">
        <v>8293</v>
      </c>
      <c r="U1697" t="str">
        <f t="shared" si="234"/>
        <v>music</v>
      </c>
      <c r="V1697" t="str">
        <f t="shared" si="235"/>
        <v>faith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>
        <f t="shared" si="228"/>
        <v>2588400</v>
      </c>
      <c r="L1698" s="12">
        <f t="shared" si="229"/>
        <v>42795.819571759261</v>
      </c>
      <c r="M1698" s="12">
        <f t="shared" si="230"/>
        <v>42825.777905092589</v>
      </c>
      <c r="N1698" s="14">
        <f t="shared" si="231"/>
        <v>29.708333333333332</v>
      </c>
      <c r="O1698" t="b">
        <v>0</v>
      </c>
      <c r="P1698">
        <v>0</v>
      </c>
      <c r="Q1698" t="b">
        <v>0</v>
      </c>
      <c r="R1698" s="8">
        <f t="shared" si="232"/>
        <v>0</v>
      </c>
      <c r="S1698" s="10" t="e">
        <f t="shared" si="233"/>
        <v>#DIV/0!</v>
      </c>
      <c r="T1698" t="s">
        <v>8293</v>
      </c>
      <c r="U1698" t="str">
        <f t="shared" si="234"/>
        <v>music</v>
      </c>
      <c r="V1698" t="str">
        <f t="shared" si="235"/>
        <v>faith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>
        <f t="shared" si="228"/>
        <v>2588400</v>
      </c>
      <c r="L1699" s="12">
        <f t="shared" si="229"/>
        <v>42804.782962962956</v>
      </c>
      <c r="M1699" s="12">
        <f t="shared" si="230"/>
        <v>42834.741296296299</v>
      </c>
      <c r="N1699" s="14">
        <f t="shared" si="231"/>
        <v>29.708333333333332</v>
      </c>
      <c r="O1699" t="b">
        <v>0</v>
      </c>
      <c r="P1699">
        <v>22</v>
      </c>
      <c r="Q1699" t="b">
        <v>0</v>
      </c>
      <c r="R1699" s="8">
        <f t="shared" si="232"/>
        <v>0.20208000000000001</v>
      </c>
      <c r="S1699" s="10">
        <f t="shared" si="233"/>
        <v>114.81818181818181</v>
      </c>
      <c r="T1699" t="s">
        <v>8293</v>
      </c>
      <c r="U1699" t="str">
        <f t="shared" si="234"/>
        <v>music</v>
      </c>
      <c r="V1699" t="str">
        <f t="shared" si="235"/>
        <v>faith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>
        <f t="shared" si="228"/>
        <v>2068420</v>
      </c>
      <c r="L1700" s="12">
        <f t="shared" si="229"/>
        <v>42795.957870370374</v>
      </c>
      <c r="M1700" s="12">
        <f t="shared" si="230"/>
        <v>42819.897916666669</v>
      </c>
      <c r="N1700" s="14">
        <f t="shared" si="231"/>
        <v>23.690046296296291</v>
      </c>
      <c r="O1700" t="b">
        <v>0</v>
      </c>
      <c r="P1700">
        <v>0</v>
      </c>
      <c r="Q1700" t="b">
        <v>0</v>
      </c>
      <c r="R1700" s="8">
        <f t="shared" si="232"/>
        <v>0</v>
      </c>
      <c r="S1700" s="10" t="e">
        <f t="shared" si="233"/>
        <v>#DIV/0!</v>
      </c>
      <c r="T1700" t="s">
        <v>8293</v>
      </c>
      <c r="U1700" t="str">
        <f t="shared" si="234"/>
        <v>music</v>
      </c>
      <c r="V1700" t="str">
        <f t="shared" si="235"/>
        <v>faith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>
        <f t="shared" si="228"/>
        <v>2592000</v>
      </c>
      <c r="L1701" s="12">
        <f t="shared" si="229"/>
        <v>42806.613946759258</v>
      </c>
      <c r="M1701" s="12">
        <f t="shared" si="230"/>
        <v>42836.613946759258</v>
      </c>
      <c r="N1701" s="14">
        <f t="shared" si="231"/>
        <v>29.75</v>
      </c>
      <c r="O1701" t="b">
        <v>0</v>
      </c>
      <c r="P1701">
        <v>4</v>
      </c>
      <c r="Q1701" t="b">
        <v>0</v>
      </c>
      <c r="R1701" s="8">
        <f t="shared" si="232"/>
        <v>4.2311459353574929E-2</v>
      </c>
      <c r="S1701" s="10">
        <f t="shared" si="233"/>
        <v>54</v>
      </c>
      <c r="T1701" t="s">
        <v>8293</v>
      </c>
      <c r="U1701" t="str">
        <f t="shared" si="234"/>
        <v>music</v>
      </c>
      <c r="V1701" t="str">
        <f t="shared" si="235"/>
        <v>faith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>
        <f t="shared" si="228"/>
        <v>2600210</v>
      </c>
      <c r="L1702" s="12">
        <f t="shared" si="229"/>
        <v>42795.821643518517</v>
      </c>
      <c r="M1702" s="12">
        <f t="shared" si="230"/>
        <v>42825.916666666672</v>
      </c>
      <c r="N1702" s="14">
        <f t="shared" si="231"/>
        <v>29.845023148148147</v>
      </c>
      <c r="O1702" t="b">
        <v>0</v>
      </c>
      <c r="P1702">
        <v>79</v>
      </c>
      <c r="Q1702" t="b">
        <v>0</v>
      </c>
      <c r="R1702" s="8">
        <f t="shared" si="232"/>
        <v>0.2606</v>
      </c>
      <c r="S1702" s="10">
        <f t="shared" si="233"/>
        <v>65.974683544303801</v>
      </c>
      <c r="T1702" t="s">
        <v>8293</v>
      </c>
      <c r="U1702" t="str">
        <f t="shared" si="234"/>
        <v>music</v>
      </c>
      <c r="V1702" t="str">
        <f t="shared" si="235"/>
        <v>faith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>
        <f t="shared" si="228"/>
        <v>2592000</v>
      </c>
      <c r="L1703" s="12">
        <f t="shared" si="229"/>
        <v>41989.414409722223</v>
      </c>
      <c r="M1703" s="12">
        <f t="shared" si="230"/>
        <v>42019.414409722223</v>
      </c>
      <c r="N1703" s="14">
        <f t="shared" si="231"/>
        <v>29.75</v>
      </c>
      <c r="O1703" t="b">
        <v>0</v>
      </c>
      <c r="P1703">
        <v>2</v>
      </c>
      <c r="Q1703" t="b">
        <v>0</v>
      </c>
      <c r="R1703" s="8">
        <f t="shared" si="232"/>
        <v>1.9801980198019802E-3</v>
      </c>
      <c r="S1703" s="10">
        <f t="shared" si="233"/>
        <v>5</v>
      </c>
      <c r="T1703" t="s">
        <v>8293</v>
      </c>
      <c r="U1703" t="str">
        <f t="shared" si="234"/>
        <v>music</v>
      </c>
      <c r="V1703" t="str">
        <f t="shared" si="235"/>
        <v>faith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>
        <f t="shared" si="228"/>
        <v>2588400</v>
      </c>
      <c r="L1704" s="12">
        <f t="shared" si="229"/>
        <v>42063.619791666672</v>
      </c>
      <c r="M1704" s="12">
        <f t="shared" si="230"/>
        <v>42093.578125</v>
      </c>
      <c r="N1704" s="14">
        <f t="shared" si="231"/>
        <v>29.708333333333332</v>
      </c>
      <c r="O1704" t="b">
        <v>0</v>
      </c>
      <c r="P1704">
        <v>1</v>
      </c>
      <c r="Q1704" t="b">
        <v>0</v>
      </c>
      <c r="R1704" s="8">
        <f t="shared" si="232"/>
        <v>6.0606060606060605E-5</v>
      </c>
      <c r="S1704" s="10">
        <f t="shared" si="233"/>
        <v>1</v>
      </c>
      <c r="T1704" t="s">
        <v>8293</v>
      </c>
      <c r="U1704" t="str">
        <f t="shared" si="234"/>
        <v>music</v>
      </c>
      <c r="V1704" t="str">
        <f t="shared" si="235"/>
        <v>faith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>
        <f t="shared" si="228"/>
        <v>5184000</v>
      </c>
      <c r="L1705" s="12">
        <f t="shared" si="229"/>
        <v>42187.031678240746</v>
      </c>
      <c r="M1705" s="12">
        <f t="shared" si="230"/>
        <v>42247.031678240746</v>
      </c>
      <c r="N1705" s="14">
        <f t="shared" si="231"/>
        <v>59.75</v>
      </c>
      <c r="O1705" t="b">
        <v>0</v>
      </c>
      <c r="P1705">
        <v>2</v>
      </c>
      <c r="Q1705" t="b">
        <v>0</v>
      </c>
      <c r="R1705" s="8">
        <f t="shared" si="232"/>
        <v>1.0200000000000001E-2</v>
      </c>
      <c r="S1705" s="10">
        <f t="shared" si="233"/>
        <v>25.5</v>
      </c>
      <c r="T1705" t="s">
        <v>8293</v>
      </c>
      <c r="U1705" t="str">
        <f t="shared" si="234"/>
        <v>music</v>
      </c>
      <c r="V1705" t="str">
        <f t="shared" si="235"/>
        <v>faith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>
        <f t="shared" si="228"/>
        <v>2592000</v>
      </c>
      <c r="L1706" s="12">
        <f t="shared" si="229"/>
        <v>42020.889733796299</v>
      </c>
      <c r="M1706" s="12">
        <f t="shared" si="230"/>
        <v>42050.889733796299</v>
      </c>
      <c r="N1706" s="14">
        <f t="shared" si="231"/>
        <v>29.75</v>
      </c>
      <c r="O1706" t="b">
        <v>0</v>
      </c>
      <c r="P1706">
        <v>11</v>
      </c>
      <c r="Q1706" t="b">
        <v>0</v>
      </c>
      <c r="R1706" s="8">
        <f t="shared" si="232"/>
        <v>0.65100000000000002</v>
      </c>
      <c r="S1706" s="10">
        <f t="shared" si="233"/>
        <v>118.36363636363636</v>
      </c>
      <c r="T1706" t="s">
        <v>8293</v>
      </c>
      <c r="U1706" t="str">
        <f t="shared" si="234"/>
        <v>music</v>
      </c>
      <c r="V1706" t="str">
        <f t="shared" si="235"/>
        <v>faith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>
        <f t="shared" si="228"/>
        <v>1006554</v>
      </c>
      <c r="L1707" s="12">
        <f t="shared" si="229"/>
        <v>42244.766736111109</v>
      </c>
      <c r="M1707" s="12">
        <f t="shared" si="230"/>
        <v>42256.416666666672</v>
      </c>
      <c r="N1707" s="14">
        <f t="shared" si="231"/>
        <v>11.399930555555557</v>
      </c>
      <c r="O1707" t="b">
        <v>0</v>
      </c>
      <c r="P1707">
        <v>0</v>
      </c>
      <c r="Q1707" t="b">
        <v>0</v>
      </c>
      <c r="R1707" s="8">
        <f t="shared" si="232"/>
        <v>0</v>
      </c>
      <c r="S1707" s="10" t="e">
        <f t="shared" si="233"/>
        <v>#DIV/0!</v>
      </c>
      <c r="T1707" t="s">
        <v>8293</v>
      </c>
      <c r="U1707" t="str">
        <f t="shared" si="234"/>
        <v>music</v>
      </c>
      <c r="V1707" t="str">
        <f t="shared" si="235"/>
        <v>faith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>
        <f t="shared" si="228"/>
        <v>5184000</v>
      </c>
      <c r="L1708" s="12">
        <f t="shared" si="229"/>
        <v>42179.056388888886</v>
      </c>
      <c r="M1708" s="12">
        <f t="shared" si="230"/>
        <v>42239.056388888886</v>
      </c>
      <c r="N1708" s="14">
        <f t="shared" si="231"/>
        <v>59.75</v>
      </c>
      <c r="O1708" t="b">
        <v>0</v>
      </c>
      <c r="P1708">
        <v>0</v>
      </c>
      <c r="Q1708" t="b">
        <v>0</v>
      </c>
      <c r="R1708" s="8">
        <f t="shared" si="232"/>
        <v>0</v>
      </c>
      <c r="S1708" s="10" t="e">
        <f t="shared" si="233"/>
        <v>#DIV/0!</v>
      </c>
      <c r="T1708" t="s">
        <v>8293</v>
      </c>
      <c r="U1708" t="str">
        <f t="shared" si="234"/>
        <v>music</v>
      </c>
      <c r="V1708" t="str">
        <f t="shared" si="235"/>
        <v>faith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>
        <f t="shared" si="228"/>
        <v>2588400</v>
      </c>
      <c r="L1709" s="12">
        <f t="shared" si="229"/>
        <v>42427.471006944441</v>
      </c>
      <c r="M1709" s="12">
        <f t="shared" si="230"/>
        <v>42457.429340277777</v>
      </c>
      <c r="N1709" s="14">
        <f t="shared" si="231"/>
        <v>29.708333333333332</v>
      </c>
      <c r="O1709" t="b">
        <v>0</v>
      </c>
      <c r="P1709">
        <v>9</v>
      </c>
      <c r="Q1709" t="b">
        <v>0</v>
      </c>
      <c r="R1709" s="8">
        <f t="shared" si="232"/>
        <v>9.74E-2</v>
      </c>
      <c r="S1709" s="10">
        <f t="shared" si="233"/>
        <v>54.111111111111114</v>
      </c>
      <c r="T1709" t="s">
        <v>8293</v>
      </c>
      <c r="U1709" t="str">
        <f t="shared" si="234"/>
        <v>music</v>
      </c>
      <c r="V1709" t="str">
        <f t="shared" si="235"/>
        <v>faith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>
        <f t="shared" si="228"/>
        <v>3456000</v>
      </c>
      <c r="L1710" s="12">
        <f t="shared" si="229"/>
        <v>42451.616967592592</v>
      </c>
      <c r="M1710" s="12">
        <f t="shared" si="230"/>
        <v>42491.616967592592</v>
      </c>
      <c r="N1710" s="14">
        <f t="shared" si="231"/>
        <v>39.75</v>
      </c>
      <c r="O1710" t="b">
        <v>0</v>
      </c>
      <c r="P1710">
        <v>0</v>
      </c>
      <c r="Q1710" t="b">
        <v>0</v>
      </c>
      <c r="R1710" s="8">
        <f t="shared" si="232"/>
        <v>0</v>
      </c>
      <c r="S1710" s="10" t="e">
        <f t="shared" si="233"/>
        <v>#DIV/0!</v>
      </c>
      <c r="T1710" t="s">
        <v>8293</v>
      </c>
      <c r="U1710" t="str">
        <f t="shared" si="234"/>
        <v>music</v>
      </c>
      <c r="V1710" t="str">
        <f t="shared" si="235"/>
        <v>faith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>
        <f t="shared" si="228"/>
        <v>3564426</v>
      </c>
      <c r="L1711" s="12">
        <f t="shared" si="229"/>
        <v>41841.31381944444</v>
      </c>
      <c r="M1711" s="12">
        <f t="shared" si="230"/>
        <v>41882.568749999999</v>
      </c>
      <c r="N1711" s="14">
        <f t="shared" si="231"/>
        <v>41.004930555555553</v>
      </c>
      <c r="O1711" t="b">
        <v>0</v>
      </c>
      <c r="P1711">
        <v>4</v>
      </c>
      <c r="Q1711" t="b">
        <v>0</v>
      </c>
      <c r="R1711" s="8">
        <f t="shared" si="232"/>
        <v>4.8571428571428571E-2</v>
      </c>
      <c r="S1711" s="10">
        <f t="shared" si="233"/>
        <v>21.25</v>
      </c>
      <c r="T1711" t="s">
        <v>8293</v>
      </c>
      <c r="U1711" t="str">
        <f t="shared" si="234"/>
        <v>music</v>
      </c>
      <c r="V1711" t="str">
        <f t="shared" si="235"/>
        <v>faith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>
        <f t="shared" si="228"/>
        <v>3970112</v>
      </c>
      <c r="L1712" s="12">
        <f t="shared" si="229"/>
        <v>42341.34129629629</v>
      </c>
      <c r="M1712" s="12">
        <f t="shared" si="230"/>
        <v>42387.291666666672</v>
      </c>
      <c r="N1712" s="14">
        <f t="shared" si="231"/>
        <v>45.700370370370372</v>
      </c>
      <c r="O1712" t="b">
        <v>0</v>
      </c>
      <c r="P1712">
        <v>1</v>
      </c>
      <c r="Q1712" t="b">
        <v>0</v>
      </c>
      <c r="R1712" s="8">
        <f t="shared" si="232"/>
        <v>6.7999999999999996E-3</v>
      </c>
      <c r="S1712" s="10">
        <f t="shared" si="233"/>
        <v>34</v>
      </c>
      <c r="T1712" t="s">
        <v>8293</v>
      </c>
      <c r="U1712" t="str">
        <f t="shared" si="234"/>
        <v>music</v>
      </c>
      <c r="V1712" t="str">
        <f t="shared" si="235"/>
        <v>faith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>
        <f t="shared" si="228"/>
        <v>2678400</v>
      </c>
      <c r="L1713" s="12">
        <f t="shared" si="229"/>
        <v>41852.396226851852</v>
      </c>
      <c r="M1713" s="12">
        <f t="shared" si="230"/>
        <v>41883.396226851852</v>
      </c>
      <c r="N1713" s="14">
        <f t="shared" si="231"/>
        <v>30.75</v>
      </c>
      <c r="O1713" t="b">
        <v>0</v>
      </c>
      <c r="P1713">
        <v>2</v>
      </c>
      <c r="Q1713" t="b">
        <v>0</v>
      </c>
      <c r="R1713" s="8">
        <f t="shared" si="232"/>
        <v>0.105</v>
      </c>
      <c r="S1713" s="10">
        <f t="shared" si="233"/>
        <v>525</v>
      </c>
      <c r="T1713" t="s">
        <v>8293</v>
      </c>
      <c r="U1713" t="str">
        <f t="shared" si="234"/>
        <v>music</v>
      </c>
      <c r="V1713" t="str">
        <f t="shared" si="235"/>
        <v>faith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>
        <f t="shared" si="228"/>
        <v>5184000</v>
      </c>
      <c r="L1714" s="12">
        <f t="shared" si="229"/>
        <v>42125.663807870369</v>
      </c>
      <c r="M1714" s="12">
        <f t="shared" si="230"/>
        <v>42185.663807870369</v>
      </c>
      <c r="N1714" s="14">
        <f t="shared" si="231"/>
        <v>59.75</v>
      </c>
      <c r="O1714" t="b">
        <v>0</v>
      </c>
      <c r="P1714">
        <v>0</v>
      </c>
      <c r="Q1714" t="b">
        <v>0</v>
      </c>
      <c r="R1714" s="8">
        <f t="shared" si="232"/>
        <v>0</v>
      </c>
      <c r="S1714" s="10" t="e">
        <f t="shared" si="233"/>
        <v>#DIV/0!</v>
      </c>
      <c r="T1714" t="s">
        <v>8293</v>
      </c>
      <c r="U1714" t="str">
        <f t="shared" si="234"/>
        <v>music</v>
      </c>
      <c r="V1714" t="str">
        <f t="shared" si="235"/>
        <v>faith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>
        <f t="shared" si="228"/>
        <v>2592000</v>
      </c>
      <c r="L1715" s="12">
        <f t="shared" si="229"/>
        <v>41887.551064814819</v>
      </c>
      <c r="M1715" s="12">
        <f t="shared" si="230"/>
        <v>41917.551064814819</v>
      </c>
      <c r="N1715" s="14">
        <f t="shared" si="231"/>
        <v>29.75</v>
      </c>
      <c r="O1715" t="b">
        <v>0</v>
      </c>
      <c r="P1715">
        <v>1</v>
      </c>
      <c r="Q1715" t="b">
        <v>0</v>
      </c>
      <c r="R1715" s="8">
        <f t="shared" si="232"/>
        <v>1.6666666666666666E-2</v>
      </c>
      <c r="S1715" s="10">
        <f t="shared" si="233"/>
        <v>50</v>
      </c>
      <c r="T1715" t="s">
        <v>8293</v>
      </c>
      <c r="U1715" t="str">
        <f t="shared" si="234"/>
        <v>music</v>
      </c>
      <c r="V1715" t="str">
        <f t="shared" si="235"/>
        <v>faith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>
        <f t="shared" si="228"/>
        <v>2592000</v>
      </c>
      <c r="L1716" s="12">
        <f t="shared" si="229"/>
        <v>42095.668530092589</v>
      </c>
      <c r="M1716" s="12">
        <f t="shared" si="230"/>
        <v>42125.668530092589</v>
      </c>
      <c r="N1716" s="14">
        <f t="shared" si="231"/>
        <v>29.75</v>
      </c>
      <c r="O1716" t="b">
        <v>0</v>
      </c>
      <c r="P1716">
        <v>17</v>
      </c>
      <c r="Q1716" t="b">
        <v>0</v>
      </c>
      <c r="R1716" s="8">
        <f t="shared" si="232"/>
        <v>7.868E-2</v>
      </c>
      <c r="S1716" s="10">
        <f t="shared" si="233"/>
        <v>115.70588235294117</v>
      </c>
      <c r="T1716" t="s">
        <v>8293</v>
      </c>
      <c r="U1716" t="str">
        <f t="shared" si="234"/>
        <v>music</v>
      </c>
      <c r="V1716" t="str">
        <f t="shared" si="235"/>
        <v>faith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>
        <f t="shared" si="228"/>
        <v>2585335</v>
      </c>
      <c r="L1717" s="12">
        <f t="shared" si="229"/>
        <v>42063.967418981483</v>
      </c>
      <c r="M1717" s="12">
        <f t="shared" si="230"/>
        <v>42093.890277777777</v>
      </c>
      <c r="N1717" s="14">
        <f t="shared" si="231"/>
        <v>29.672858796296296</v>
      </c>
      <c r="O1717" t="b">
        <v>0</v>
      </c>
      <c r="P1717">
        <v>2</v>
      </c>
      <c r="Q1717" t="b">
        <v>0</v>
      </c>
      <c r="R1717" s="8">
        <f t="shared" si="232"/>
        <v>2.2000000000000001E-3</v>
      </c>
      <c r="S1717" s="10">
        <f t="shared" si="233"/>
        <v>5.5</v>
      </c>
      <c r="T1717" t="s">
        <v>8293</v>
      </c>
      <c r="U1717" t="str">
        <f t="shared" si="234"/>
        <v>music</v>
      </c>
      <c r="V1717" t="str">
        <f t="shared" si="235"/>
        <v>faith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>
        <f t="shared" si="228"/>
        <v>3459600</v>
      </c>
      <c r="L1718" s="12">
        <f t="shared" si="229"/>
        <v>42673.327534722222</v>
      </c>
      <c r="M1718" s="12">
        <f t="shared" si="230"/>
        <v>42713.369201388887</v>
      </c>
      <c r="N1718" s="14">
        <f t="shared" si="231"/>
        <v>39.791666666666664</v>
      </c>
      <c r="O1718" t="b">
        <v>0</v>
      </c>
      <c r="P1718">
        <v>3</v>
      </c>
      <c r="Q1718" t="b">
        <v>0</v>
      </c>
      <c r="R1718" s="8">
        <f t="shared" si="232"/>
        <v>7.4999999999999997E-2</v>
      </c>
      <c r="S1718" s="10">
        <f t="shared" si="233"/>
        <v>50</v>
      </c>
      <c r="T1718" t="s">
        <v>8293</v>
      </c>
      <c r="U1718" t="str">
        <f t="shared" si="234"/>
        <v>music</v>
      </c>
      <c r="V1718" t="str">
        <f t="shared" si="235"/>
        <v>faith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>
        <f t="shared" si="228"/>
        <v>1743962</v>
      </c>
      <c r="L1719" s="12">
        <f t="shared" si="229"/>
        <v>42460.73192129629</v>
      </c>
      <c r="M1719" s="12">
        <f t="shared" si="230"/>
        <v>42480.916666666672</v>
      </c>
      <c r="N1719" s="14">
        <f t="shared" si="231"/>
        <v>19.934745370370369</v>
      </c>
      <c r="O1719" t="b">
        <v>0</v>
      </c>
      <c r="P1719">
        <v>41</v>
      </c>
      <c r="Q1719" t="b">
        <v>0</v>
      </c>
      <c r="R1719" s="8">
        <f t="shared" si="232"/>
        <v>0.42725880551301687</v>
      </c>
      <c r="S1719" s="10">
        <f t="shared" si="233"/>
        <v>34.024390243902438</v>
      </c>
      <c r="T1719" t="s">
        <v>8293</v>
      </c>
      <c r="U1719" t="str">
        <f t="shared" si="234"/>
        <v>music</v>
      </c>
      <c r="V1719" t="str">
        <f t="shared" si="235"/>
        <v>faith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>
        <f t="shared" si="228"/>
        <v>3766791</v>
      </c>
      <c r="L1720" s="12">
        <f t="shared" si="229"/>
        <v>42460.360520833332</v>
      </c>
      <c r="M1720" s="12">
        <f t="shared" si="230"/>
        <v>42503.957638888889</v>
      </c>
      <c r="N1720" s="14">
        <f t="shared" si="231"/>
        <v>43.347118055555548</v>
      </c>
      <c r="O1720" t="b">
        <v>0</v>
      </c>
      <c r="P1720">
        <v>2</v>
      </c>
      <c r="Q1720" t="b">
        <v>0</v>
      </c>
      <c r="R1720" s="8">
        <f t="shared" si="232"/>
        <v>2.142857142857143E-3</v>
      </c>
      <c r="S1720" s="10">
        <f t="shared" si="233"/>
        <v>37.5</v>
      </c>
      <c r="T1720" t="s">
        <v>8293</v>
      </c>
      <c r="U1720" t="str">
        <f t="shared" si="234"/>
        <v>music</v>
      </c>
      <c r="V1720" t="str">
        <f t="shared" si="235"/>
        <v>faith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>
        <f t="shared" si="228"/>
        <v>2592000</v>
      </c>
      <c r="L1721" s="12">
        <f t="shared" si="229"/>
        <v>41869.284618055557</v>
      </c>
      <c r="M1721" s="12">
        <f t="shared" si="230"/>
        <v>41899.284618055557</v>
      </c>
      <c r="N1721" s="14">
        <f t="shared" si="231"/>
        <v>29.75</v>
      </c>
      <c r="O1721" t="b">
        <v>0</v>
      </c>
      <c r="P1721">
        <v>3</v>
      </c>
      <c r="Q1721" t="b">
        <v>0</v>
      </c>
      <c r="R1721" s="8">
        <f t="shared" si="232"/>
        <v>8.7500000000000008E-3</v>
      </c>
      <c r="S1721" s="10">
        <f t="shared" si="233"/>
        <v>11.666666666666666</v>
      </c>
      <c r="T1721" t="s">
        <v>8293</v>
      </c>
      <c r="U1721" t="str">
        <f t="shared" si="234"/>
        <v>music</v>
      </c>
      <c r="V1721" t="str">
        <f t="shared" si="235"/>
        <v>faith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>
        <f t="shared" si="228"/>
        <v>2595600</v>
      </c>
      <c r="L1722" s="12">
        <f t="shared" si="229"/>
        <v>41922.533229166671</v>
      </c>
      <c r="M1722" s="12">
        <f t="shared" si="230"/>
        <v>41952.574895833335</v>
      </c>
      <c r="N1722" s="14">
        <f t="shared" si="231"/>
        <v>29.791666666666668</v>
      </c>
      <c r="O1722" t="b">
        <v>0</v>
      </c>
      <c r="P1722">
        <v>8</v>
      </c>
      <c r="Q1722" t="b">
        <v>0</v>
      </c>
      <c r="R1722" s="8">
        <f t="shared" si="232"/>
        <v>5.6250000000000001E-2</v>
      </c>
      <c r="S1722" s="10">
        <f t="shared" si="233"/>
        <v>28.125</v>
      </c>
      <c r="T1722" t="s">
        <v>8293</v>
      </c>
      <c r="U1722" t="str">
        <f t="shared" si="234"/>
        <v>music</v>
      </c>
      <c r="V1722" t="str">
        <f t="shared" si="235"/>
        <v>faith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>
        <f t="shared" si="228"/>
        <v>2592000</v>
      </c>
      <c r="L1723" s="12">
        <f t="shared" si="229"/>
        <v>42319.211377314816</v>
      </c>
      <c r="M1723" s="12">
        <f t="shared" si="230"/>
        <v>42349.211377314816</v>
      </c>
      <c r="N1723" s="14">
        <f t="shared" si="231"/>
        <v>29.75</v>
      </c>
      <c r="O1723" t="b">
        <v>0</v>
      </c>
      <c r="P1723">
        <v>0</v>
      </c>
      <c r="Q1723" t="b">
        <v>0</v>
      </c>
      <c r="R1723" s="8">
        <f t="shared" si="232"/>
        <v>0</v>
      </c>
      <c r="S1723" s="10" t="e">
        <f t="shared" si="233"/>
        <v>#DIV/0!</v>
      </c>
      <c r="T1723" t="s">
        <v>8293</v>
      </c>
      <c r="U1723" t="str">
        <f t="shared" si="234"/>
        <v>music</v>
      </c>
      <c r="V1723" t="str">
        <f t="shared" si="235"/>
        <v>faith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>
        <f t="shared" si="228"/>
        <v>3200771</v>
      </c>
      <c r="L1724" s="12">
        <f t="shared" si="229"/>
        <v>42425.710983796293</v>
      </c>
      <c r="M1724" s="12">
        <f t="shared" si="230"/>
        <v>42462.756944444445</v>
      </c>
      <c r="N1724" s="14">
        <f t="shared" si="231"/>
        <v>36.795960648148146</v>
      </c>
      <c r="O1724" t="b">
        <v>0</v>
      </c>
      <c r="P1724">
        <v>1</v>
      </c>
      <c r="Q1724" t="b">
        <v>0</v>
      </c>
      <c r="R1724" s="8">
        <f t="shared" si="232"/>
        <v>3.4722222222222224E-4</v>
      </c>
      <c r="S1724" s="10">
        <f t="shared" si="233"/>
        <v>1</v>
      </c>
      <c r="T1724" t="s">
        <v>8293</v>
      </c>
      <c r="U1724" t="str">
        <f t="shared" si="234"/>
        <v>music</v>
      </c>
      <c r="V1724" t="str">
        <f t="shared" si="235"/>
        <v>faith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>
        <f t="shared" si="228"/>
        <v>4875085</v>
      </c>
      <c r="L1725" s="12">
        <f t="shared" si="229"/>
        <v>42129.57540509259</v>
      </c>
      <c r="M1725" s="12">
        <f t="shared" si="230"/>
        <v>42186</v>
      </c>
      <c r="N1725" s="14">
        <f t="shared" si="231"/>
        <v>56.174594907407418</v>
      </c>
      <c r="O1725" t="b">
        <v>0</v>
      </c>
      <c r="P1725">
        <v>3</v>
      </c>
      <c r="Q1725" t="b">
        <v>0</v>
      </c>
      <c r="R1725" s="8">
        <f t="shared" si="232"/>
        <v>6.5000000000000002E-2</v>
      </c>
      <c r="S1725" s="10">
        <f t="shared" si="233"/>
        <v>216.66666666666666</v>
      </c>
      <c r="T1725" t="s">
        <v>8293</v>
      </c>
      <c r="U1725" t="str">
        <f t="shared" si="234"/>
        <v>music</v>
      </c>
      <c r="V1725" t="str">
        <f t="shared" si="235"/>
        <v>faith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>
        <f t="shared" si="228"/>
        <v>2592000</v>
      </c>
      <c r="L1726" s="12">
        <f t="shared" si="229"/>
        <v>41912.682430555556</v>
      </c>
      <c r="M1726" s="12">
        <f t="shared" si="230"/>
        <v>41942.682430555556</v>
      </c>
      <c r="N1726" s="14">
        <f t="shared" si="231"/>
        <v>29.75</v>
      </c>
      <c r="O1726" t="b">
        <v>0</v>
      </c>
      <c r="P1726">
        <v>4</v>
      </c>
      <c r="Q1726" t="b">
        <v>0</v>
      </c>
      <c r="R1726" s="8">
        <f t="shared" si="232"/>
        <v>5.8333333333333336E-3</v>
      </c>
      <c r="S1726" s="10">
        <f t="shared" si="233"/>
        <v>8.75</v>
      </c>
      <c r="T1726" t="s">
        <v>8293</v>
      </c>
      <c r="U1726" t="str">
        <f t="shared" si="234"/>
        <v>music</v>
      </c>
      <c r="V1726" t="str">
        <f t="shared" si="235"/>
        <v>faith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>
        <f t="shared" si="228"/>
        <v>2592000</v>
      </c>
      <c r="L1727" s="12">
        <f t="shared" si="229"/>
        <v>41845.718159722222</v>
      </c>
      <c r="M1727" s="12">
        <f t="shared" si="230"/>
        <v>41875.718159722222</v>
      </c>
      <c r="N1727" s="14">
        <f t="shared" si="231"/>
        <v>29.75</v>
      </c>
      <c r="O1727" t="b">
        <v>0</v>
      </c>
      <c r="P1727">
        <v>9</v>
      </c>
      <c r="Q1727" t="b">
        <v>0</v>
      </c>
      <c r="R1727" s="8">
        <f t="shared" si="232"/>
        <v>0.10181818181818182</v>
      </c>
      <c r="S1727" s="10">
        <f t="shared" si="233"/>
        <v>62.222222222222221</v>
      </c>
      <c r="T1727" t="s">
        <v>8293</v>
      </c>
      <c r="U1727" t="str">
        <f t="shared" si="234"/>
        <v>music</v>
      </c>
      <c r="V1727" t="str">
        <f t="shared" si="235"/>
        <v>faith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>
        <f t="shared" si="228"/>
        <v>2505600</v>
      </c>
      <c r="L1728" s="12">
        <f t="shared" si="229"/>
        <v>41788.669722222221</v>
      </c>
      <c r="M1728" s="12">
        <f t="shared" si="230"/>
        <v>41817.669722222221</v>
      </c>
      <c r="N1728" s="14">
        <f t="shared" si="231"/>
        <v>28.75</v>
      </c>
      <c r="O1728" t="b">
        <v>0</v>
      </c>
      <c r="P1728">
        <v>16</v>
      </c>
      <c r="Q1728" t="b">
        <v>0</v>
      </c>
      <c r="R1728" s="8">
        <f t="shared" si="232"/>
        <v>0.33784615384615385</v>
      </c>
      <c r="S1728" s="10">
        <f t="shared" si="233"/>
        <v>137.25</v>
      </c>
      <c r="T1728" t="s">
        <v>8293</v>
      </c>
      <c r="U1728" t="str">
        <f t="shared" si="234"/>
        <v>music</v>
      </c>
      <c r="V1728" t="str">
        <f t="shared" si="235"/>
        <v>faith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>
        <f t="shared" si="228"/>
        <v>4711423</v>
      </c>
      <c r="L1729" s="12">
        <f t="shared" si="229"/>
        <v>42044.677974537044</v>
      </c>
      <c r="M1729" s="12">
        <f t="shared" si="230"/>
        <v>42099.208333333328</v>
      </c>
      <c r="N1729" s="14">
        <f t="shared" si="231"/>
        <v>54.280358796296291</v>
      </c>
      <c r="O1729" t="b">
        <v>0</v>
      </c>
      <c r="P1729">
        <v>1</v>
      </c>
      <c r="Q1729" t="b">
        <v>0</v>
      </c>
      <c r="R1729" s="8">
        <f t="shared" si="232"/>
        <v>3.3333333333333332E-4</v>
      </c>
      <c r="S1729" s="10">
        <f t="shared" si="233"/>
        <v>1</v>
      </c>
      <c r="T1729" t="s">
        <v>8293</v>
      </c>
      <c r="U1729" t="str">
        <f t="shared" si="234"/>
        <v>music</v>
      </c>
      <c r="V1729" t="str">
        <f t="shared" si="235"/>
        <v>faith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>
        <f t="shared" si="228"/>
        <v>2592000</v>
      </c>
      <c r="L1730" s="12">
        <f t="shared" si="229"/>
        <v>42268.375856481478</v>
      </c>
      <c r="M1730" s="12">
        <f t="shared" si="230"/>
        <v>42298.375856481478</v>
      </c>
      <c r="N1730" s="14">
        <f t="shared" si="231"/>
        <v>29.75</v>
      </c>
      <c r="O1730" t="b">
        <v>0</v>
      </c>
      <c r="P1730">
        <v>7</v>
      </c>
      <c r="Q1730" t="b">
        <v>0</v>
      </c>
      <c r="R1730" s="8">
        <f t="shared" si="232"/>
        <v>0.68400000000000005</v>
      </c>
      <c r="S1730" s="10">
        <f t="shared" si="233"/>
        <v>122.14285714285714</v>
      </c>
      <c r="T1730" t="s">
        <v>8293</v>
      </c>
      <c r="U1730" t="str">
        <f t="shared" si="234"/>
        <v>music</v>
      </c>
      <c r="V1730" t="str">
        <f t="shared" si="235"/>
        <v>faith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>
        <f t="shared" ref="K1731:K1794" si="236">SUM(I1731,-J1731)</f>
        <v>5184000</v>
      </c>
      <c r="L1731" s="12">
        <f t="shared" ref="L1731:L1794" si="237">(((J1731/60)/60)/24)+DATE(1970,1,1)+(-6/24)</f>
        <v>42470.802152777775</v>
      </c>
      <c r="M1731" s="12">
        <f t="shared" ref="M1731:M1794" si="238">(((I1731/60)/60)/24)+DATE(1970,1,1)+(-6/24)</f>
        <v>42530.802152777775</v>
      </c>
      <c r="N1731" s="14">
        <f t="shared" ref="N1731:N1794" si="239">(((K1731/60)/60)/24)+(-6/24)</f>
        <v>59.75</v>
      </c>
      <c r="O1731" t="b">
        <v>0</v>
      </c>
      <c r="P1731">
        <v>0</v>
      </c>
      <c r="Q1731" t="b">
        <v>0</v>
      </c>
      <c r="R1731" s="8">
        <f t="shared" ref="R1731:R1794" si="240">E1731/D1731</f>
        <v>0</v>
      </c>
      <c r="S1731" s="10" t="e">
        <f t="shared" ref="S1731:S1794" si="241">E1731/P1731</f>
        <v>#DIV/0!</v>
      </c>
      <c r="T1731" t="s">
        <v>8293</v>
      </c>
      <c r="U1731" t="str">
        <f t="shared" ref="U1731:U1742" si="242">IF(T1731="music/rock","music",IF(T1731="music/jazz","music",IF(T1731="music/classical music","music",IF(T1731="music/electronic music","music",IF(T1731="music/faith","music",IF(T1731="music/metal","music",IF(T1731="music/pop","music",IF(T1731="music/indie rock","music",IF(T1731="music/world music","music","N/A")))))))))</f>
        <v>music</v>
      </c>
      <c r="V1731" t="str">
        <f t="shared" ref="V1731:V1742" si="243">IF(T1731="music/rock","rock",IF(T1731="music/jazz","jazz",IF(T1731="music/classical music","classical music",IF(T1731="music/electronic music","electronic music",IF(T1731="music/faith","faith",IF(T1731="music/metal","metal",IF(T1731="music/pop","pop",IF(T1731="music/indie rock","indie rock",IF(T1731="music/world music","world music","N/A")))))))))</f>
        <v>faith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>
        <f t="shared" si="236"/>
        <v>2592000</v>
      </c>
      <c r="L1732" s="12">
        <f t="shared" si="237"/>
        <v>42271.837766203709</v>
      </c>
      <c r="M1732" s="12">
        <f t="shared" si="238"/>
        <v>42301.837766203709</v>
      </c>
      <c r="N1732" s="14">
        <f t="shared" si="239"/>
        <v>29.75</v>
      </c>
      <c r="O1732" t="b">
        <v>0</v>
      </c>
      <c r="P1732">
        <v>0</v>
      </c>
      <c r="Q1732" t="b">
        <v>0</v>
      </c>
      <c r="R1732" s="8">
        <f t="shared" si="240"/>
        <v>0</v>
      </c>
      <c r="S1732" s="10" t="e">
        <f t="shared" si="241"/>
        <v>#DIV/0!</v>
      </c>
      <c r="T1732" t="s">
        <v>8293</v>
      </c>
      <c r="U1732" t="str">
        <f t="shared" si="242"/>
        <v>music</v>
      </c>
      <c r="V1732" t="str">
        <f t="shared" si="243"/>
        <v>faith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>
        <f t="shared" si="236"/>
        <v>1185248</v>
      </c>
      <c r="L1733" s="12">
        <f t="shared" si="237"/>
        <v>42152.656851851847</v>
      </c>
      <c r="M1733" s="12">
        <f t="shared" si="238"/>
        <v>42166.375</v>
      </c>
      <c r="N1733" s="14">
        <f t="shared" si="239"/>
        <v>13.468148148148151</v>
      </c>
      <c r="O1733" t="b">
        <v>0</v>
      </c>
      <c r="P1733">
        <v>0</v>
      </c>
      <c r="Q1733" t="b">
        <v>0</v>
      </c>
      <c r="R1733" s="8">
        <f t="shared" si="240"/>
        <v>0</v>
      </c>
      <c r="S1733" s="10" t="e">
        <f t="shared" si="241"/>
        <v>#DIV/0!</v>
      </c>
      <c r="T1733" t="s">
        <v>8293</v>
      </c>
      <c r="U1733" t="str">
        <f t="shared" si="242"/>
        <v>music</v>
      </c>
      <c r="V1733" t="str">
        <f t="shared" si="243"/>
        <v>faith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>
        <f t="shared" si="236"/>
        <v>5142919</v>
      </c>
      <c r="L1734" s="12">
        <f t="shared" si="237"/>
        <v>42325.433807870373</v>
      </c>
      <c r="M1734" s="12">
        <f t="shared" si="238"/>
        <v>42384.958333333328</v>
      </c>
      <c r="N1734" s="14">
        <f t="shared" si="239"/>
        <v>59.274525462962963</v>
      </c>
      <c r="O1734" t="b">
        <v>0</v>
      </c>
      <c r="P1734">
        <v>0</v>
      </c>
      <c r="Q1734" t="b">
        <v>0</v>
      </c>
      <c r="R1734" s="8">
        <f t="shared" si="240"/>
        <v>0</v>
      </c>
      <c r="S1734" s="10" t="e">
        <f t="shared" si="241"/>
        <v>#DIV/0!</v>
      </c>
      <c r="T1734" t="s">
        <v>8293</v>
      </c>
      <c r="U1734" t="str">
        <f t="shared" si="242"/>
        <v>music</v>
      </c>
      <c r="V1734" t="str">
        <f t="shared" si="243"/>
        <v>faith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>
        <f t="shared" si="236"/>
        <v>1055826</v>
      </c>
      <c r="L1735" s="12">
        <f t="shared" si="237"/>
        <v>42614.425625000003</v>
      </c>
      <c r="M1735" s="12">
        <f t="shared" si="238"/>
        <v>42626.645833333328</v>
      </c>
      <c r="N1735" s="14">
        <f t="shared" si="239"/>
        <v>11.970208333333332</v>
      </c>
      <c r="O1735" t="b">
        <v>0</v>
      </c>
      <c r="P1735">
        <v>0</v>
      </c>
      <c r="Q1735" t="b">
        <v>0</v>
      </c>
      <c r="R1735" s="8">
        <f t="shared" si="240"/>
        <v>0</v>
      </c>
      <c r="S1735" s="10" t="e">
        <f t="shared" si="241"/>
        <v>#DIV/0!</v>
      </c>
      <c r="T1735" t="s">
        <v>8293</v>
      </c>
      <c r="U1735" t="str">
        <f t="shared" si="242"/>
        <v>music</v>
      </c>
      <c r="V1735" t="str">
        <f t="shared" si="243"/>
        <v>faith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>
        <f t="shared" si="236"/>
        <v>2592000</v>
      </c>
      <c r="L1736" s="12">
        <f t="shared" si="237"/>
        <v>42101.786527777775</v>
      </c>
      <c r="M1736" s="12">
        <f t="shared" si="238"/>
        <v>42131.786527777775</v>
      </c>
      <c r="N1736" s="14">
        <f t="shared" si="239"/>
        <v>29.75</v>
      </c>
      <c r="O1736" t="b">
        <v>0</v>
      </c>
      <c r="P1736">
        <v>1</v>
      </c>
      <c r="Q1736" t="b">
        <v>0</v>
      </c>
      <c r="R1736" s="8">
        <f t="shared" si="240"/>
        <v>2.2222222222222223E-4</v>
      </c>
      <c r="S1736" s="10">
        <f t="shared" si="241"/>
        <v>1</v>
      </c>
      <c r="T1736" t="s">
        <v>8293</v>
      </c>
      <c r="U1736" t="str">
        <f t="shared" si="242"/>
        <v>music</v>
      </c>
      <c r="V1736" t="str">
        <f t="shared" si="243"/>
        <v>faith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>
        <f t="shared" si="236"/>
        <v>2592000</v>
      </c>
      <c r="L1737" s="12">
        <f t="shared" si="237"/>
        <v>42559.564178240747</v>
      </c>
      <c r="M1737" s="12">
        <f t="shared" si="238"/>
        <v>42589.564178240747</v>
      </c>
      <c r="N1737" s="14">
        <f t="shared" si="239"/>
        <v>29.75</v>
      </c>
      <c r="O1737" t="b">
        <v>0</v>
      </c>
      <c r="P1737">
        <v>2</v>
      </c>
      <c r="Q1737" t="b">
        <v>0</v>
      </c>
      <c r="R1737" s="8">
        <f t="shared" si="240"/>
        <v>0.11</v>
      </c>
      <c r="S1737" s="10">
        <f t="shared" si="241"/>
        <v>55</v>
      </c>
      <c r="T1737" t="s">
        <v>8293</v>
      </c>
      <c r="U1737" t="str">
        <f t="shared" si="242"/>
        <v>music</v>
      </c>
      <c r="V1737" t="str">
        <f t="shared" si="243"/>
        <v>faith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>
        <f t="shared" si="236"/>
        <v>2595600</v>
      </c>
      <c r="L1738" s="12">
        <f t="shared" si="237"/>
        <v>42286.611493055556</v>
      </c>
      <c r="M1738" s="12">
        <f t="shared" si="238"/>
        <v>42316.65315972222</v>
      </c>
      <c r="N1738" s="14">
        <f t="shared" si="239"/>
        <v>29.791666666666668</v>
      </c>
      <c r="O1738" t="b">
        <v>0</v>
      </c>
      <c r="P1738">
        <v>1</v>
      </c>
      <c r="Q1738" t="b">
        <v>0</v>
      </c>
      <c r="R1738" s="8">
        <f t="shared" si="240"/>
        <v>7.3333333333333332E-3</v>
      </c>
      <c r="S1738" s="10">
        <f t="shared" si="241"/>
        <v>22</v>
      </c>
      <c r="T1738" t="s">
        <v>8293</v>
      </c>
      <c r="U1738" t="str">
        <f t="shared" si="242"/>
        <v>music</v>
      </c>
      <c r="V1738" t="str">
        <f t="shared" si="243"/>
        <v>faith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>
        <f t="shared" si="236"/>
        <v>2592000</v>
      </c>
      <c r="L1739" s="12">
        <f t="shared" si="237"/>
        <v>42175.698981481488</v>
      </c>
      <c r="M1739" s="12">
        <f t="shared" si="238"/>
        <v>42205.698981481488</v>
      </c>
      <c r="N1739" s="14">
        <f t="shared" si="239"/>
        <v>29.75</v>
      </c>
      <c r="O1739" t="b">
        <v>0</v>
      </c>
      <c r="P1739">
        <v>15</v>
      </c>
      <c r="Q1739" t="b">
        <v>0</v>
      </c>
      <c r="R1739" s="8">
        <f t="shared" si="240"/>
        <v>0.21249999999999999</v>
      </c>
      <c r="S1739" s="10">
        <f t="shared" si="241"/>
        <v>56.666666666666664</v>
      </c>
      <c r="T1739" t="s">
        <v>8293</v>
      </c>
      <c r="U1739" t="str">
        <f t="shared" si="242"/>
        <v>music</v>
      </c>
      <c r="V1739" t="str">
        <f t="shared" si="243"/>
        <v>faith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>
        <f t="shared" si="236"/>
        <v>2592000</v>
      </c>
      <c r="L1740" s="12">
        <f t="shared" si="237"/>
        <v>41884.624328703707</v>
      </c>
      <c r="M1740" s="12">
        <f t="shared" si="238"/>
        <v>41914.624328703707</v>
      </c>
      <c r="N1740" s="14">
        <f t="shared" si="239"/>
        <v>29.75</v>
      </c>
      <c r="O1740" t="b">
        <v>0</v>
      </c>
      <c r="P1740">
        <v>1</v>
      </c>
      <c r="Q1740" t="b">
        <v>0</v>
      </c>
      <c r="R1740" s="8">
        <f t="shared" si="240"/>
        <v>4.0000000000000001E-3</v>
      </c>
      <c r="S1740" s="10">
        <f t="shared" si="241"/>
        <v>20</v>
      </c>
      <c r="T1740" t="s">
        <v>8293</v>
      </c>
      <c r="U1740" t="str">
        <f t="shared" si="242"/>
        <v>music</v>
      </c>
      <c r="V1740" t="str">
        <f t="shared" si="243"/>
        <v>faith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>
        <f t="shared" si="236"/>
        <v>5094000</v>
      </c>
      <c r="L1741" s="12">
        <f t="shared" si="237"/>
        <v>42435.624212962968</v>
      </c>
      <c r="M1741" s="12">
        <f t="shared" si="238"/>
        <v>42494.582546296297</v>
      </c>
      <c r="N1741" s="14">
        <f t="shared" si="239"/>
        <v>58.708333333333336</v>
      </c>
      <c r="O1741" t="b">
        <v>0</v>
      </c>
      <c r="P1741">
        <v>1</v>
      </c>
      <c r="Q1741" t="b">
        <v>0</v>
      </c>
      <c r="R1741" s="8">
        <f t="shared" si="240"/>
        <v>1E-3</v>
      </c>
      <c r="S1741" s="10">
        <f t="shared" si="241"/>
        <v>1</v>
      </c>
      <c r="T1741" t="s">
        <v>8293</v>
      </c>
      <c r="U1741" t="str">
        <f t="shared" si="242"/>
        <v>music</v>
      </c>
      <c r="V1741" t="str">
        <f t="shared" si="243"/>
        <v>faith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>
        <f t="shared" si="236"/>
        <v>2592000</v>
      </c>
      <c r="L1742" s="12">
        <f t="shared" si="237"/>
        <v>42171.567384259266</v>
      </c>
      <c r="M1742" s="12">
        <f t="shared" si="238"/>
        <v>42201.567384259266</v>
      </c>
      <c r="N1742" s="14">
        <f t="shared" si="239"/>
        <v>29.75</v>
      </c>
      <c r="O1742" t="b">
        <v>0</v>
      </c>
      <c r="P1742">
        <v>0</v>
      </c>
      <c r="Q1742" t="b">
        <v>0</v>
      </c>
      <c r="R1742" s="8">
        <f t="shared" si="240"/>
        <v>0</v>
      </c>
      <c r="S1742" s="10" t="e">
        <f t="shared" si="241"/>
        <v>#DIV/0!</v>
      </c>
      <c r="T1742" t="s">
        <v>8293</v>
      </c>
      <c r="U1742" t="str">
        <f t="shared" si="242"/>
        <v>music</v>
      </c>
      <c r="V1742" t="str">
        <f t="shared" si="243"/>
        <v>faith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>
        <f t="shared" si="236"/>
        <v>3888000</v>
      </c>
      <c r="L1743" s="12">
        <f t="shared" si="237"/>
        <v>42120.378136574072</v>
      </c>
      <c r="M1743" s="12">
        <f t="shared" si="238"/>
        <v>42165.378136574072</v>
      </c>
      <c r="N1743" s="14">
        <f t="shared" si="239"/>
        <v>44.75</v>
      </c>
      <c r="O1743" t="b">
        <v>0</v>
      </c>
      <c r="P1743">
        <v>52</v>
      </c>
      <c r="Q1743" t="b">
        <v>1</v>
      </c>
      <c r="R1743" s="8">
        <f t="shared" si="240"/>
        <v>1.1083333333333334</v>
      </c>
      <c r="S1743" s="10">
        <f t="shared" si="241"/>
        <v>25.576923076923077</v>
      </c>
      <c r="T1743" t="s">
        <v>8285</v>
      </c>
      <c r="U1743" t="str">
        <f t="shared" ref="U1743:U1806" si="244">IF(T1743="photography/photobooks", "photography", IF(T1743="photography/nature", "photography", IF(T1743="photography/places", "photography", IF(T1743="photography/people", "photography", "N/A"))))</f>
        <v>photography</v>
      </c>
      <c r="V1743" t="str">
        <f t="shared" ref="V1743:V1806" si="245">IF(T1743="photography/photobooks", "photobooks", IF(T1743="photography/nature", "nature", IF(T1743="photography/places", "places", IF(T1743="photography/people", "people", "N/A"))))</f>
        <v>photobooks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>
        <f t="shared" si="236"/>
        <v>2764630</v>
      </c>
      <c r="L1744" s="12">
        <f t="shared" si="237"/>
        <v>42710.626967592587</v>
      </c>
      <c r="M1744" s="12">
        <f t="shared" si="238"/>
        <v>42742.625</v>
      </c>
      <c r="N1744" s="14">
        <f t="shared" si="239"/>
        <v>31.748032407407408</v>
      </c>
      <c r="O1744" t="b">
        <v>0</v>
      </c>
      <c r="P1744">
        <v>34</v>
      </c>
      <c r="Q1744" t="b">
        <v>1</v>
      </c>
      <c r="R1744" s="8">
        <f t="shared" si="240"/>
        <v>1.0874999999999999</v>
      </c>
      <c r="S1744" s="10">
        <f t="shared" si="241"/>
        <v>63.970588235294116</v>
      </c>
      <c r="T1744" t="s">
        <v>8285</v>
      </c>
      <c r="U1744" t="str">
        <f t="shared" si="244"/>
        <v>photography</v>
      </c>
      <c r="V1744" t="str">
        <f t="shared" si="245"/>
        <v>photobooks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>
        <f t="shared" si="236"/>
        <v>1921565</v>
      </c>
      <c r="L1745" s="12">
        <f t="shared" si="237"/>
        <v>42586.675636574073</v>
      </c>
      <c r="M1745" s="12">
        <f t="shared" si="238"/>
        <v>42608.915972222225</v>
      </c>
      <c r="N1745" s="14">
        <f t="shared" si="239"/>
        <v>21.990335648148147</v>
      </c>
      <c r="O1745" t="b">
        <v>0</v>
      </c>
      <c r="P1745">
        <v>67</v>
      </c>
      <c r="Q1745" t="b">
        <v>1</v>
      </c>
      <c r="R1745" s="8">
        <f t="shared" si="240"/>
        <v>1.0041666666666667</v>
      </c>
      <c r="S1745" s="10">
        <f t="shared" si="241"/>
        <v>89.925373134328353</v>
      </c>
      <c r="T1745" t="s">
        <v>8285</v>
      </c>
      <c r="U1745" t="str">
        <f t="shared" si="244"/>
        <v>photography</v>
      </c>
      <c r="V1745" t="str">
        <f t="shared" si="245"/>
        <v>photobooks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>
        <f t="shared" si="236"/>
        <v>3884400</v>
      </c>
      <c r="L1746" s="12">
        <f t="shared" si="237"/>
        <v>42026.355057870373</v>
      </c>
      <c r="M1746" s="12">
        <f t="shared" si="238"/>
        <v>42071.313391203701</v>
      </c>
      <c r="N1746" s="14">
        <f t="shared" si="239"/>
        <v>44.708333333333336</v>
      </c>
      <c r="O1746" t="b">
        <v>0</v>
      </c>
      <c r="P1746">
        <v>70</v>
      </c>
      <c r="Q1746" t="b">
        <v>1</v>
      </c>
      <c r="R1746" s="8">
        <f t="shared" si="240"/>
        <v>1.1845454545454546</v>
      </c>
      <c r="S1746" s="10">
        <f t="shared" si="241"/>
        <v>93.071428571428569</v>
      </c>
      <c r="T1746" t="s">
        <v>8285</v>
      </c>
      <c r="U1746" t="str">
        <f t="shared" si="244"/>
        <v>photography</v>
      </c>
      <c r="V1746" t="str">
        <f t="shared" si="245"/>
        <v>photobooks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>
        <f t="shared" si="236"/>
        <v>3095162</v>
      </c>
      <c r="L1747" s="12">
        <f t="shared" si="237"/>
        <v>42690.009699074071</v>
      </c>
      <c r="M1747" s="12">
        <f t="shared" si="238"/>
        <v>42725.833333333328</v>
      </c>
      <c r="N1747" s="14">
        <f t="shared" si="239"/>
        <v>35.573634259259258</v>
      </c>
      <c r="O1747" t="b">
        <v>0</v>
      </c>
      <c r="P1747">
        <v>89</v>
      </c>
      <c r="Q1747" t="b">
        <v>1</v>
      </c>
      <c r="R1747" s="8">
        <f t="shared" si="240"/>
        <v>1.1401428571428571</v>
      </c>
      <c r="S1747" s="10">
        <f t="shared" si="241"/>
        <v>89.674157303370791</v>
      </c>
      <c r="T1747" t="s">
        <v>8285</v>
      </c>
      <c r="U1747" t="str">
        <f t="shared" si="244"/>
        <v>photography</v>
      </c>
      <c r="V1747" t="str">
        <f t="shared" si="245"/>
        <v>photobooks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>
        <f t="shared" si="236"/>
        <v>2583933</v>
      </c>
      <c r="L1748" s="12">
        <f t="shared" si="237"/>
        <v>42667.926701388889</v>
      </c>
      <c r="M1748" s="12">
        <f t="shared" si="238"/>
        <v>42697.833333333328</v>
      </c>
      <c r="N1748" s="14">
        <f t="shared" si="239"/>
        <v>29.656631944444445</v>
      </c>
      <c r="O1748" t="b">
        <v>0</v>
      </c>
      <c r="P1748">
        <v>107</v>
      </c>
      <c r="Q1748" t="b">
        <v>1</v>
      </c>
      <c r="R1748" s="8">
        <f t="shared" si="240"/>
        <v>1.4810000000000001</v>
      </c>
      <c r="S1748" s="10">
        <f t="shared" si="241"/>
        <v>207.61682242990653</v>
      </c>
      <c r="T1748" t="s">
        <v>8285</v>
      </c>
      <c r="U1748" t="str">
        <f t="shared" si="244"/>
        <v>photography</v>
      </c>
      <c r="V1748" t="str">
        <f t="shared" si="245"/>
        <v>photobooks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>
        <f t="shared" si="236"/>
        <v>2521970</v>
      </c>
      <c r="L1749" s="12">
        <f t="shared" si="237"/>
        <v>42292.185532407413</v>
      </c>
      <c r="M1749" s="12">
        <f t="shared" si="238"/>
        <v>42321.375</v>
      </c>
      <c r="N1749" s="14">
        <f t="shared" si="239"/>
        <v>28.939467592592592</v>
      </c>
      <c r="O1749" t="b">
        <v>0</v>
      </c>
      <c r="P1749">
        <v>159</v>
      </c>
      <c r="Q1749" t="b">
        <v>1</v>
      </c>
      <c r="R1749" s="8">
        <f t="shared" si="240"/>
        <v>1.0495555555555556</v>
      </c>
      <c r="S1749" s="10">
        <f t="shared" si="241"/>
        <v>59.408805031446541</v>
      </c>
      <c r="T1749" t="s">
        <v>8285</v>
      </c>
      <c r="U1749" t="str">
        <f t="shared" si="244"/>
        <v>photography</v>
      </c>
      <c r="V1749" t="str">
        <f t="shared" si="245"/>
        <v>photobooks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>
        <f t="shared" si="236"/>
        <v>2592000</v>
      </c>
      <c r="L1750" s="12">
        <f t="shared" si="237"/>
        <v>42219.700729166667</v>
      </c>
      <c r="M1750" s="12">
        <f t="shared" si="238"/>
        <v>42249.700729166667</v>
      </c>
      <c r="N1750" s="14">
        <f t="shared" si="239"/>
        <v>29.75</v>
      </c>
      <c r="O1750" t="b">
        <v>0</v>
      </c>
      <c r="P1750">
        <v>181</v>
      </c>
      <c r="Q1750" t="b">
        <v>1</v>
      </c>
      <c r="R1750" s="8">
        <f t="shared" si="240"/>
        <v>1.29948</v>
      </c>
      <c r="S1750" s="10">
        <f t="shared" si="241"/>
        <v>358.97237569060775</v>
      </c>
      <c r="T1750" t="s">
        <v>8285</v>
      </c>
      <c r="U1750" t="str">
        <f t="shared" si="244"/>
        <v>photography</v>
      </c>
      <c r="V1750" t="str">
        <f t="shared" si="245"/>
        <v>photobooks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>
        <f t="shared" si="236"/>
        <v>3180879</v>
      </c>
      <c r="L1751" s="12">
        <f t="shared" si="237"/>
        <v>42758.725937499999</v>
      </c>
      <c r="M1751" s="12">
        <f t="shared" si="238"/>
        <v>42795.541666666672</v>
      </c>
      <c r="N1751" s="14">
        <f t="shared" si="239"/>
        <v>36.565729166666664</v>
      </c>
      <c r="O1751" t="b">
        <v>0</v>
      </c>
      <c r="P1751">
        <v>131</v>
      </c>
      <c r="Q1751" t="b">
        <v>1</v>
      </c>
      <c r="R1751" s="8">
        <f t="shared" si="240"/>
        <v>1.2348756218905472</v>
      </c>
      <c r="S1751" s="10">
        <f t="shared" si="241"/>
        <v>94.736641221374043</v>
      </c>
      <c r="T1751" t="s">
        <v>8285</v>
      </c>
      <c r="U1751" t="str">
        <f t="shared" si="244"/>
        <v>photography</v>
      </c>
      <c r="V1751" t="str">
        <f t="shared" si="245"/>
        <v>photobooks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>
        <f t="shared" si="236"/>
        <v>2160000</v>
      </c>
      <c r="L1752" s="12">
        <f t="shared" si="237"/>
        <v>42454.586851851855</v>
      </c>
      <c r="M1752" s="12">
        <f t="shared" si="238"/>
        <v>42479.586851851855</v>
      </c>
      <c r="N1752" s="14">
        <f t="shared" si="239"/>
        <v>24.75</v>
      </c>
      <c r="O1752" t="b">
        <v>0</v>
      </c>
      <c r="P1752">
        <v>125</v>
      </c>
      <c r="Q1752" t="b">
        <v>1</v>
      </c>
      <c r="R1752" s="8">
        <f t="shared" si="240"/>
        <v>2.0162</v>
      </c>
      <c r="S1752" s="10">
        <f t="shared" si="241"/>
        <v>80.647999999999996</v>
      </c>
      <c r="T1752" t="s">
        <v>8285</v>
      </c>
      <c r="U1752" t="str">
        <f t="shared" si="244"/>
        <v>photography</v>
      </c>
      <c r="V1752" t="str">
        <f t="shared" si="245"/>
        <v>photobooks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>
        <f t="shared" si="236"/>
        <v>2588400</v>
      </c>
      <c r="L1753" s="12">
        <f t="shared" si="237"/>
        <v>42052.5315162037</v>
      </c>
      <c r="M1753" s="12">
        <f t="shared" si="238"/>
        <v>42082.489849537036</v>
      </c>
      <c r="N1753" s="14">
        <f t="shared" si="239"/>
        <v>29.708333333333332</v>
      </c>
      <c r="O1753" t="b">
        <v>0</v>
      </c>
      <c r="P1753">
        <v>61</v>
      </c>
      <c r="Q1753" t="b">
        <v>1</v>
      </c>
      <c r="R1753" s="8">
        <f t="shared" si="240"/>
        <v>1.0289999999999999</v>
      </c>
      <c r="S1753" s="10">
        <f t="shared" si="241"/>
        <v>168.68852459016392</v>
      </c>
      <c r="T1753" t="s">
        <v>8285</v>
      </c>
      <c r="U1753" t="str">
        <f t="shared" si="244"/>
        <v>photography</v>
      </c>
      <c r="V1753" t="str">
        <f t="shared" si="245"/>
        <v>photobooks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>
        <f t="shared" si="236"/>
        <v>2592000</v>
      </c>
      <c r="L1754" s="12">
        <f t="shared" si="237"/>
        <v>42627.003263888888</v>
      </c>
      <c r="M1754" s="12">
        <f t="shared" si="238"/>
        <v>42657.003263888888</v>
      </c>
      <c r="N1754" s="14">
        <f t="shared" si="239"/>
        <v>29.75</v>
      </c>
      <c r="O1754" t="b">
        <v>0</v>
      </c>
      <c r="P1754">
        <v>90</v>
      </c>
      <c r="Q1754" t="b">
        <v>1</v>
      </c>
      <c r="R1754" s="8">
        <f t="shared" si="240"/>
        <v>2.6016666666666666</v>
      </c>
      <c r="S1754" s="10">
        <f t="shared" si="241"/>
        <v>34.68888888888889</v>
      </c>
      <c r="T1754" t="s">
        <v>8285</v>
      </c>
      <c r="U1754" t="str">
        <f t="shared" si="244"/>
        <v>photography</v>
      </c>
      <c r="V1754" t="str">
        <f t="shared" si="245"/>
        <v>photobooks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>
        <f t="shared" si="236"/>
        <v>2588400</v>
      </c>
      <c r="L1755" s="12">
        <f t="shared" si="237"/>
        <v>42420.49962962963</v>
      </c>
      <c r="M1755" s="12">
        <f t="shared" si="238"/>
        <v>42450.457962962959</v>
      </c>
      <c r="N1755" s="14">
        <f t="shared" si="239"/>
        <v>29.708333333333332</v>
      </c>
      <c r="O1755" t="b">
        <v>0</v>
      </c>
      <c r="P1755">
        <v>35</v>
      </c>
      <c r="Q1755" t="b">
        <v>1</v>
      </c>
      <c r="R1755" s="8">
        <f t="shared" si="240"/>
        <v>1.08</v>
      </c>
      <c r="S1755" s="10">
        <f t="shared" si="241"/>
        <v>462.85714285714283</v>
      </c>
      <c r="T1755" t="s">
        <v>8285</v>
      </c>
      <c r="U1755" t="str">
        <f t="shared" si="244"/>
        <v>photography</v>
      </c>
      <c r="V1755" t="str">
        <f t="shared" si="245"/>
        <v>photobooks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>
        <f t="shared" si="236"/>
        <v>2588400</v>
      </c>
      <c r="L1756" s="12">
        <f t="shared" si="237"/>
        <v>42067.626770833333</v>
      </c>
      <c r="M1756" s="12">
        <f t="shared" si="238"/>
        <v>42097.585104166668</v>
      </c>
      <c r="N1756" s="14">
        <f t="shared" si="239"/>
        <v>29.708333333333332</v>
      </c>
      <c r="O1756" t="b">
        <v>0</v>
      </c>
      <c r="P1756">
        <v>90</v>
      </c>
      <c r="Q1756" t="b">
        <v>1</v>
      </c>
      <c r="R1756" s="8">
        <f t="shared" si="240"/>
        <v>1.1052941176470588</v>
      </c>
      <c r="S1756" s="10">
        <f t="shared" si="241"/>
        <v>104.38888888888889</v>
      </c>
      <c r="T1756" t="s">
        <v>8285</v>
      </c>
      <c r="U1756" t="str">
        <f t="shared" si="244"/>
        <v>photography</v>
      </c>
      <c r="V1756" t="str">
        <f t="shared" si="245"/>
        <v>photobooks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>
        <f t="shared" si="236"/>
        <v>2592000</v>
      </c>
      <c r="L1757" s="12">
        <f t="shared" si="237"/>
        <v>42252.538900462961</v>
      </c>
      <c r="M1757" s="12">
        <f t="shared" si="238"/>
        <v>42282.538900462961</v>
      </c>
      <c r="N1757" s="14">
        <f t="shared" si="239"/>
        <v>29.75</v>
      </c>
      <c r="O1757" t="b">
        <v>0</v>
      </c>
      <c r="P1757">
        <v>4</v>
      </c>
      <c r="Q1757" t="b">
        <v>1</v>
      </c>
      <c r="R1757" s="8">
        <f t="shared" si="240"/>
        <v>1.2</v>
      </c>
      <c r="S1757" s="10">
        <f t="shared" si="241"/>
        <v>7.5</v>
      </c>
      <c r="T1757" t="s">
        <v>8285</v>
      </c>
      <c r="U1757" t="str">
        <f t="shared" si="244"/>
        <v>photography</v>
      </c>
      <c r="V1757" t="str">
        <f t="shared" si="245"/>
        <v>photobooks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>
        <f t="shared" si="236"/>
        <v>3456000</v>
      </c>
      <c r="L1758" s="12">
        <f t="shared" si="237"/>
        <v>42570.917465277773</v>
      </c>
      <c r="M1758" s="12">
        <f t="shared" si="238"/>
        <v>42610.917465277773</v>
      </c>
      <c r="N1758" s="14">
        <f t="shared" si="239"/>
        <v>39.75</v>
      </c>
      <c r="O1758" t="b">
        <v>0</v>
      </c>
      <c r="P1758">
        <v>120</v>
      </c>
      <c r="Q1758" t="b">
        <v>1</v>
      </c>
      <c r="R1758" s="8">
        <f t="shared" si="240"/>
        <v>1.0282909090909091</v>
      </c>
      <c r="S1758" s="10">
        <f t="shared" si="241"/>
        <v>47.13</v>
      </c>
      <c r="T1758" t="s">
        <v>8285</v>
      </c>
      <c r="U1758" t="str">
        <f t="shared" si="244"/>
        <v>photography</v>
      </c>
      <c r="V1758" t="str">
        <f t="shared" si="245"/>
        <v>photobooks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>
        <f t="shared" si="236"/>
        <v>2590657</v>
      </c>
      <c r="L1759" s="12">
        <f t="shared" si="237"/>
        <v>42733.577349537038</v>
      </c>
      <c r="M1759" s="12">
        <f t="shared" si="238"/>
        <v>42763.561805555553</v>
      </c>
      <c r="N1759" s="14">
        <f t="shared" si="239"/>
        <v>29.734456018518518</v>
      </c>
      <c r="O1759" t="b">
        <v>0</v>
      </c>
      <c r="P1759">
        <v>14</v>
      </c>
      <c r="Q1759" t="b">
        <v>1</v>
      </c>
      <c r="R1759" s="8">
        <f t="shared" si="240"/>
        <v>1.1599999999999999</v>
      </c>
      <c r="S1759" s="10">
        <f t="shared" si="241"/>
        <v>414.28571428571428</v>
      </c>
      <c r="T1759" t="s">
        <v>8285</v>
      </c>
      <c r="U1759" t="str">
        <f t="shared" si="244"/>
        <v>photography</v>
      </c>
      <c r="V1759" t="str">
        <f t="shared" si="245"/>
        <v>photobooks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>
        <f t="shared" si="236"/>
        <v>5184000</v>
      </c>
      <c r="L1760" s="12">
        <f t="shared" si="237"/>
        <v>42505.705925925926</v>
      </c>
      <c r="M1760" s="12">
        <f t="shared" si="238"/>
        <v>42565.705925925926</v>
      </c>
      <c r="N1760" s="14">
        <f t="shared" si="239"/>
        <v>59.75</v>
      </c>
      <c r="O1760" t="b">
        <v>0</v>
      </c>
      <c r="P1760">
        <v>27</v>
      </c>
      <c r="Q1760" t="b">
        <v>1</v>
      </c>
      <c r="R1760" s="8">
        <f t="shared" si="240"/>
        <v>1.147</v>
      </c>
      <c r="S1760" s="10">
        <f t="shared" si="241"/>
        <v>42.481481481481481</v>
      </c>
      <c r="T1760" t="s">
        <v>8285</v>
      </c>
      <c r="U1760" t="str">
        <f t="shared" si="244"/>
        <v>photography</v>
      </c>
      <c r="V1760" t="str">
        <f t="shared" si="245"/>
        <v>photobooks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>
        <f t="shared" si="236"/>
        <v>1724400</v>
      </c>
      <c r="L1761" s="12">
        <f t="shared" si="237"/>
        <v>42068.579039351855</v>
      </c>
      <c r="M1761" s="12">
        <f t="shared" si="238"/>
        <v>42088.537372685183</v>
      </c>
      <c r="N1761" s="14">
        <f t="shared" si="239"/>
        <v>19.708333333333332</v>
      </c>
      <c r="O1761" t="b">
        <v>0</v>
      </c>
      <c r="P1761">
        <v>49</v>
      </c>
      <c r="Q1761" t="b">
        <v>1</v>
      </c>
      <c r="R1761" s="8">
        <f t="shared" si="240"/>
        <v>1.0660000000000001</v>
      </c>
      <c r="S1761" s="10">
        <f t="shared" si="241"/>
        <v>108.77551020408163</v>
      </c>
      <c r="T1761" t="s">
        <v>8285</v>
      </c>
      <c r="U1761" t="str">
        <f t="shared" si="244"/>
        <v>photography</v>
      </c>
      <c r="V1761" t="str">
        <f t="shared" si="245"/>
        <v>photobooks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>
        <f t="shared" si="236"/>
        <v>1728000</v>
      </c>
      <c r="L1762" s="12">
        <f t="shared" si="237"/>
        <v>42405.42260416667</v>
      </c>
      <c r="M1762" s="12">
        <f t="shared" si="238"/>
        <v>42425.42260416667</v>
      </c>
      <c r="N1762" s="14">
        <f t="shared" si="239"/>
        <v>19.75</v>
      </c>
      <c r="O1762" t="b">
        <v>0</v>
      </c>
      <c r="P1762">
        <v>102</v>
      </c>
      <c r="Q1762" t="b">
        <v>1</v>
      </c>
      <c r="R1762" s="8">
        <f t="shared" si="240"/>
        <v>1.6544000000000001</v>
      </c>
      <c r="S1762" s="10">
        <f t="shared" si="241"/>
        <v>81.098039215686271</v>
      </c>
      <c r="T1762" t="s">
        <v>8285</v>
      </c>
      <c r="U1762" t="str">
        <f t="shared" si="244"/>
        <v>photography</v>
      </c>
      <c r="V1762" t="str">
        <f t="shared" si="245"/>
        <v>photobooks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>
        <f t="shared" si="236"/>
        <v>4320000</v>
      </c>
      <c r="L1763" s="12">
        <f t="shared" si="237"/>
        <v>42209.317824074074</v>
      </c>
      <c r="M1763" s="12">
        <f t="shared" si="238"/>
        <v>42259.317824074074</v>
      </c>
      <c r="N1763" s="14">
        <f t="shared" si="239"/>
        <v>49.75</v>
      </c>
      <c r="O1763" t="b">
        <v>0</v>
      </c>
      <c r="P1763">
        <v>3</v>
      </c>
      <c r="Q1763" t="b">
        <v>1</v>
      </c>
      <c r="R1763" s="8">
        <f t="shared" si="240"/>
        <v>1.55</v>
      </c>
      <c r="S1763" s="10">
        <f t="shared" si="241"/>
        <v>51.666666666666664</v>
      </c>
      <c r="T1763" t="s">
        <v>8285</v>
      </c>
      <c r="U1763" t="str">
        <f t="shared" si="244"/>
        <v>photography</v>
      </c>
      <c r="V1763" t="str">
        <f t="shared" si="245"/>
        <v>photobooks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>
        <f t="shared" si="236"/>
        <v>2592000</v>
      </c>
      <c r="L1764" s="12">
        <f t="shared" si="237"/>
        <v>42410.732002314813</v>
      </c>
      <c r="M1764" s="12">
        <f t="shared" si="238"/>
        <v>42440.732002314813</v>
      </c>
      <c r="N1764" s="14">
        <f t="shared" si="239"/>
        <v>29.75</v>
      </c>
      <c r="O1764" t="b">
        <v>0</v>
      </c>
      <c r="P1764">
        <v>25</v>
      </c>
      <c r="Q1764" t="b">
        <v>1</v>
      </c>
      <c r="R1764" s="8">
        <f t="shared" si="240"/>
        <v>8.85</v>
      </c>
      <c r="S1764" s="10">
        <f t="shared" si="241"/>
        <v>35.4</v>
      </c>
      <c r="T1764" t="s">
        <v>8285</v>
      </c>
      <c r="U1764" t="str">
        <f t="shared" si="244"/>
        <v>photography</v>
      </c>
      <c r="V1764" t="str">
        <f t="shared" si="245"/>
        <v>photobooks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>
        <f t="shared" si="236"/>
        <v>2592000</v>
      </c>
      <c r="L1765" s="12">
        <f t="shared" si="237"/>
        <v>42636.618518518517</v>
      </c>
      <c r="M1765" s="12">
        <f t="shared" si="238"/>
        <v>42666.618518518517</v>
      </c>
      <c r="N1765" s="14">
        <f t="shared" si="239"/>
        <v>29.75</v>
      </c>
      <c r="O1765" t="b">
        <v>0</v>
      </c>
      <c r="P1765">
        <v>118</v>
      </c>
      <c r="Q1765" t="b">
        <v>1</v>
      </c>
      <c r="R1765" s="8">
        <f t="shared" si="240"/>
        <v>1.0190833333333333</v>
      </c>
      <c r="S1765" s="10">
        <f t="shared" si="241"/>
        <v>103.63559322033899</v>
      </c>
      <c r="T1765" t="s">
        <v>8285</v>
      </c>
      <c r="U1765" t="str">
        <f t="shared" si="244"/>
        <v>photography</v>
      </c>
      <c r="V1765" t="str">
        <f t="shared" si="245"/>
        <v>photobooks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>
        <f t="shared" si="236"/>
        <v>2505600</v>
      </c>
      <c r="L1766" s="12">
        <f t="shared" si="237"/>
        <v>41825.235868055555</v>
      </c>
      <c r="M1766" s="12">
        <f t="shared" si="238"/>
        <v>41854.235868055555</v>
      </c>
      <c r="N1766" s="14">
        <f t="shared" si="239"/>
        <v>28.75</v>
      </c>
      <c r="O1766" t="b">
        <v>1</v>
      </c>
      <c r="P1766">
        <v>39</v>
      </c>
      <c r="Q1766" t="b">
        <v>0</v>
      </c>
      <c r="R1766" s="8">
        <f t="shared" si="240"/>
        <v>0.19600000000000001</v>
      </c>
      <c r="S1766" s="10">
        <f t="shared" si="241"/>
        <v>55.282051282051285</v>
      </c>
      <c r="T1766" t="s">
        <v>8285</v>
      </c>
      <c r="U1766" t="str">
        <f t="shared" si="244"/>
        <v>photography</v>
      </c>
      <c r="V1766" t="str">
        <f t="shared" si="245"/>
        <v>photobooks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>
        <f t="shared" si="236"/>
        <v>2592000</v>
      </c>
      <c r="L1767" s="12">
        <f t="shared" si="237"/>
        <v>41834.730462962965</v>
      </c>
      <c r="M1767" s="12">
        <f t="shared" si="238"/>
        <v>41864.730462962965</v>
      </c>
      <c r="N1767" s="14">
        <f t="shared" si="239"/>
        <v>29.75</v>
      </c>
      <c r="O1767" t="b">
        <v>1</v>
      </c>
      <c r="P1767">
        <v>103</v>
      </c>
      <c r="Q1767" t="b">
        <v>0</v>
      </c>
      <c r="R1767" s="8">
        <f t="shared" si="240"/>
        <v>0.59467839999999994</v>
      </c>
      <c r="S1767" s="10">
        <f t="shared" si="241"/>
        <v>72.16970873786407</v>
      </c>
      <c r="T1767" t="s">
        <v>8285</v>
      </c>
      <c r="U1767" t="str">
        <f t="shared" si="244"/>
        <v>photography</v>
      </c>
      <c r="V1767" t="str">
        <f t="shared" si="245"/>
        <v>photobooks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>
        <f t="shared" si="236"/>
        <v>1814400</v>
      </c>
      <c r="L1768" s="12">
        <f t="shared" si="237"/>
        <v>41855.609814814816</v>
      </c>
      <c r="M1768" s="12">
        <f t="shared" si="238"/>
        <v>41876.609814814816</v>
      </c>
      <c r="N1768" s="14">
        <f t="shared" si="239"/>
        <v>20.75</v>
      </c>
      <c r="O1768" t="b">
        <v>1</v>
      </c>
      <c r="P1768">
        <v>0</v>
      </c>
      <c r="Q1768" t="b">
        <v>0</v>
      </c>
      <c r="R1768" s="8">
        <f t="shared" si="240"/>
        <v>0</v>
      </c>
      <c r="S1768" s="10" t="e">
        <f t="shared" si="241"/>
        <v>#DIV/0!</v>
      </c>
      <c r="T1768" t="s">
        <v>8285</v>
      </c>
      <c r="U1768" t="str">
        <f t="shared" si="244"/>
        <v>photography</v>
      </c>
      <c r="V1768" t="str">
        <f t="shared" si="245"/>
        <v>photobooks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>
        <f t="shared" si="236"/>
        <v>2592000</v>
      </c>
      <c r="L1769" s="12">
        <f t="shared" si="237"/>
        <v>41824.408379629633</v>
      </c>
      <c r="M1769" s="12">
        <f t="shared" si="238"/>
        <v>41854.408379629633</v>
      </c>
      <c r="N1769" s="14">
        <f t="shared" si="239"/>
        <v>29.75</v>
      </c>
      <c r="O1769" t="b">
        <v>1</v>
      </c>
      <c r="P1769">
        <v>39</v>
      </c>
      <c r="Q1769" t="b">
        <v>0</v>
      </c>
      <c r="R1769" s="8">
        <f t="shared" si="240"/>
        <v>0.4572</v>
      </c>
      <c r="S1769" s="10">
        <f t="shared" si="241"/>
        <v>58.615384615384613</v>
      </c>
      <c r="T1769" t="s">
        <v>8285</v>
      </c>
      <c r="U1769" t="str">
        <f t="shared" si="244"/>
        <v>photography</v>
      </c>
      <c r="V1769" t="str">
        <f t="shared" si="245"/>
        <v>photobooks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>
        <f t="shared" si="236"/>
        <v>5184000</v>
      </c>
      <c r="L1770" s="12">
        <f t="shared" si="237"/>
        <v>41849.310694444444</v>
      </c>
      <c r="M1770" s="12">
        <f t="shared" si="238"/>
        <v>41909.310694444444</v>
      </c>
      <c r="N1770" s="14">
        <f t="shared" si="239"/>
        <v>59.75</v>
      </c>
      <c r="O1770" t="b">
        <v>1</v>
      </c>
      <c r="P1770">
        <v>15</v>
      </c>
      <c r="Q1770" t="b">
        <v>0</v>
      </c>
      <c r="R1770" s="8">
        <f t="shared" si="240"/>
        <v>3.7400000000000003E-2</v>
      </c>
      <c r="S1770" s="10">
        <f t="shared" si="241"/>
        <v>12.466666666666667</v>
      </c>
      <c r="T1770" t="s">
        <v>8285</v>
      </c>
      <c r="U1770" t="str">
        <f t="shared" si="244"/>
        <v>photography</v>
      </c>
      <c r="V1770" t="str">
        <f t="shared" si="245"/>
        <v>photobooks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>
        <f t="shared" si="236"/>
        <v>2592000</v>
      </c>
      <c r="L1771" s="12">
        <f t="shared" si="237"/>
        <v>41987.568969907406</v>
      </c>
      <c r="M1771" s="12">
        <f t="shared" si="238"/>
        <v>42017.568969907406</v>
      </c>
      <c r="N1771" s="14">
        <f t="shared" si="239"/>
        <v>29.75</v>
      </c>
      <c r="O1771" t="b">
        <v>1</v>
      </c>
      <c r="P1771">
        <v>22</v>
      </c>
      <c r="Q1771" t="b">
        <v>0</v>
      </c>
      <c r="R1771" s="8">
        <f t="shared" si="240"/>
        <v>2.7025E-2</v>
      </c>
      <c r="S1771" s="10">
        <f t="shared" si="241"/>
        <v>49.136363636363633</v>
      </c>
      <c r="T1771" t="s">
        <v>8285</v>
      </c>
      <c r="U1771" t="str">
        <f t="shared" si="244"/>
        <v>photography</v>
      </c>
      <c r="V1771" t="str">
        <f t="shared" si="245"/>
        <v>photobooks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>
        <f t="shared" si="236"/>
        <v>3024000</v>
      </c>
      <c r="L1772" s="12">
        <f t="shared" si="237"/>
        <v>41891.530023148152</v>
      </c>
      <c r="M1772" s="12">
        <f t="shared" si="238"/>
        <v>41926.530023148152</v>
      </c>
      <c r="N1772" s="14">
        <f t="shared" si="239"/>
        <v>34.75</v>
      </c>
      <c r="O1772" t="b">
        <v>1</v>
      </c>
      <c r="P1772">
        <v>92</v>
      </c>
      <c r="Q1772" t="b">
        <v>0</v>
      </c>
      <c r="R1772" s="8">
        <f t="shared" si="240"/>
        <v>0.56514285714285717</v>
      </c>
      <c r="S1772" s="10">
        <f t="shared" si="241"/>
        <v>150.5</v>
      </c>
      <c r="T1772" t="s">
        <v>8285</v>
      </c>
      <c r="U1772" t="str">
        <f t="shared" si="244"/>
        <v>photography</v>
      </c>
      <c r="V1772" t="str">
        <f t="shared" si="245"/>
        <v>photobooks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>
        <f t="shared" si="236"/>
        <v>2592000</v>
      </c>
      <c r="L1773" s="12">
        <f t="shared" si="237"/>
        <v>41905.729629629634</v>
      </c>
      <c r="M1773" s="12">
        <f t="shared" si="238"/>
        <v>41935.729629629634</v>
      </c>
      <c r="N1773" s="14">
        <f t="shared" si="239"/>
        <v>29.75</v>
      </c>
      <c r="O1773" t="b">
        <v>1</v>
      </c>
      <c r="P1773">
        <v>25</v>
      </c>
      <c r="Q1773" t="b">
        <v>0</v>
      </c>
      <c r="R1773" s="8">
        <f t="shared" si="240"/>
        <v>0.21309523809523809</v>
      </c>
      <c r="S1773" s="10">
        <f t="shared" si="241"/>
        <v>35.799999999999997</v>
      </c>
      <c r="T1773" t="s">
        <v>8285</v>
      </c>
      <c r="U1773" t="str">
        <f t="shared" si="244"/>
        <v>photography</v>
      </c>
      <c r="V1773" t="str">
        <f t="shared" si="245"/>
        <v>photobooks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>
        <f t="shared" si="236"/>
        <v>5184000</v>
      </c>
      <c r="L1774" s="12">
        <f t="shared" si="237"/>
        <v>41766.468009259261</v>
      </c>
      <c r="M1774" s="12">
        <f t="shared" si="238"/>
        <v>41826.468009259261</v>
      </c>
      <c r="N1774" s="14">
        <f t="shared" si="239"/>
        <v>59.75</v>
      </c>
      <c r="O1774" t="b">
        <v>1</v>
      </c>
      <c r="P1774">
        <v>19</v>
      </c>
      <c r="Q1774" t="b">
        <v>0</v>
      </c>
      <c r="R1774" s="8">
        <f t="shared" si="240"/>
        <v>0.156</v>
      </c>
      <c r="S1774" s="10">
        <f t="shared" si="241"/>
        <v>45.157894736842103</v>
      </c>
      <c r="T1774" t="s">
        <v>8285</v>
      </c>
      <c r="U1774" t="str">
        <f t="shared" si="244"/>
        <v>photography</v>
      </c>
      <c r="V1774" t="str">
        <f t="shared" si="245"/>
        <v>photobooks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>
        <f t="shared" si="236"/>
        <v>3888000</v>
      </c>
      <c r="L1775" s="12">
        <f t="shared" si="237"/>
        <v>41978.510393518518</v>
      </c>
      <c r="M1775" s="12">
        <f t="shared" si="238"/>
        <v>42023.510393518518</v>
      </c>
      <c r="N1775" s="14">
        <f t="shared" si="239"/>
        <v>44.75</v>
      </c>
      <c r="O1775" t="b">
        <v>1</v>
      </c>
      <c r="P1775">
        <v>19</v>
      </c>
      <c r="Q1775" t="b">
        <v>0</v>
      </c>
      <c r="R1775" s="8">
        <f t="shared" si="240"/>
        <v>6.2566666666666673E-2</v>
      </c>
      <c r="S1775" s="10">
        <f t="shared" si="241"/>
        <v>98.78947368421052</v>
      </c>
      <c r="T1775" t="s">
        <v>8285</v>
      </c>
      <c r="U1775" t="str">
        <f t="shared" si="244"/>
        <v>photography</v>
      </c>
      <c r="V1775" t="str">
        <f t="shared" si="245"/>
        <v>photobooks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>
        <f t="shared" si="236"/>
        <v>3663848</v>
      </c>
      <c r="L1776" s="12">
        <f t="shared" si="237"/>
        <v>41929.968657407408</v>
      </c>
      <c r="M1776" s="12">
        <f t="shared" si="238"/>
        <v>41972.374305555553</v>
      </c>
      <c r="N1776" s="14">
        <f t="shared" si="239"/>
        <v>42.155648148148146</v>
      </c>
      <c r="O1776" t="b">
        <v>1</v>
      </c>
      <c r="P1776">
        <v>13</v>
      </c>
      <c r="Q1776" t="b">
        <v>0</v>
      </c>
      <c r="R1776" s="8">
        <f t="shared" si="240"/>
        <v>0.4592</v>
      </c>
      <c r="S1776" s="10">
        <f t="shared" si="241"/>
        <v>88.307692307692307</v>
      </c>
      <c r="T1776" t="s">
        <v>8285</v>
      </c>
      <c r="U1776" t="str">
        <f t="shared" si="244"/>
        <v>photography</v>
      </c>
      <c r="V1776" t="str">
        <f t="shared" si="245"/>
        <v>photobooks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>
        <f t="shared" si="236"/>
        <v>3888000</v>
      </c>
      <c r="L1777" s="12">
        <f t="shared" si="237"/>
        <v>41891.726388888892</v>
      </c>
      <c r="M1777" s="12">
        <f t="shared" si="238"/>
        <v>41936.726388888892</v>
      </c>
      <c r="N1777" s="14">
        <f t="shared" si="239"/>
        <v>44.75</v>
      </c>
      <c r="O1777" t="b">
        <v>1</v>
      </c>
      <c r="P1777">
        <v>124</v>
      </c>
      <c r="Q1777" t="b">
        <v>0</v>
      </c>
      <c r="R1777" s="8">
        <f t="shared" si="240"/>
        <v>0.65101538461538466</v>
      </c>
      <c r="S1777" s="10">
        <f t="shared" si="241"/>
        <v>170.62903225806451</v>
      </c>
      <c r="T1777" t="s">
        <v>8285</v>
      </c>
      <c r="U1777" t="str">
        <f t="shared" si="244"/>
        <v>photography</v>
      </c>
      <c r="V1777" t="str">
        <f t="shared" si="245"/>
        <v>photobooks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>
        <f t="shared" si="236"/>
        <v>3110400</v>
      </c>
      <c r="L1778" s="12">
        <f t="shared" si="237"/>
        <v>41905.70684027778</v>
      </c>
      <c r="M1778" s="12">
        <f t="shared" si="238"/>
        <v>41941.70684027778</v>
      </c>
      <c r="N1778" s="14">
        <f t="shared" si="239"/>
        <v>35.75</v>
      </c>
      <c r="O1778" t="b">
        <v>1</v>
      </c>
      <c r="P1778">
        <v>4</v>
      </c>
      <c r="Q1778" t="b">
        <v>0</v>
      </c>
      <c r="R1778" s="8">
        <f t="shared" si="240"/>
        <v>6.7000000000000004E-2</v>
      </c>
      <c r="S1778" s="10">
        <f t="shared" si="241"/>
        <v>83.75</v>
      </c>
      <c r="T1778" t="s">
        <v>8285</v>
      </c>
      <c r="U1778" t="str">
        <f t="shared" si="244"/>
        <v>photography</v>
      </c>
      <c r="V1778" t="str">
        <f t="shared" si="245"/>
        <v>photobooks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>
        <f t="shared" si="236"/>
        <v>2592000</v>
      </c>
      <c r="L1779" s="12">
        <f t="shared" si="237"/>
        <v>42025.107094907406</v>
      </c>
      <c r="M1779" s="12">
        <f t="shared" si="238"/>
        <v>42055.107094907406</v>
      </c>
      <c r="N1779" s="14">
        <f t="shared" si="239"/>
        <v>29.75</v>
      </c>
      <c r="O1779" t="b">
        <v>1</v>
      </c>
      <c r="P1779">
        <v>10</v>
      </c>
      <c r="Q1779" t="b">
        <v>0</v>
      </c>
      <c r="R1779" s="8">
        <f t="shared" si="240"/>
        <v>0.135625</v>
      </c>
      <c r="S1779" s="10">
        <f t="shared" si="241"/>
        <v>65.099999999999994</v>
      </c>
      <c r="T1779" t="s">
        <v>8285</v>
      </c>
      <c r="U1779" t="str">
        <f t="shared" si="244"/>
        <v>photography</v>
      </c>
      <c r="V1779" t="str">
        <f t="shared" si="245"/>
        <v>photobooks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>
        <f t="shared" si="236"/>
        <v>3884400</v>
      </c>
      <c r="L1780" s="12">
        <f t="shared" si="237"/>
        <v>42045.61336805555</v>
      </c>
      <c r="M1780" s="12">
        <f t="shared" si="238"/>
        <v>42090.571701388893</v>
      </c>
      <c r="N1780" s="14">
        <f t="shared" si="239"/>
        <v>44.708333333333336</v>
      </c>
      <c r="O1780" t="b">
        <v>1</v>
      </c>
      <c r="P1780">
        <v>15</v>
      </c>
      <c r="Q1780" t="b">
        <v>0</v>
      </c>
      <c r="R1780" s="8">
        <f t="shared" si="240"/>
        <v>1.9900000000000001E-2</v>
      </c>
      <c r="S1780" s="10">
        <f t="shared" si="241"/>
        <v>66.333333333333329</v>
      </c>
      <c r="T1780" t="s">
        <v>8285</v>
      </c>
      <c r="U1780" t="str">
        <f t="shared" si="244"/>
        <v>photography</v>
      </c>
      <c r="V1780" t="str">
        <f t="shared" si="245"/>
        <v>photobooks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>
        <f t="shared" si="236"/>
        <v>2592000</v>
      </c>
      <c r="L1781" s="12">
        <f t="shared" si="237"/>
        <v>42585.441898148143</v>
      </c>
      <c r="M1781" s="12">
        <f t="shared" si="238"/>
        <v>42615.441898148143</v>
      </c>
      <c r="N1781" s="14">
        <f t="shared" si="239"/>
        <v>29.75</v>
      </c>
      <c r="O1781" t="b">
        <v>1</v>
      </c>
      <c r="P1781">
        <v>38</v>
      </c>
      <c r="Q1781" t="b">
        <v>0</v>
      </c>
      <c r="R1781" s="8">
        <f t="shared" si="240"/>
        <v>0.36236363636363639</v>
      </c>
      <c r="S1781" s="10">
        <f t="shared" si="241"/>
        <v>104.89473684210526</v>
      </c>
      <c r="T1781" t="s">
        <v>8285</v>
      </c>
      <c r="U1781" t="str">
        <f t="shared" si="244"/>
        <v>photography</v>
      </c>
      <c r="V1781" t="str">
        <f t="shared" si="245"/>
        <v>photobooks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>
        <f t="shared" si="236"/>
        <v>5184000</v>
      </c>
      <c r="L1782" s="12">
        <f t="shared" si="237"/>
        <v>42493.350810185191</v>
      </c>
      <c r="M1782" s="12">
        <f t="shared" si="238"/>
        <v>42553.350810185191</v>
      </c>
      <c r="N1782" s="14">
        <f t="shared" si="239"/>
        <v>59.75</v>
      </c>
      <c r="O1782" t="b">
        <v>1</v>
      </c>
      <c r="P1782">
        <v>152</v>
      </c>
      <c r="Q1782" t="b">
        <v>0</v>
      </c>
      <c r="R1782" s="8">
        <f t="shared" si="240"/>
        <v>0.39743333333333336</v>
      </c>
      <c r="S1782" s="10">
        <f t="shared" si="241"/>
        <v>78.440789473684205</v>
      </c>
      <c r="T1782" t="s">
        <v>8285</v>
      </c>
      <c r="U1782" t="str">
        <f t="shared" si="244"/>
        <v>photography</v>
      </c>
      <c r="V1782" t="str">
        <f t="shared" si="245"/>
        <v>photobooks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>
        <f t="shared" si="236"/>
        <v>2678400</v>
      </c>
      <c r="L1783" s="12">
        <f t="shared" si="237"/>
        <v>42597.367418981477</v>
      </c>
      <c r="M1783" s="12">
        <f t="shared" si="238"/>
        <v>42628.367418981477</v>
      </c>
      <c r="N1783" s="14">
        <f t="shared" si="239"/>
        <v>30.75</v>
      </c>
      <c r="O1783" t="b">
        <v>1</v>
      </c>
      <c r="P1783">
        <v>24</v>
      </c>
      <c r="Q1783" t="b">
        <v>0</v>
      </c>
      <c r="R1783" s="8">
        <f t="shared" si="240"/>
        <v>0.25763636363636366</v>
      </c>
      <c r="S1783" s="10">
        <f t="shared" si="241"/>
        <v>59.041666666666664</v>
      </c>
      <c r="T1783" t="s">
        <v>8285</v>
      </c>
      <c r="U1783" t="str">
        <f t="shared" si="244"/>
        <v>photography</v>
      </c>
      <c r="V1783" t="str">
        <f t="shared" si="245"/>
        <v>photobooks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>
        <f t="shared" si="236"/>
        <v>2851200</v>
      </c>
      <c r="L1784" s="12">
        <f t="shared" si="237"/>
        <v>42388.325104166666</v>
      </c>
      <c r="M1784" s="12">
        <f t="shared" si="238"/>
        <v>42421.325104166666</v>
      </c>
      <c r="N1784" s="14">
        <f t="shared" si="239"/>
        <v>32.75</v>
      </c>
      <c r="O1784" t="b">
        <v>1</v>
      </c>
      <c r="P1784">
        <v>76</v>
      </c>
      <c r="Q1784" t="b">
        <v>0</v>
      </c>
      <c r="R1784" s="8">
        <f t="shared" si="240"/>
        <v>0.15491428571428573</v>
      </c>
      <c r="S1784" s="10">
        <f t="shared" si="241"/>
        <v>71.34210526315789</v>
      </c>
      <c r="T1784" t="s">
        <v>8285</v>
      </c>
      <c r="U1784" t="str">
        <f t="shared" si="244"/>
        <v>photography</v>
      </c>
      <c r="V1784" t="str">
        <f t="shared" si="245"/>
        <v>photobooks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>
        <f t="shared" si="236"/>
        <v>2592000</v>
      </c>
      <c r="L1785" s="12">
        <f t="shared" si="237"/>
        <v>42115.699976851851</v>
      </c>
      <c r="M1785" s="12">
        <f t="shared" si="238"/>
        <v>42145.699976851851</v>
      </c>
      <c r="N1785" s="14">
        <f t="shared" si="239"/>
        <v>29.75</v>
      </c>
      <c r="O1785" t="b">
        <v>1</v>
      </c>
      <c r="P1785">
        <v>185</v>
      </c>
      <c r="Q1785" t="b">
        <v>0</v>
      </c>
      <c r="R1785" s="8">
        <f t="shared" si="240"/>
        <v>0.236925</v>
      </c>
      <c r="S1785" s="10">
        <f t="shared" si="241"/>
        <v>51.227027027027027</v>
      </c>
      <c r="T1785" t="s">
        <v>8285</v>
      </c>
      <c r="U1785" t="str">
        <f t="shared" si="244"/>
        <v>photography</v>
      </c>
      <c r="V1785" t="str">
        <f t="shared" si="245"/>
        <v>photobooks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>
        <f t="shared" si="236"/>
        <v>2720460</v>
      </c>
      <c r="L1786" s="12">
        <f t="shared" si="237"/>
        <v>42003.405555555553</v>
      </c>
      <c r="M1786" s="12">
        <f t="shared" si="238"/>
        <v>42034.892361111109</v>
      </c>
      <c r="N1786" s="14">
        <f t="shared" si="239"/>
        <v>31.236805555555552</v>
      </c>
      <c r="O1786" t="b">
        <v>1</v>
      </c>
      <c r="P1786">
        <v>33</v>
      </c>
      <c r="Q1786" t="b">
        <v>0</v>
      </c>
      <c r="R1786" s="8">
        <f t="shared" si="240"/>
        <v>0.39760000000000001</v>
      </c>
      <c r="S1786" s="10">
        <f t="shared" si="241"/>
        <v>60.242424242424242</v>
      </c>
      <c r="T1786" t="s">
        <v>8285</v>
      </c>
      <c r="U1786" t="str">
        <f t="shared" si="244"/>
        <v>photography</v>
      </c>
      <c r="V1786" t="str">
        <f t="shared" si="245"/>
        <v>photobooks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>
        <f t="shared" si="236"/>
        <v>2666745</v>
      </c>
      <c r="L1787" s="12">
        <f t="shared" si="237"/>
        <v>41896.884895833333</v>
      </c>
      <c r="M1787" s="12">
        <f t="shared" si="238"/>
        <v>41927.75</v>
      </c>
      <c r="N1787" s="14">
        <f t="shared" si="239"/>
        <v>30.615104166666669</v>
      </c>
      <c r="O1787" t="b">
        <v>1</v>
      </c>
      <c r="P1787">
        <v>108</v>
      </c>
      <c r="Q1787" t="b">
        <v>0</v>
      </c>
      <c r="R1787" s="8">
        <f t="shared" si="240"/>
        <v>0.20220833333333332</v>
      </c>
      <c r="S1787" s="10">
        <f t="shared" si="241"/>
        <v>44.935185185185183</v>
      </c>
      <c r="T1787" t="s">
        <v>8285</v>
      </c>
      <c r="U1787" t="str">
        <f t="shared" si="244"/>
        <v>photography</v>
      </c>
      <c r="V1787" t="str">
        <f t="shared" si="245"/>
        <v>photobooks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>
        <f t="shared" si="236"/>
        <v>2592000</v>
      </c>
      <c r="L1788" s="12">
        <f t="shared" si="237"/>
        <v>41958.300659722227</v>
      </c>
      <c r="M1788" s="12">
        <f t="shared" si="238"/>
        <v>41988.300659722227</v>
      </c>
      <c r="N1788" s="14">
        <f t="shared" si="239"/>
        <v>29.75</v>
      </c>
      <c r="O1788" t="b">
        <v>1</v>
      </c>
      <c r="P1788">
        <v>29</v>
      </c>
      <c r="Q1788" t="b">
        <v>0</v>
      </c>
      <c r="R1788" s="8">
        <f t="shared" si="240"/>
        <v>0.47631578947368419</v>
      </c>
      <c r="S1788" s="10">
        <f t="shared" si="241"/>
        <v>31.206896551724139</v>
      </c>
      <c r="T1788" t="s">
        <v>8285</v>
      </c>
      <c r="U1788" t="str">
        <f t="shared" si="244"/>
        <v>photography</v>
      </c>
      <c r="V1788" t="str">
        <f t="shared" si="245"/>
        <v>photobooks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>
        <f t="shared" si="236"/>
        <v>2588400</v>
      </c>
      <c r="L1789" s="12">
        <f t="shared" si="237"/>
        <v>42068.40552083333</v>
      </c>
      <c r="M1789" s="12">
        <f t="shared" si="238"/>
        <v>42098.363854166666</v>
      </c>
      <c r="N1789" s="14">
        <f t="shared" si="239"/>
        <v>29.708333333333332</v>
      </c>
      <c r="O1789" t="b">
        <v>1</v>
      </c>
      <c r="P1789">
        <v>24</v>
      </c>
      <c r="Q1789" t="b">
        <v>0</v>
      </c>
      <c r="R1789" s="8">
        <f t="shared" si="240"/>
        <v>0.15329999999999999</v>
      </c>
      <c r="S1789" s="10">
        <f t="shared" si="241"/>
        <v>63.875</v>
      </c>
      <c r="T1789" t="s">
        <v>8285</v>
      </c>
      <c r="U1789" t="str">
        <f t="shared" si="244"/>
        <v>photography</v>
      </c>
      <c r="V1789" t="str">
        <f t="shared" si="245"/>
        <v>photobooks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>
        <f t="shared" si="236"/>
        <v>2592000</v>
      </c>
      <c r="L1790" s="12">
        <f t="shared" si="237"/>
        <v>41913.69840277778</v>
      </c>
      <c r="M1790" s="12">
        <f t="shared" si="238"/>
        <v>41943.69840277778</v>
      </c>
      <c r="N1790" s="14">
        <f t="shared" si="239"/>
        <v>29.75</v>
      </c>
      <c r="O1790" t="b">
        <v>1</v>
      </c>
      <c r="P1790">
        <v>4</v>
      </c>
      <c r="Q1790" t="b">
        <v>0</v>
      </c>
      <c r="R1790" s="8">
        <f t="shared" si="240"/>
        <v>1.3818181818181818E-2</v>
      </c>
      <c r="S1790" s="10">
        <f t="shared" si="241"/>
        <v>19</v>
      </c>
      <c r="T1790" t="s">
        <v>8285</v>
      </c>
      <c r="U1790" t="str">
        <f t="shared" si="244"/>
        <v>photography</v>
      </c>
      <c r="V1790" t="str">
        <f t="shared" si="245"/>
        <v>photobooks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>
        <f t="shared" si="236"/>
        <v>5184000</v>
      </c>
      <c r="L1791" s="12">
        <f t="shared" si="237"/>
        <v>41956.000034722223</v>
      </c>
      <c r="M1791" s="12">
        <f t="shared" si="238"/>
        <v>42016.000034722223</v>
      </c>
      <c r="N1791" s="14">
        <f t="shared" si="239"/>
        <v>59.75</v>
      </c>
      <c r="O1791" t="b">
        <v>1</v>
      </c>
      <c r="P1791">
        <v>4</v>
      </c>
      <c r="Q1791" t="b">
        <v>0</v>
      </c>
      <c r="R1791" s="8">
        <f t="shared" si="240"/>
        <v>5.0000000000000001E-3</v>
      </c>
      <c r="S1791" s="10">
        <f t="shared" si="241"/>
        <v>10</v>
      </c>
      <c r="T1791" t="s">
        <v>8285</v>
      </c>
      <c r="U1791" t="str">
        <f t="shared" si="244"/>
        <v>photography</v>
      </c>
      <c r="V1791" t="str">
        <f t="shared" si="245"/>
        <v>photobooks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>
        <f t="shared" si="236"/>
        <v>2592000</v>
      </c>
      <c r="L1792" s="12">
        <f t="shared" si="237"/>
        <v>42010.424513888895</v>
      </c>
      <c r="M1792" s="12">
        <f t="shared" si="238"/>
        <v>42040.424513888895</v>
      </c>
      <c r="N1792" s="14">
        <f t="shared" si="239"/>
        <v>29.75</v>
      </c>
      <c r="O1792" t="b">
        <v>1</v>
      </c>
      <c r="P1792">
        <v>15</v>
      </c>
      <c r="Q1792" t="b">
        <v>0</v>
      </c>
      <c r="R1792" s="8">
        <f t="shared" si="240"/>
        <v>4.9575757575757579E-2</v>
      </c>
      <c r="S1792" s="10">
        <f t="shared" si="241"/>
        <v>109.06666666666666</v>
      </c>
      <c r="T1792" t="s">
        <v>8285</v>
      </c>
      <c r="U1792" t="str">
        <f t="shared" si="244"/>
        <v>photography</v>
      </c>
      <c r="V1792" t="str">
        <f t="shared" si="245"/>
        <v>photobooks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>
        <f t="shared" si="236"/>
        <v>5184000</v>
      </c>
      <c r="L1793" s="12">
        <f t="shared" si="237"/>
        <v>41973.490335648152</v>
      </c>
      <c r="M1793" s="12">
        <f t="shared" si="238"/>
        <v>42033.490335648152</v>
      </c>
      <c r="N1793" s="14">
        <f t="shared" si="239"/>
        <v>59.75</v>
      </c>
      <c r="O1793" t="b">
        <v>1</v>
      </c>
      <c r="P1793">
        <v>4</v>
      </c>
      <c r="Q1793" t="b">
        <v>0</v>
      </c>
      <c r="R1793" s="8">
        <f t="shared" si="240"/>
        <v>3.5666666666666666E-2</v>
      </c>
      <c r="S1793" s="10">
        <f t="shared" si="241"/>
        <v>26.75</v>
      </c>
      <c r="T1793" t="s">
        <v>8285</v>
      </c>
      <c r="U1793" t="str">
        <f t="shared" si="244"/>
        <v>photography</v>
      </c>
      <c r="V1793" t="str">
        <f t="shared" si="245"/>
        <v>photobooks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>
        <f t="shared" si="236"/>
        <v>3219258</v>
      </c>
      <c r="L1794" s="12">
        <f t="shared" si="237"/>
        <v>42188.781041666662</v>
      </c>
      <c r="M1794" s="12">
        <f t="shared" si="238"/>
        <v>42226.040972222225</v>
      </c>
      <c r="N1794" s="14">
        <f t="shared" si="239"/>
        <v>37.009930555555556</v>
      </c>
      <c r="O1794" t="b">
        <v>1</v>
      </c>
      <c r="P1794">
        <v>139</v>
      </c>
      <c r="Q1794" t="b">
        <v>0</v>
      </c>
      <c r="R1794" s="8">
        <f t="shared" si="240"/>
        <v>0.61124000000000001</v>
      </c>
      <c r="S1794" s="10">
        <f t="shared" si="241"/>
        <v>109.93525179856115</v>
      </c>
      <c r="T1794" t="s">
        <v>8285</v>
      </c>
      <c r="U1794" t="str">
        <f t="shared" si="244"/>
        <v>photography</v>
      </c>
      <c r="V1794" t="str">
        <f t="shared" si="245"/>
        <v>photobooks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>
        <f t="shared" ref="K1795:K1858" si="246">SUM(I1795,-J1795)</f>
        <v>2595600</v>
      </c>
      <c r="L1795" s="12">
        <f t="shared" ref="L1795:L1858" si="247">(((J1795/60)/60)/24)+DATE(1970,1,1)+(-6/24)</f>
        <v>41940.64166666667</v>
      </c>
      <c r="M1795" s="12">
        <f t="shared" ref="M1795:M1858" si="248">(((I1795/60)/60)/24)+DATE(1970,1,1)+(-6/24)</f>
        <v>41970.683333333334</v>
      </c>
      <c r="N1795" s="14">
        <f t="shared" ref="N1795:N1858" si="249">(((K1795/60)/60)/24)+(-6/24)</f>
        <v>29.791666666666668</v>
      </c>
      <c r="O1795" t="b">
        <v>1</v>
      </c>
      <c r="P1795">
        <v>2</v>
      </c>
      <c r="Q1795" t="b">
        <v>0</v>
      </c>
      <c r="R1795" s="8">
        <f t="shared" ref="R1795:R1858" si="250">E1795/D1795</f>
        <v>1.3333333333333334E-2</v>
      </c>
      <c r="S1795" s="10">
        <f t="shared" ref="S1795:S1858" si="251">E1795/P1795</f>
        <v>20</v>
      </c>
      <c r="T1795" t="s">
        <v>8285</v>
      </c>
      <c r="U1795" t="str">
        <f t="shared" si="244"/>
        <v>photography</v>
      </c>
      <c r="V1795" t="str">
        <f t="shared" si="245"/>
        <v>photobooks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>
        <f t="shared" si="246"/>
        <v>3024000</v>
      </c>
      <c r="L1796" s="12">
        <f t="shared" si="247"/>
        <v>42011.301180555558</v>
      </c>
      <c r="M1796" s="12">
        <f t="shared" si="248"/>
        <v>42046.301180555558</v>
      </c>
      <c r="N1796" s="14">
        <f t="shared" si="249"/>
        <v>34.75</v>
      </c>
      <c r="O1796" t="b">
        <v>1</v>
      </c>
      <c r="P1796">
        <v>18</v>
      </c>
      <c r="Q1796" t="b">
        <v>0</v>
      </c>
      <c r="R1796" s="8">
        <f t="shared" si="250"/>
        <v>0.11077777777777778</v>
      </c>
      <c r="S1796" s="10">
        <f t="shared" si="251"/>
        <v>55.388888888888886</v>
      </c>
      <c r="T1796" t="s">
        <v>8285</v>
      </c>
      <c r="U1796" t="str">
        <f t="shared" si="244"/>
        <v>photography</v>
      </c>
      <c r="V1796" t="str">
        <f t="shared" si="245"/>
        <v>photobooks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>
        <f t="shared" si="246"/>
        <v>2538259</v>
      </c>
      <c r="L1797" s="12">
        <f t="shared" si="247"/>
        <v>42628.038668981477</v>
      </c>
      <c r="M1797" s="12">
        <f t="shared" si="248"/>
        <v>42657.416666666672</v>
      </c>
      <c r="N1797" s="14">
        <f t="shared" si="249"/>
        <v>29.127997685185182</v>
      </c>
      <c r="O1797" t="b">
        <v>1</v>
      </c>
      <c r="P1797">
        <v>81</v>
      </c>
      <c r="Q1797" t="b">
        <v>0</v>
      </c>
      <c r="R1797" s="8">
        <f t="shared" si="250"/>
        <v>0.38735714285714284</v>
      </c>
      <c r="S1797" s="10">
        <f t="shared" si="251"/>
        <v>133.90123456790124</v>
      </c>
      <c r="T1797" t="s">
        <v>8285</v>
      </c>
      <c r="U1797" t="str">
        <f t="shared" si="244"/>
        <v>photography</v>
      </c>
      <c r="V1797" t="str">
        <f t="shared" si="245"/>
        <v>photobooks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>
        <f t="shared" si="246"/>
        <v>5184000</v>
      </c>
      <c r="L1798" s="12">
        <f t="shared" si="247"/>
        <v>42515.189421296294</v>
      </c>
      <c r="M1798" s="12">
        <f t="shared" si="248"/>
        <v>42575.189421296294</v>
      </c>
      <c r="N1798" s="14">
        <f t="shared" si="249"/>
        <v>59.75</v>
      </c>
      <c r="O1798" t="b">
        <v>1</v>
      </c>
      <c r="P1798">
        <v>86</v>
      </c>
      <c r="Q1798" t="b">
        <v>0</v>
      </c>
      <c r="R1798" s="8">
        <f t="shared" si="250"/>
        <v>0.22052631578947368</v>
      </c>
      <c r="S1798" s="10">
        <f t="shared" si="251"/>
        <v>48.720930232558139</v>
      </c>
      <c r="T1798" t="s">
        <v>8285</v>
      </c>
      <c r="U1798" t="str">
        <f t="shared" si="244"/>
        <v>photography</v>
      </c>
      <c r="V1798" t="str">
        <f t="shared" si="245"/>
        <v>photobooks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>
        <f t="shared" si="246"/>
        <v>2592000</v>
      </c>
      <c r="L1799" s="12">
        <f t="shared" si="247"/>
        <v>42689.31931712963</v>
      </c>
      <c r="M1799" s="12">
        <f t="shared" si="248"/>
        <v>42719.31931712963</v>
      </c>
      <c r="N1799" s="14">
        <f t="shared" si="249"/>
        <v>29.75</v>
      </c>
      <c r="O1799" t="b">
        <v>1</v>
      </c>
      <c r="P1799">
        <v>140</v>
      </c>
      <c r="Q1799" t="b">
        <v>0</v>
      </c>
      <c r="R1799" s="8">
        <f t="shared" si="250"/>
        <v>0.67549999999999999</v>
      </c>
      <c r="S1799" s="10">
        <f t="shared" si="251"/>
        <v>48.25</v>
      </c>
      <c r="T1799" t="s">
        <v>8285</v>
      </c>
      <c r="U1799" t="str">
        <f t="shared" si="244"/>
        <v>photography</v>
      </c>
      <c r="V1799" t="str">
        <f t="shared" si="245"/>
        <v>photobooks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>
        <f t="shared" si="246"/>
        <v>5184000</v>
      </c>
      <c r="L1800" s="12">
        <f t="shared" si="247"/>
        <v>42344.07677083333</v>
      </c>
      <c r="M1800" s="12">
        <f t="shared" si="248"/>
        <v>42404.07677083333</v>
      </c>
      <c r="N1800" s="14">
        <f t="shared" si="249"/>
        <v>59.75</v>
      </c>
      <c r="O1800" t="b">
        <v>1</v>
      </c>
      <c r="P1800">
        <v>37</v>
      </c>
      <c r="Q1800" t="b">
        <v>0</v>
      </c>
      <c r="R1800" s="8">
        <f t="shared" si="250"/>
        <v>0.136375</v>
      </c>
      <c r="S1800" s="10">
        <f t="shared" si="251"/>
        <v>58.972972972972975</v>
      </c>
      <c r="T1800" t="s">
        <v>8285</v>
      </c>
      <c r="U1800" t="str">
        <f t="shared" si="244"/>
        <v>photography</v>
      </c>
      <c r="V1800" t="str">
        <f t="shared" si="245"/>
        <v>photobooks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>
        <f t="shared" si="246"/>
        <v>1731600</v>
      </c>
      <c r="L1801" s="12">
        <f t="shared" si="247"/>
        <v>41934.592685185184</v>
      </c>
      <c r="M1801" s="12">
        <f t="shared" si="248"/>
        <v>41954.634351851855</v>
      </c>
      <c r="N1801" s="14">
        <f t="shared" si="249"/>
        <v>19.791666666666668</v>
      </c>
      <c r="O1801" t="b">
        <v>1</v>
      </c>
      <c r="P1801">
        <v>6</v>
      </c>
      <c r="Q1801" t="b">
        <v>0</v>
      </c>
      <c r="R1801" s="8">
        <f t="shared" si="250"/>
        <v>1.7457500000000001E-2</v>
      </c>
      <c r="S1801" s="10">
        <f t="shared" si="251"/>
        <v>11.638333333333334</v>
      </c>
      <c r="T1801" t="s">
        <v>8285</v>
      </c>
      <c r="U1801" t="str">
        <f t="shared" si="244"/>
        <v>photography</v>
      </c>
      <c r="V1801" t="str">
        <f t="shared" si="245"/>
        <v>photobooks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>
        <f t="shared" si="246"/>
        <v>2592000</v>
      </c>
      <c r="L1802" s="12">
        <f t="shared" si="247"/>
        <v>42623.356134259258</v>
      </c>
      <c r="M1802" s="12">
        <f t="shared" si="248"/>
        <v>42653.356134259258</v>
      </c>
      <c r="N1802" s="14">
        <f t="shared" si="249"/>
        <v>29.75</v>
      </c>
      <c r="O1802" t="b">
        <v>1</v>
      </c>
      <c r="P1802">
        <v>113</v>
      </c>
      <c r="Q1802" t="b">
        <v>0</v>
      </c>
      <c r="R1802" s="8">
        <f t="shared" si="250"/>
        <v>0.20449632511889321</v>
      </c>
      <c r="S1802" s="10">
        <f t="shared" si="251"/>
        <v>83.716814159292042</v>
      </c>
      <c r="T1802" t="s">
        <v>8285</v>
      </c>
      <c r="U1802" t="str">
        <f t="shared" si="244"/>
        <v>photography</v>
      </c>
      <c r="V1802" t="str">
        <f t="shared" si="245"/>
        <v>photobooks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>
        <f t="shared" si="246"/>
        <v>2751532</v>
      </c>
      <c r="L1803" s="12">
        <f t="shared" si="247"/>
        <v>42321.410509259258</v>
      </c>
      <c r="M1803" s="12">
        <f t="shared" si="248"/>
        <v>42353.256944444445</v>
      </c>
      <c r="N1803" s="14">
        <f t="shared" si="249"/>
        <v>31.596435185185186</v>
      </c>
      <c r="O1803" t="b">
        <v>1</v>
      </c>
      <c r="P1803">
        <v>37</v>
      </c>
      <c r="Q1803" t="b">
        <v>0</v>
      </c>
      <c r="R1803" s="8">
        <f t="shared" si="250"/>
        <v>0.13852941176470587</v>
      </c>
      <c r="S1803" s="10">
        <f t="shared" si="251"/>
        <v>63.648648648648646</v>
      </c>
      <c r="T1803" t="s">
        <v>8285</v>
      </c>
      <c r="U1803" t="str">
        <f t="shared" si="244"/>
        <v>photography</v>
      </c>
      <c r="V1803" t="str">
        <f t="shared" si="245"/>
        <v>photobooks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>
        <f t="shared" si="246"/>
        <v>2025510</v>
      </c>
      <c r="L1804" s="12">
        <f t="shared" si="247"/>
        <v>42159.22256944445</v>
      </c>
      <c r="M1804" s="12">
        <f t="shared" si="248"/>
        <v>42182.665972222225</v>
      </c>
      <c r="N1804" s="14">
        <f t="shared" si="249"/>
        <v>23.193402777777777</v>
      </c>
      <c r="O1804" t="b">
        <v>1</v>
      </c>
      <c r="P1804">
        <v>18</v>
      </c>
      <c r="Q1804" t="b">
        <v>0</v>
      </c>
      <c r="R1804" s="8">
        <f t="shared" si="250"/>
        <v>0.48485714285714288</v>
      </c>
      <c r="S1804" s="10">
        <f t="shared" si="251"/>
        <v>94.277777777777771</v>
      </c>
      <c r="T1804" t="s">
        <v>8285</v>
      </c>
      <c r="U1804" t="str">
        <f t="shared" si="244"/>
        <v>photography</v>
      </c>
      <c r="V1804" t="str">
        <f t="shared" si="245"/>
        <v>photobooks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>
        <f t="shared" si="246"/>
        <v>2678400</v>
      </c>
      <c r="L1805" s="12">
        <f t="shared" si="247"/>
        <v>42017.821550925932</v>
      </c>
      <c r="M1805" s="12">
        <f t="shared" si="248"/>
        <v>42048.821550925932</v>
      </c>
      <c r="N1805" s="14">
        <f t="shared" si="249"/>
        <v>30.75</v>
      </c>
      <c r="O1805" t="b">
        <v>1</v>
      </c>
      <c r="P1805">
        <v>75</v>
      </c>
      <c r="Q1805" t="b">
        <v>0</v>
      </c>
      <c r="R1805" s="8">
        <f t="shared" si="250"/>
        <v>0.308</v>
      </c>
      <c r="S1805" s="10">
        <f t="shared" si="251"/>
        <v>71.86666666666666</v>
      </c>
      <c r="T1805" t="s">
        <v>8285</v>
      </c>
      <c r="U1805" t="str">
        <f t="shared" si="244"/>
        <v>photography</v>
      </c>
      <c r="V1805" t="str">
        <f t="shared" si="245"/>
        <v>photobooks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>
        <f t="shared" si="246"/>
        <v>3459600</v>
      </c>
      <c r="L1806" s="12">
        <f t="shared" si="247"/>
        <v>42282.428287037037</v>
      </c>
      <c r="M1806" s="12">
        <f t="shared" si="248"/>
        <v>42322.469953703709</v>
      </c>
      <c r="N1806" s="14">
        <f t="shared" si="249"/>
        <v>39.791666666666664</v>
      </c>
      <c r="O1806" t="b">
        <v>1</v>
      </c>
      <c r="P1806">
        <v>52</v>
      </c>
      <c r="Q1806" t="b">
        <v>0</v>
      </c>
      <c r="R1806" s="8">
        <f t="shared" si="250"/>
        <v>0.35174193548387095</v>
      </c>
      <c r="S1806" s="10">
        <f t="shared" si="251"/>
        <v>104.84615384615384</v>
      </c>
      <c r="T1806" t="s">
        <v>8285</v>
      </c>
      <c r="U1806" t="str">
        <f t="shared" si="244"/>
        <v>photography</v>
      </c>
      <c r="V1806" t="str">
        <f t="shared" si="245"/>
        <v>photobooks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>
        <f t="shared" si="246"/>
        <v>2760142</v>
      </c>
      <c r="L1807" s="12">
        <f t="shared" si="247"/>
        <v>42247.553912037038</v>
      </c>
      <c r="M1807" s="12">
        <f t="shared" si="248"/>
        <v>42279.5</v>
      </c>
      <c r="N1807" s="14">
        <f t="shared" si="249"/>
        <v>31.696087962962963</v>
      </c>
      <c r="O1807" t="b">
        <v>1</v>
      </c>
      <c r="P1807">
        <v>122</v>
      </c>
      <c r="Q1807" t="b">
        <v>0</v>
      </c>
      <c r="R1807" s="8">
        <f t="shared" si="250"/>
        <v>0.36404444444444445</v>
      </c>
      <c r="S1807" s="10">
        <f t="shared" si="251"/>
        <v>67.139344262295083</v>
      </c>
      <c r="T1807" t="s">
        <v>8285</v>
      </c>
      <c r="U1807" t="str">
        <f t="shared" ref="U1807:U1822" si="252">IF(T1807="photography/photobooks", "photography", IF(T1807="photography/nature", "photography", IF(T1807="photography/places", "photography", IF(T1807="photography/people", "photography", "N/A"))))</f>
        <v>photography</v>
      </c>
      <c r="V1807" t="str">
        <f t="shared" ref="V1807:V1822" si="253">IF(T1807="photography/photobooks", "photobooks", IF(T1807="photography/nature", "nature", IF(T1807="photography/places", "places", IF(T1807="photography/people", "people", "N/A"))))</f>
        <v>photobooks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>
        <f t="shared" si="246"/>
        <v>3024000</v>
      </c>
      <c r="L1808" s="12">
        <f t="shared" si="247"/>
        <v>41877.388298611113</v>
      </c>
      <c r="M1808" s="12">
        <f t="shared" si="248"/>
        <v>41912.388298611113</v>
      </c>
      <c r="N1808" s="14">
        <f t="shared" si="249"/>
        <v>34.75</v>
      </c>
      <c r="O1808" t="b">
        <v>1</v>
      </c>
      <c r="P1808">
        <v>8</v>
      </c>
      <c r="Q1808" t="b">
        <v>0</v>
      </c>
      <c r="R1808" s="8">
        <f t="shared" si="250"/>
        <v>2.955E-2</v>
      </c>
      <c r="S1808" s="10">
        <f t="shared" si="251"/>
        <v>73.875</v>
      </c>
      <c r="T1808" t="s">
        <v>8285</v>
      </c>
      <c r="U1808" t="str">
        <f t="shared" si="252"/>
        <v>photography</v>
      </c>
      <c r="V1808" t="str">
        <f t="shared" si="253"/>
        <v>photobooks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>
        <f t="shared" si="246"/>
        <v>2592000</v>
      </c>
      <c r="L1809" s="12">
        <f t="shared" si="247"/>
        <v>41879.818437499998</v>
      </c>
      <c r="M1809" s="12">
        <f t="shared" si="248"/>
        <v>41909.818437499998</v>
      </c>
      <c r="N1809" s="14">
        <f t="shared" si="249"/>
        <v>29.75</v>
      </c>
      <c r="O1809" t="b">
        <v>1</v>
      </c>
      <c r="P1809">
        <v>8</v>
      </c>
      <c r="Q1809" t="b">
        <v>0</v>
      </c>
      <c r="R1809" s="8">
        <f t="shared" si="250"/>
        <v>0.1106</v>
      </c>
      <c r="S1809" s="10">
        <f t="shared" si="251"/>
        <v>69.125</v>
      </c>
      <c r="T1809" t="s">
        <v>8285</v>
      </c>
      <c r="U1809" t="str">
        <f t="shared" si="252"/>
        <v>photography</v>
      </c>
      <c r="V1809" t="str">
        <f t="shared" si="253"/>
        <v>photobooks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>
        <f t="shared" si="246"/>
        <v>3024000</v>
      </c>
      <c r="L1810" s="12">
        <f t="shared" si="247"/>
        <v>42742.430902777778</v>
      </c>
      <c r="M1810" s="12">
        <f t="shared" si="248"/>
        <v>42777.430902777778</v>
      </c>
      <c r="N1810" s="14">
        <f t="shared" si="249"/>
        <v>34.75</v>
      </c>
      <c r="O1810" t="b">
        <v>1</v>
      </c>
      <c r="P1810">
        <v>96</v>
      </c>
      <c r="Q1810" t="b">
        <v>0</v>
      </c>
      <c r="R1810" s="8">
        <f t="shared" si="250"/>
        <v>0.41407142857142859</v>
      </c>
      <c r="S1810" s="10">
        <f t="shared" si="251"/>
        <v>120.77083333333333</v>
      </c>
      <c r="T1810" t="s">
        <v>8285</v>
      </c>
      <c r="U1810" t="str">
        <f t="shared" si="252"/>
        <v>photography</v>
      </c>
      <c r="V1810" t="str">
        <f t="shared" si="253"/>
        <v>photobooks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>
        <f t="shared" si="246"/>
        <v>3024000</v>
      </c>
      <c r="L1811" s="12">
        <f t="shared" si="247"/>
        <v>42029.657858796301</v>
      </c>
      <c r="M1811" s="12">
        <f t="shared" si="248"/>
        <v>42064.657858796301</v>
      </c>
      <c r="N1811" s="14">
        <f t="shared" si="249"/>
        <v>34.75</v>
      </c>
      <c r="O1811" t="b">
        <v>1</v>
      </c>
      <c r="P1811">
        <v>9</v>
      </c>
      <c r="Q1811" t="b">
        <v>0</v>
      </c>
      <c r="R1811" s="8">
        <f t="shared" si="250"/>
        <v>0.10857142857142857</v>
      </c>
      <c r="S1811" s="10">
        <f t="shared" si="251"/>
        <v>42.222222222222221</v>
      </c>
      <c r="T1811" t="s">
        <v>8285</v>
      </c>
      <c r="U1811" t="str">
        <f t="shared" si="252"/>
        <v>photography</v>
      </c>
      <c r="V1811" t="str">
        <f t="shared" si="253"/>
        <v>photobooks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>
        <f t="shared" si="246"/>
        <v>1036800</v>
      </c>
      <c r="L1812" s="12">
        <f t="shared" si="247"/>
        <v>41860.66002314815</v>
      </c>
      <c r="M1812" s="12">
        <f t="shared" si="248"/>
        <v>41872.66002314815</v>
      </c>
      <c r="N1812" s="14">
        <f t="shared" si="249"/>
        <v>11.75</v>
      </c>
      <c r="O1812" t="b">
        <v>0</v>
      </c>
      <c r="P1812">
        <v>2</v>
      </c>
      <c r="Q1812" t="b">
        <v>0</v>
      </c>
      <c r="R1812" s="8">
        <f t="shared" si="250"/>
        <v>3.3333333333333333E-2</v>
      </c>
      <c r="S1812" s="10">
        <f t="shared" si="251"/>
        <v>7.5</v>
      </c>
      <c r="T1812" t="s">
        <v>8285</v>
      </c>
      <c r="U1812" t="str">
        <f t="shared" si="252"/>
        <v>photography</v>
      </c>
      <c r="V1812" t="str">
        <f t="shared" si="253"/>
        <v>photobooks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>
        <f t="shared" si="246"/>
        <v>5160930</v>
      </c>
      <c r="L1813" s="12">
        <f t="shared" si="247"/>
        <v>41876.183680555558</v>
      </c>
      <c r="M1813" s="12">
        <f t="shared" si="248"/>
        <v>41935.916666666664</v>
      </c>
      <c r="N1813" s="14">
        <f t="shared" si="249"/>
        <v>59.48298611111111</v>
      </c>
      <c r="O1813" t="b">
        <v>0</v>
      </c>
      <c r="P1813">
        <v>26</v>
      </c>
      <c r="Q1813" t="b">
        <v>0</v>
      </c>
      <c r="R1813" s="8">
        <f t="shared" si="250"/>
        <v>7.407407407407407E-4</v>
      </c>
      <c r="S1813" s="10">
        <f t="shared" si="251"/>
        <v>1.5384615384615385</v>
      </c>
      <c r="T1813" t="s">
        <v>8285</v>
      </c>
      <c r="U1813" t="str">
        <f t="shared" si="252"/>
        <v>photography</v>
      </c>
      <c r="V1813" t="str">
        <f t="shared" si="253"/>
        <v>photobooks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>
        <f t="shared" si="246"/>
        <v>2592000</v>
      </c>
      <c r="L1814" s="12">
        <f t="shared" si="247"/>
        <v>42524.068703703699</v>
      </c>
      <c r="M1814" s="12">
        <f t="shared" si="248"/>
        <v>42554.068703703699</v>
      </c>
      <c r="N1814" s="14">
        <f t="shared" si="249"/>
        <v>29.75</v>
      </c>
      <c r="O1814" t="b">
        <v>0</v>
      </c>
      <c r="P1814">
        <v>23</v>
      </c>
      <c r="Q1814" t="b">
        <v>0</v>
      </c>
      <c r="R1814" s="8">
        <f t="shared" si="250"/>
        <v>0.13307692307692306</v>
      </c>
      <c r="S1814" s="10">
        <f t="shared" si="251"/>
        <v>37.608695652173914</v>
      </c>
      <c r="T1814" t="s">
        <v>8285</v>
      </c>
      <c r="U1814" t="str">
        <f t="shared" si="252"/>
        <v>photography</v>
      </c>
      <c r="V1814" t="str">
        <f t="shared" si="253"/>
        <v>photobooks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>
        <f t="shared" si="246"/>
        <v>2592000</v>
      </c>
      <c r="L1815" s="12">
        <f t="shared" si="247"/>
        <v>41829.639027777775</v>
      </c>
      <c r="M1815" s="12">
        <f t="shared" si="248"/>
        <v>41859.639027777775</v>
      </c>
      <c r="N1815" s="14">
        <f t="shared" si="249"/>
        <v>29.75</v>
      </c>
      <c r="O1815" t="b">
        <v>0</v>
      </c>
      <c r="P1815">
        <v>0</v>
      </c>
      <c r="Q1815" t="b">
        <v>0</v>
      </c>
      <c r="R1815" s="8">
        <f t="shared" si="250"/>
        <v>0</v>
      </c>
      <c r="S1815" s="10" t="e">
        <f t="shared" si="251"/>
        <v>#DIV/0!</v>
      </c>
      <c r="T1815" t="s">
        <v>8285</v>
      </c>
      <c r="U1815" t="str">
        <f t="shared" si="252"/>
        <v>photography</v>
      </c>
      <c r="V1815" t="str">
        <f t="shared" si="253"/>
        <v>photobooks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>
        <f t="shared" si="246"/>
        <v>2592000</v>
      </c>
      <c r="L1816" s="12">
        <f t="shared" si="247"/>
        <v>42033.064074074078</v>
      </c>
      <c r="M1816" s="12">
        <f t="shared" si="248"/>
        <v>42063.064074074078</v>
      </c>
      <c r="N1816" s="14">
        <f t="shared" si="249"/>
        <v>29.75</v>
      </c>
      <c r="O1816" t="b">
        <v>0</v>
      </c>
      <c r="P1816">
        <v>140</v>
      </c>
      <c r="Q1816" t="b">
        <v>0</v>
      </c>
      <c r="R1816" s="8">
        <f t="shared" si="250"/>
        <v>0.49183333333333334</v>
      </c>
      <c r="S1816" s="10">
        <f t="shared" si="251"/>
        <v>42.157142857142858</v>
      </c>
      <c r="T1816" t="s">
        <v>8285</v>
      </c>
      <c r="U1816" t="str">
        <f t="shared" si="252"/>
        <v>photography</v>
      </c>
      <c r="V1816" t="str">
        <f t="shared" si="253"/>
        <v>photobooks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>
        <f t="shared" si="246"/>
        <v>1209600</v>
      </c>
      <c r="L1817" s="12">
        <f t="shared" si="247"/>
        <v>42172.656678240746</v>
      </c>
      <c r="M1817" s="12">
        <f t="shared" si="248"/>
        <v>42186.656678240746</v>
      </c>
      <c r="N1817" s="14">
        <f t="shared" si="249"/>
        <v>13.75</v>
      </c>
      <c r="O1817" t="b">
        <v>0</v>
      </c>
      <c r="P1817">
        <v>0</v>
      </c>
      <c r="Q1817" t="b">
        <v>0</v>
      </c>
      <c r="R1817" s="8">
        <f t="shared" si="250"/>
        <v>0</v>
      </c>
      <c r="S1817" s="10" t="e">
        <f t="shared" si="251"/>
        <v>#DIV/0!</v>
      </c>
      <c r="T1817" t="s">
        <v>8285</v>
      </c>
      <c r="U1817" t="str">
        <f t="shared" si="252"/>
        <v>photography</v>
      </c>
      <c r="V1817" t="str">
        <f t="shared" si="253"/>
        <v>photobooks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>
        <f t="shared" si="246"/>
        <v>2411897</v>
      </c>
      <c r="L1818" s="12">
        <f t="shared" si="247"/>
        <v>42548.626192129625</v>
      </c>
      <c r="M1818" s="12">
        <f t="shared" si="248"/>
        <v>42576.541666666672</v>
      </c>
      <c r="N1818" s="14">
        <f t="shared" si="249"/>
        <v>27.665474537037039</v>
      </c>
      <c r="O1818" t="b">
        <v>0</v>
      </c>
      <c r="P1818">
        <v>6</v>
      </c>
      <c r="Q1818" t="b">
        <v>0</v>
      </c>
      <c r="R1818" s="8">
        <f t="shared" si="250"/>
        <v>2.036E-2</v>
      </c>
      <c r="S1818" s="10">
        <f t="shared" si="251"/>
        <v>84.833333333333329</v>
      </c>
      <c r="T1818" t="s">
        <v>8285</v>
      </c>
      <c r="U1818" t="str">
        <f t="shared" si="252"/>
        <v>photography</v>
      </c>
      <c r="V1818" t="str">
        <f t="shared" si="253"/>
        <v>photobooks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>
        <f t="shared" si="246"/>
        <v>5151933</v>
      </c>
      <c r="L1819" s="12">
        <f t="shared" si="247"/>
        <v>42705.412118055552</v>
      </c>
      <c r="M1819" s="12">
        <f t="shared" si="248"/>
        <v>42765.040972222225</v>
      </c>
      <c r="N1819" s="14">
        <f t="shared" si="249"/>
        <v>59.378854166666663</v>
      </c>
      <c r="O1819" t="b">
        <v>0</v>
      </c>
      <c r="P1819">
        <v>100</v>
      </c>
      <c r="Q1819" t="b">
        <v>0</v>
      </c>
      <c r="R1819" s="8">
        <f t="shared" si="250"/>
        <v>0.52327777777777773</v>
      </c>
      <c r="S1819" s="10">
        <f t="shared" si="251"/>
        <v>94.19</v>
      </c>
      <c r="T1819" t="s">
        <v>8285</v>
      </c>
      <c r="U1819" t="str">
        <f t="shared" si="252"/>
        <v>photography</v>
      </c>
      <c r="V1819" t="str">
        <f t="shared" si="253"/>
        <v>photobooks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>
        <f t="shared" si="246"/>
        <v>2588400</v>
      </c>
      <c r="L1820" s="12">
        <f t="shared" si="247"/>
        <v>42066.984375</v>
      </c>
      <c r="M1820" s="12">
        <f t="shared" si="248"/>
        <v>42096.942708333328</v>
      </c>
      <c r="N1820" s="14">
        <f t="shared" si="249"/>
        <v>29.708333333333332</v>
      </c>
      <c r="O1820" t="b">
        <v>0</v>
      </c>
      <c r="P1820">
        <v>0</v>
      </c>
      <c r="Q1820" t="b">
        <v>0</v>
      </c>
      <c r="R1820" s="8">
        <f t="shared" si="250"/>
        <v>0</v>
      </c>
      <c r="S1820" s="10" t="e">
        <f t="shared" si="251"/>
        <v>#DIV/0!</v>
      </c>
      <c r="T1820" t="s">
        <v>8285</v>
      </c>
      <c r="U1820" t="str">
        <f t="shared" si="252"/>
        <v>photography</v>
      </c>
      <c r="V1820" t="str">
        <f t="shared" si="253"/>
        <v>photobooks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>
        <f t="shared" si="246"/>
        <v>2592000</v>
      </c>
      <c r="L1821" s="12">
        <f t="shared" si="247"/>
        <v>41820.502268518518</v>
      </c>
      <c r="M1821" s="12">
        <f t="shared" si="248"/>
        <v>41850.502268518518</v>
      </c>
      <c r="N1821" s="14">
        <f t="shared" si="249"/>
        <v>29.75</v>
      </c>
      <c r="O1821" t="b">
        <v>0</v>
      </c>
      <c r="P1821">
        <v>4</v>
      </c>
      <c r="Q1821" t="b">
        <v>0</v>
      </c>
      <c r="R1821" s="8">
        <f t="shared" si="250"/>
        <v>2.0833333333333332E-2</v>
      </c>
      <c r="S1821" s="10">
        <f t="shared" si="251"/>
        <v>6.25</v>
      </c>
      <c r="T1821" t="s">
        <v>8285</v>
      </c>
      <c r="U1821" t="str">
        <f t="shared" si="252"/>
        <v>photography</v>
      </c>
      <c r="V1821" t="str">
        <f t="shared" si="253"/>
        <v>photobooks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>
        <f t="shared" si="246"/>
        <v>2588400</v>
      </c>
      <c r="L1822" s="12">
        <f t="shared" si="247"/>
        <v>42064.834375000006</v>
      </c>
      <c r="M1822" s="12">
        <f t="shared" si="248"/>
        <v>42094.792708333334</v>
      </c>
      <c r="N1822" s="14">
        <f t="shared" si="249"/>
        <v>29.708333333333332</v>
      </c>
      <c r="O1822" t="b">
        <v>0</v>
      </c>
      <c r="P1822">
        <v>8</v>
      </c>
      <c r="Q1822" t="b">
        <v>0</v>
      </c>
      <c r="R1822" s="8">
        <f t="shared" si="250"/>
        <v>6.565384615384616E-2</v>
      </c>
      <c r="S1822" s="10">
        <f t="shared" si="251"/>
        <v>213.375</v>
      </c>
      <c r="T1822" t="s">
        <v>8285</v>
      </c>
      <c r="U1822" t="str">
        <f t="shared" si="252"/>
        <v>photography</v>
      </c>
      <c r="V1822" t="str">
        <f t="shared" si="253"/>
        <v>photobooks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>
        <f t="shared" si="246"/>
        <v>3888000</v>
      </c>
      <c r="L1823" s="12">
        <f t="shared" si="247"/>
        <v>40926.069062499999</v>
      </c>
      <c r="M1823" s="12">
        <f t="shared" si="248"/>
        <v>40971.069062499999</v>
      </c>
      <c r="N1823" s="14">
        <f t="shared" si="249"/>
        <v>44.75</v>
      </c>
      <c r="O1823" t="b">
        <v>0</v>
      </c>
      <c r="P1823">
        <v>57</v>
      </c>
      <c r="Q1823" t="b">
        <v>1</v>
      </c>
      <c r="R1823" s="8">
        <f t="shared" si="250"/>
        <v>1.3489</v>
      </c>
      <c r="S1823" s="10">
        <f t="shared" si="251"/>
        <v>59.162280701754383</v>
      </c>
      <c r="T1823" t="s">
        <v>8276</v>
      </c>
      <c r="U1823" t="str">
        <f t="shared" ref="U1823:U1862" si="254">IF(T1823="music/rock","music",IF(T1823="music/jazz","music",IF(T1823="music/classical music","music",IF(T1823="music/electronic music","music",IF(T1823="music/faith","music",IF(T1823="music/metal","music",IF(T1823="music/pop","music",IF(T1823="music/indie rock","music",IF(T1823="music/world music","music","N/A")))))))))</f>
        <v>music</v>
      </c>
      <c r="V1823" t="str">
        <f t="shared" ref="V1823:V1862" si="255">IF(T1823="music/rock","rock",IF(T1823="music/jazz","jazz",IF(T1823="music/classical music","classical music",IF(T1823="music/electronic music","electronic music",IF(T1823="music/faith","faith",IF(T1823="music/metal","metal",IF(T1823="music/pop","pop",IF(T1823="music/indie rock","indie rock",IF(T1823="music/world music","world music","N/A")))))))))</f>
        <v>rock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>
        <f t="shared" si="246"/>
        <v>3109998</v>
      </c>
      <c r="L1824" s="12">
        <f t="shared" si="247"/>
        <v>41634.547013888885</v>
      </c>
      <c r="M1824" s="12">
        <f t="shared" si="248"/>
        <v>41670.542361111111</v>
      </c>
      <c r="N1824" s="14">
        <f t="shared" si="249"/>
        <v>35.745347222222229</v>
      </c>
      <c r="O1824" t="b">
        <v>0</v>
      </c>
      <c r="P1824">
        <v>11</v>
      </c>
      <c r="Q1824" t="b">
        <v>1</v>
      </c>
      <c r="R1824" s="8">
        <f t="shared" si="250"/>
        <v>1</v>
      </c>
      <c r="S1824" s="10">
        <f t="shared" si="251"/>
        <v>27.272727272727273</v>
      </c>
      <c r="T1824" t="s">
        <v>8276</v>
      </c>
      <c r="U1824" t="str">
        <f t="shared" si="254"/>
        <v>music</v>
      </c>
      <c r="V1824" t="str">
        <f t="shared" si="255"/>
        <v>rock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>
        <f t="shared" si="246"/>
        <v>2592000</v>
      </c>
      <c r="L1825" s="12">
        <f t="shared" si="247"/>
        <v>41176.434907407405</v>
      </c>
      <c r="M1825" s="12">
        <f t="shared" si="248"/>
        <v>41206.434907407405</v>
      </c>
      <c r="N1825" s="14">
        <f t="shared" si="249"/>
        <v>29.75</v>
      </c>
      <c r="O1825" t="b">
        <v>0</v>
      </c>
      <c r="P1825">
        <v>33</v>
      </c>
      <c r="Q1825" t="b">
        <v>1</v>
      </c>
      <c r="R1825" s="8">
        <f t="shared" si="250"/>
        <v>1.1585714285714286</v>
      </c>
      <c r="S1825" s="10">
        <f t="shared" si="251"/>
        <v>24.575757575757574</v>
      </c>
      <c r="T1825" t="s">
        <v>8276</v>
      </c>
      <c r="U1825" t="str">
        <f t="shared" si="254"/>
        <v>music</v>
      </c>
      <c r="V1825" t="str">
        <f t="shared" si="255"/>
        <v>rock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>
        <f t="shared" si="246"/>
        <v>1742913</v>
      </c>
      <c r="L1826" s="12">
        <f t="shared" si="247"/>
        <v>41626.666284722225</v>
      </c>
      <c r="M1826" s="12">
        <f t="shared" si="248"/>
        <v>41646.838888888888</v>
      </c>
      <c r="N1826" s="14">
        <f t="shared" si="249"/>
        <v>19.922604166666666</v>
      </c>
      <c r="O1826" t="b">
        <v>0</v>
      </c>
      <c r="P1826">
        <v>40</v>
      </c>
      <c r="Q1826" t="b">
        <v>1</v>
      </c>
      <c r="R1826" s="8">
        <f t="shared" si="250"/>
        <v>1.0006666666666666</v>
      </c>
      <c r="S1826" s="10">
        <f t="shared" si="251"/>
        <v>75.05</v>
      </c>
      <c r="T1826" t="s">
        <v>8276</v>
      </c>
      <c r="U1826" t="str">
        <f t="shared" si="254"/>
        <v>music</v>
      </c>
      <c r="V1826" t="str">
        <f t="shared" si="255"/>
        <v>rock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>
        <f t="shared" si="246"/>
        <v>1987200</v>
      </c>
      <c r="L1827" s="12">
        <f t="shared" si="247"/>
        <v>41443.58452546296</v>
      </c>
      <c r="M1827" s="12">
        <f t="shared" si="248"/>
        <v>41466.58452546296</v>
      </c>
      <c r="N1827" s="14">
        <f t="shared" si="249"/>
        <v>22.75</v>
      </c>
      <c r="O1827" t="b">
        <v>0</v>
      </c>
      <c r="P1827">
        <v>50</v>
      </c>
      <c r="Q1827" t="b">
        <v>1</v>
      </c>
      <c r="R1827" s="8">
        <f t="shared" si="250"/>
        <v>1.0505</v>
      </c>
      <c r="S1827" s="10">
        <f t="shared" si="251"/>
        <v>42.02</v>
      </c>
      <c r="T1827" t="s">
        <v>8276</v>
      </c>
      <c r="U1827" t="str">
        <f t="shared" si="254"/>
        <v>music</v>
      </c>
      <c r="V1827" t="str">
        <f t="shared" si="255"/>
        <v>rock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>
        <f t="shared" si="246"/>
        <v>2592000</v>
      </c>
      <c r="L1828" s="12">
        <f t="shared" si="247"/>
        <v>41657.673807870371</v>
      </c>
      <c r="M1828" s="12">
        <f t="shared" si="248"/>
        <v>41687.673807870371</v>
      </c>
      <c r="N1828" s="14">
        <f t="shared" si="249"/>
        <v>29.75</v>
      </c>
      <c r="O1828" t="b">
        <v>0</v>
      </c>
      <c r="P1828">
        <v>38</v>
      </c>
      <c r="Q1828" t="b">
        <v>1</v>
      </c>
      <c r="R1828" s="8">
        <f t="shared" si="250"/>
        <v>1.01</v>
      </c>
      <c r="S1828" s="10">
        <f t="shared" si="251"/>
        <v>53.157894736842103</v>
      </c>
      <c r="T1828" t="s">
        <v>8276</v>
      </c>
      <c r="U1828" t="str">
        <f t="shared" si="254"/>
        <v>music</v>
      </c>
      <c r="V1828" t="str">
        <f t="shared" si="255"/>
        <v>rock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>
        <f t="shared" si="246"/>
        <v>4320000</v>
      </c>
      <c r="L1829" s="12">
        <f t="shared" si="247"/>
        <v>40555.075937499998</v>
      </c>
      <c r="M1829" s="12">
        <f t="shared" si="248"/>
        <v>40605.075937499998</v>
      </c>
      <c r="N1829" s="14">
        <f t="shared" si="249"/>
        <v>49.75</v>
      </c>
      <c r="O1829" t="b">
        <v>0</v>
      </c>
      <c r="P1829">
        <v>96</v>
      </c>
      <c r="Q1829" t="b">
        <v>1</v>
      </c>
      <c r="R1829" s="8">
        <f t="shared" si="250"/>
        <v>1.0066250000000001</v>
      </c>
      <c r="S1829" s="10">
        <f t="shared" si="251"/>
        <v>83.885416666666671</v>
      </c>
      <c r="T1829" t="s">
        <v>8276</v>
      </c>
      <c r="U1829" t="str">
        <f t="shared" si="254"/>
        <v>music</v>
      </c>
      <c r="V1829" t="str">
        <f t="shared" si="255"/>
        <v>rock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>
        <f t="shared" si="246"/>
        <v>2766270</v>
      </c>
      <c r="L1830" s="12">
        <f t="shared" si="247"/>
        <v>41736.649652777778</v>
      </c>
      <c r="M1830" s="12">
        <f t="shared" si="248"/>
        <v>41768.666666666664</v>
      </c>
      <c r="N1830" s="14">
        <f t="shared" si="249"/>
        <v>31.76701388888889</v>
      </c>
      <c r="O1830" t="b">
        <v>0</v>
      </c>
      <c r="P1830">
        <v>48</v>
      </c>
      <c r="Q1830" t="b">
        <v>1</v>
      </c>
      <c r="R1830" s="8">
        <f t="shared" si="250"/>
        <v>1.0016</v>
      </c>
      <c r="S1830" s="10">
        <f t="shared" si="251"/>
        <v>417.33333333333331</v>
      </c>
      <c r="T1830" t="s">
        <v>8276</v>
      </c>
      <c r="U1830" t="str">
        <f t="shared" si="254"/>
        <v>music</v>
      </c>
      <c r="V1830" t="str">
        <f t="shared" si="255"/>
        <v>rock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>
        <f t="shared" si="246"/>
        <v>4218829</v>
      </c>
      <c r="L1831" s="12">
        <f t="shared" si="247"/>
        <v>40515.837627314817</v>
      </c>
      <c r="M1831" s="12">
        <f t="shared" si="248"/>
        <v>40564.666666666664</v>
      </c>
      <c r="N1831" s="14">
        <f t="shared" si="249"/>
        <v>48.579039351851854</v>
      </c>
      <c r="O1831" t="b">
        <v>0</v>
      </c>
      <c r="P1831">
        <v>33</v>
      </c>
      <c r="Q1831" t="b">
        <v>1</v>
      </c>
      <c r="R1831" s="8">
        <f t="shared" si="250"/>
        <v>1.6668333333333334</v>
      </c>
      <c r="S1831" s="10">
        <f t="shared" si="251"/>
        <v>75.765151515151516</v>
      </c>
      <c r="T1831" t="s">
        <v>8276</v>
      </c>
      <c r="U1831" t="str">
        <f t="shared" si="254"/>
        <v>music</v>
      </c>
      <c r="V1831" t="str">
        <f t="shared" si="255"/>
        <v>rock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>
        <f t="shared" si="246"/>
        <v>2592000</v>
      </c>
      <c r="L1832" s="12">
        <f t="shared" si="247"/>
        <v>41664.434108796297</v>
      </c>
      <c r="M1832" s="12">
        <f t="shared" si="248"/>
        <v>41694.434108796297</v>
      </c>
      <c r="N1832" s="14">
        <f t="shared" si="249"/>
        <v>29.75</v>
      </c>
      <c r="O1832" t="b">
        <v>0</v>
      </c>
      <c r="P1832">
        <v>226</v>
      </c>
      <c r="Q1832" t="b">
        <v>1</v>
      </c>
      <c r="R1832" s="8">
        <f t="shared" si="250"/>
        <v>1.0153333333333334</v>
      </c>
      <c r="S1832" s="10">
        <f t="shared" si="251"/>
        <v>67.389380530973455</v>
      </c>
      <c r="T1832" t="s">
        <v>8276</v>
      </c>
      <c r="U1832" t="str">
        <f t="shared" si="254"/>
        <v>music</v>
      </c>
      <c r="V1832" t="str">
        <f t="shared" si="255"/>
        <v>rock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>
        <f t="shared" si="246"/>
        <v>1296000</v>
      </c>
      <c r="L1833" s="12">
        <f t="shared" si="247"/>
        <v>41026.746099537035</v>
      </c>
      <c r="M1833" s="12">
        <f t="shared" si="248"/>
        <v>41041.746099537035</v>
      </c>
      <c r="N1833" s="14">
        <f t="shared" si="249"/>
        <v>14.75</v>
      </c>
      <c r="O1833" t="b">
        <v>0</v>
      </c>
      <c r="P1833">
        <v>14</v>
      </c>
      <c r="Q1833" t="b">
        <v>1</v>
      </c>
      <c r="R1833" s="8">
        <f t="shared" si="250"/>
        <v>1.03</v>
      </c>
      <c r="S1833" s="10">
        <f t="shared" si="251"/>
        <v>73.571428571428569</v>
      </c>
      <c r="T1833" t="s">
        <v>8276</v>
      </c>
      <c r="U1833" t="str">
        <f t="shared" si="254"/>
        <v>music</v>
      </c>
      <c r="V1833" t="str">
        <f t="shared" si="255"/>
        <v>rock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>
        <f t="shared" si="246"/>
        <v>2592000</v>
      </c>
      <c r="L1834" s="12">
        <f t="shared" si="247"/>
        <v>40576.289664351854</v>
      </c>
      <c r="M1834" s="12">
        <f t="shared" si="248"/>
        <v>40606.289664351854</v>
      </c>
      <c r="N1834" s="14">
        <f t="shared" si="249"/>
        <v>29.75</v>
      </c>
      <c r="O1834" t="b">
        <v>0</v>
      </c>
      <c r="P1834">
        <v>20</v>
      </c>
      <c r="Q1834" t="b">
        <v>1</v>
      </c>
      <c r="R1834" s="8">
        <f t="shared" si="250"/>
        <v>1.4285714285714286</v>
      </c>
      <c r="S1834" s="10">
        <f t="shared" si="251"/>
        <v>25</v>
      </c>
      <c r="T1834" t="s">
        <v>8276</v>
      </c>
      <c r="U1834" t="str">
        <f t="shared" si="254"/>
        <v>music</v>
      </c>
      <c r="V1834" t="str">
        <f t="shared" si="255"/>
        <v>rock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>
        <f t="shared" si="246"/>
        <v>2789737</v>
      </c>
      <c r="L1835" s="12">
        <f t="shared" si="247"/>
        <v>41302.794016203705</v>
      </c>
      <c r="M1835" s="12">
        <f t="shared" si="248"/>
        <v>41335.082638888889</v>
      </c>
      <c r="N1835" s="14">
        <f t="shared" si="249"/>
        <v>32.038622685185189</v>
      </c>
      <c r="O1835" t="b">
        <v>0</v>
      </c>
      <c r="P1835">
        <v>25</v>
      </c>
      <c r="Q1835" t="b">
        <v>1</v>
      </c>
      <c r="R1835" s="8">
        <f t="shared" si="250"/>
        <v>2.625</v>
      </c>
      <c r="S1835" s="10">
        <f t="shared" si="251"/>
        <v>42</v>
      </c>
      <c r="T1835" t="s">
        <v>8276</v>
      </c>
      <c r="U1835" t="str">
        <f t="shared" si="254"/>
        <v>music</v>
      </c>
      <c r="V1835" t="str">
        <f t="shared" si="255"/>
        <v>rock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>
        <f t="shared" si="246"/>
        <v>3456000</v>
      </c>
      <c r="L1836" s="12">
        <f t="shared" si="247"/>
        <v>41988.714062500003</v>
      </c>
      <c r="M1836" s="12">
        <f t="shared" si="248"/>
        <v>42028.714062500003</v>
      </c>
      <c r="N1836" s="14">
        <f t="shared" si="249"/>
        <v>39.75</v>
      </c>
      <c r="O1836" t="b">
        <v>0</v>
      </c>
      <c r="P1836">
        <v>90</v>
      </c>
      <c r="Q1836" t="b">
        <v>1</v>
      </c>
      <c r="R1836" s="8">
        <f t="shared" si="250"/>
        <v>1.1805000000000001</v>
      </c>
      <c r="S1836" s="10">
        <f t="shared" si="251"/>
        <v>131.16666666666666</v>
      </c>
      <c r="T1836" t="s">
        <v>8276</v>
      </c>
      <c r="U1836" t="str">
        <f t="shared" si="254"/>
        <v>music</v>
      </c>
      <c r="V1836" t="str">
        <f t="shared" si="255"/>
        <v>rock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>
        <f t="shared" si="246"/>
        <v>2588400</v>
      </c>
      <c r="L1837" s="12">
        <f t="shared" si="247"/>
        <v>42430.452210648145</v>
      </c>
      <c r="M1837" s="12">
        <f t="shared" si="248"/>
        <v>42460.410543981481</v>
      </c>
      <c r="N1837" s="14">
        <f t="shared" si="249"/>
        <v>29.708333333333332</v>
      </c>
      <c r="O1837" t="b">
        <v>0</v>
      </c>
      <c r="P1837">
        <v>11</v>
      </c>
      <c r="Q1837" t="b">
        <v>1</v>
      </c>
      <c r="R1837" s="8">
        <f t="shared" si="250"/>
        <v>1.04</v>
      </c>
      <c r="S1837" s="10">
        <f t="shared" si="251"/>
        <v>47.272727272727273</v>
      </c>
      <c r="T1837" t="s">
        <v>8276</v>
      </c>
      <c r="U1837" t="str">
        <f t="shared" si="254"/>
        <v>music</v>
      </c>
      <c r="V1837" t="str">
        <f t="shared" si="255"/>
        <v>rock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>
        <f t="shared" si="246"/>
        <v>1468800</v>
      </c>
      <c r="L1838" s="12">
        <f t="shared" si="247"/>
        <v>41305.559363425928</v>
      </c>
      <c r="M1838" s="12">
        <f t="shared" si="248"/>
        <v>41322.559363425928</v>
      </c>
      <c r="N1838" s="14">
        <f t="shared" si="249"/>
        <v>16.75</v>
      </c>
      <c r="O1838" t="b">
        <v>0</v>
      </c>
      <c r="P1838">
        <v>55</v>
      </c>
      <c r="Q1838" t="b">
        <v>1</v>
      </c>
      <c r="R1838" s="8">
        <f t="shared" si="250"/>
        <v>2.0034000000000001</v>
      </c>
      <c r="S1838" s="10">
        <f t="shared" si="251"/>
        <v>182.12727272727273</v>
      </c>
      <c r="T1838" t="s">
        <v>8276</v>
      </c>
      <c r="U1838" t="str">
        <f t="shared" si="254"/>
        <v>music</v>
      </c>
      <c r="V1838" t="str">
        <f t="shared" si="255"/>
        <v>rock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>
        <f t="shared" si="246"/>
        <v>5180400</v>
      </c>
      <c r="L1839" s="12">
        <f t="shared" si="247"/>
        <v>40925.797858796301</v>
      </c>
      <c r="M1839" s="12">
        <f t="shared" si="248"/>
        <v>40985.756192129629</v>
      </c>
      <c r="N1839" s="14">
        <f t="shared" si="249"/>
        <v>59.708333333333336</v>
      </c>
      <c r="O1839" t="b">
        <v>0</v>
      </c>
      <c r="P1839">
        <v>30</v>
      </c>
      <c r="Q1839" t="b">
        <v>1</v>
      </c>
      <c r="R1839" s="8">
        <f t="shared" si="250"/>
        <v>3.0683333333333334</v>
      </c>
      <c r="S1839" s="10">
        <f t="shared" si="251"/>
        <v>61.366666666666667</v>
      </c>
      <c r="T1839" t="s">
        <v>8276</v>
      </c>
      <c r="U1839" t="str">
        <f t="shared" si="254"/>
        <v>music</v>
      </c>
      <c r="V1839" t="str">
        <f t="shared" si="255"/>
        <v>rock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>
        <f t="shared" si="246"/>
        <v>2448443</v>
      </c>
      <c r="L1840" s="12">
        <f t="shared" si="247"/>
        <v>40788.536539351851</v>
      </c>
      <c r="M1840" s="12">
        <f t="shared" si="248"/>
        <v>40816.875</v>
      </c>
      <c r="N1840" s="14">
        <f t="shared" si="249"/>
        <v>28.088460648148146</v>
      </c>
      <c r="O1840" t="b">
        <v>0</v>
      </c>
      <c r="P1840">
        <v>28</v>
      </c>
      <c r="Q1840" t="b">
        <v>1</v>
      </c>
      <c r="R1840" s="8">
        <f t="shared" si="250"/>
        <v>1.00149</v>
      </c>
      <c r="S1840" s="10">
        <f t="shared" si="251"/>
        <v>35.767499999999998</v>
      </c>
      <c r="T1840" t="s">
        <v>8276</v>
      </c>
      <c r="U1840" t="str">
        <f t="shared" si="254"/>
        <v>music</v>
      </c>
      <c r="V1840" t="str">
        <f t="shared" si="255"/>
        <v>rock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>
        <f t="shared" si="246"/>
        <v>2592000</v>
      </c>
      <c r="L1841" s="12">
        <f t="shared" si="247"/>
        <v>42614.472013888888</v>
      </c>
      <c r="M1841" s="12">
        <f t="shared" si="248"/>
        <v>42644.472013888888</v>
      </c>
      <c r="N1841" s="14">
        <f t="shared" si="249"/>
        <v>29.75</v>
      </c>
      <c r="O1841" t="b">
        <v>0</v>
      </c>
      <c r="P1841">
        <v>45</v>
      </c>
      <c r="Q1841" t="b">
        <v>1</v>
      </c>
      <c r="R1841" s="8">
        <f t="shared" si="250"/>
        <v>2.0529999999999999</v>
      </c>
      <c r="S1841" s="10">
        <f t="shared" si="251"/>
        <v>45.62222222222222</v>
      </c>
      <c r="T1841" t="s">
        <v>8276</v>
      </c>
      <c r="U1841" t="str">
        <f t="shared" si="254"/>
        <v>music</v>
      </c>
      <c r="V1841" t="str">
        <f t="shared" si="255"/>
        <v>rock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>
        <f t="shared" si="246"/>
        <v>1651230</v>
      </c>
      <c r="L1842" s="12">
        <f t="shared" si="247"/>
        <v>41381.846180555556</v>
      </c>
      <c r="M1842" s="12">
        <f t="shared" si="248"/>
        <v>41400.957638888889</v>
      </c>
      <c r="N1842" s="14">
        <f t="shared" si="249"/>
        <v>18.861458333333335</v>
      </c>
      <c r="O1842" t="b">
        <v>0</v>
      </c>
      <c r="P1842">
        <v>13</v>
      </c>
      <c r="Q1842" t="b">
        <v>1</v>
      </c>
      <c r="R1842" s="8">
        <f t="shared" si="250"/>
        <v>1.0888888888888888</v>
      </c>
      <c r="S1842" s="10">
        <f t="shared" si="251"/>
        <v>75.384615384615387</v>
      </c>
      <c r="T1842" t="s">
        <v>8276</v>
      </c>
      <c r="U1842" t="str">
        <f t="shared" si="254"/>
        <v>music</v>
      </c>
      <c r="V1842" t="str">
        <f t="shared" si="255"/>
        <v>rock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>
        <f t="shared" si="246"/>
        <v>2882495</v>
      </c>
      <c r="L1843" s="12">
        <f t="shared" si="247"/>
        <v>41745.59542824074</v>
      </c>
      <c r="M1843" s="12">
        <f t="shared" si="248"/>
        <v>41778.957638888889</v>
      </c>
      <c r="N1843" s="14">
        <f t="shared" si="249"/>
        <v>33.11221064814815</v>
      </c>
      <c r="O1843" t="b">
        <v>0</v>
      </c>
      <c r="P1843">
        <v>40</v>
      </c>
      <c r="Q1843" t="b">
        <v>1</v>
      </c>
      <c r="R1843" s="8">
        <f t="shared" si="250"/>
        <v>1.0175000000000001</v>
      </c>
      <c r="S1843" s="10">
        <f t="shared" si="251"/>
        <v>50.875</v>
      </c>
      <c r="T1843" t="s">
        <v>8276</v>
      </c>
      <c r="U1843" t="str">
        <f t="shared" si="254"/>
        <v>music</v>
      </c>
      <c r="V1843" t="str">
        <f t="shared" si="255"/>
        <v>rock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>
        <f t="shared" si="246"/>
        <v>2904559</v>
      </c>
      <c r="L1844" s="12">
        <f t="shared" si="247"/>
        <v>42031.381724537037</v>
      </c>
      <c r="M1844" s="12">
        <f t="shared" si="248"/>
        <v>42064.999305555553</v>
      </c>
      <c r="N1844" s="14">
        <f t="shared" si="249"/>
        <v>33.367581018518514</v>
      </c>
      <c r="O1844" t="b">
        <v>0</v>
      </c>
      <c r="P1844">
        <v>21</v>
      </c>
      <c r="Q1844" t="b">
        <v>1</v>
      </c>
      <c r="R1844" s="8">
        <f t="shared" si="250"/>
        <v>1.2524999999999999</v>
      </c>
      <c r="S1844" s="10">
        <f t="shared" si="251"/>
        <v>119.28571428571429</v>
      </c>
      <c r="T1844" t="s">
        <v>8276</v>
      </c>
      <c r="U1844" t="str">
        <f t="shared" si="254"/>
        <v>music</v>
      </c>
      <c r="V1844" t="str">
        <f t="shared" si="255"/>
        <v>rock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>
        <f t="shared" si="246"/>
        <v>2592000</v>
      </c>
      <c r="L1845" s="12">
        <f t="shared" si="247"/>
        <v>40564.744837962964</v>
      </c>
      <c r="M1845" s="12">
        <f t="shared" si="248"/>
        <v>40594.744837962964</v>
      </c>
      <c r="N1845" s="14">
        <f t="shared" si="249"/>
        <v>29.75</v>
      </c>
      <c r="O1845" t="b">
        <v>0</v>
      </c>
      <c r="P1845">
        <v>134</v>
      </c>
      <c r="Q1845" t="b">
        <v>1</v>
      </c>
      <c r="R1845" s="8">
        <f t="shared" si="250"/>
        <v>1.2400610000000001</v>
      </c>
      <c r="S1845" s="10">
        <f t="shared" si="251"/>
        <v>92.541865671641801</v>
      </c>
      <c r="T1845" t="s">
        <v>8276</v>
      </c>
      <c r="U1845" t="str">
        <f t="shared" si="254"/>
        <v>music</v>
      </c>
      <c r="V1845" t="str">
        <f t="shared" si="255"/>
        <v>rock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>
        <f t="shared" si="246"/>
        <v>3296286</v>
      </c>
      <c r="L1846" s="12">
        <f t="shared" si="247"/>
        <v>40666.723541666666</v>
      </c>
      <c r="M1846" s="12">
        <f t="shared" si="248"/>
        <v>40704.875</v>
      </c>
      <c r="N1846" s="14">
        <f t="shared" si="249"/>
        <v>37.901458333333331</v>
      </c>
      <c r="O1846" t="b">
        <v>0</v>
      </c>
      <c r="P1846">
        <v>20</v>
      </c>
      <c r="Q1846" t="b">
        <v>1</v>
      </c>
      <c r="R1846" s="8">
        <f t="shared" si="250"/>
        <v>1.014</v>
      </c>
      <c r="S1846" s="10">
        <f t="shared" si="251"/>
        <v>76.05</v>
      </c>
      <c r="T1846" t="s">
        <v>8276</v>
      </c>
      <c r="U1846" t="str">
        <f t="shared" si="254"/>
        <v>music</v>
      </c>
      <c r="V1846" t="str">
        <f t="shared" si="255"/>
        <v>rock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>
        <f t="shared" si="246"/>
        <v>1284902</v>
      </c>
      <c r="L1847" s="12">
        <f t="shared" si="247"/>
        <v>42523.083310185189</v>
      </c>
      <c r="M1847" s="12">
        <f t="shared" si="248"/>
        <v>42537.954861111109</v>
      </c>
      <c r="N1847" s="14">
        <f t="shared" si="249"/>
        <v>14.621550925925925</v>
      </c>
      <c r="O1847" t="b">
        <v>0</v>
      </c>
      <c r="P1847">
        <v>19</v>
      </c>
      <c r="Q1847" t="b">
        <v>1</v>
      </c>
      <c r="R1847" s="8">
        <f t="shared" si="250"/>
        <v>1</v>
      </c>
      <c r="S1847" s="10">
        <f t="shared" si="251"/>
        <v>52.631578947368418</v>
      </c>
      <c r="T1847" t="s">
        <v>8276</v>
      </c>
      <c r="U1847" t="str">
        <f t="shared" si="254"/>
        <v>music</v>
      </c>
      <c r="V1847" t="str">
        <f t="shared" si="255"/>
        <v>rock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>
        <f t="shared" si="246"/>
        <v>2592000</v>
      </c>
      <c r="L1848" s="12">
        <f t="shared" si="247"/>
        <v>41228.400196759263</v>
      </c>
      <c r="M1848" s="12">
        <f t="shared" si="248"/>
        <v>41258.400196759263</v>
      </c>
      <c r="N1848" s="14">
        <f t="shared" si="249"/>
        <v>29.75</v>
      </c>
      <c r="O1848" t="b">
        <v>0</v>
      </c>
      <c r="P1848">
        <v>209</v>
      </c>
      <c r="Q1848" t="b">
        <v>1</v>
      </c>
      <c r="R1848" s="8">
        <f t="shared" si="250"/>
        <v>1.3792666666666666</v>
      </c>
      <c r="S1848" s="10">
        <f t="shared" si="251"/>
        <v>98.990430622009569</v>
      </c>
      <c r="T1848" t="s">
        <v>8276</v>
      </c>
      <c r="U1848" t="str">
        <f t="shared" si="254"/>
        <v>music</v>
      </c>
      <c r="V1848" t="str">
        <f t="shared" si="255"/>
        <v>rock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>
        <f t="shared" si="246"/>
        <v>1814400</v>
      </c>
      <c r="L1849" s="12">
        <f t="shared" si="247"/>
        <v>42093.986481481479</v>
      </c>
      <c r="M1849" s="12">
        <f t="shared" si="248"/>
        <v>42114.986481481479</v>
      </c>
      <c r="N1849" s="14">
        <f t="shared" si="249"/>
        <v>20.75</v>
      </c>
      <c r="O1849" t="b">
        <v>0</v>
      </c>
      <c r="P1849">
        <v>38</v>
      </c>
      <c r="Q1849" t="b">
        <v>1</v>
      </c>
      <c r="R1849" s="8">
        <f t="shared" si="250"/>
        <v>1.2088000000000001</v>
      </c>
      <c r="S1849" s="10">
        <f t="shared" si="251"/>
        <v>79.526315789473685</v>
      </c>
      <c r="T1849" t="s">
        <v>8276</v>
      </c>
      <c r="U1849" t="str">
        <f t="shared" si="254"/>
        <v>music</v>
      </c>
      <c r="V1849" t="str">
        <f t="shared" si="255"/>
        <v>rock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>
        <f t="shared" si="246"/>
        <v>5486652</v>
      </c>
      <c r="L1850" s="12">
        <f t="shared" si="247"/>
        <v>40691.538055555553</v>
      </c>
      <c r="M1850" s="12">
        <f t="shared" si="248"/>
        <v>40755.040972222225</v>
      </c>
      <c r="N1850" s="14">
        <f t="shared" si="249"/>
        <v>63.252916666666664</v>
      </c>
      <c r="O1850" t="b">
        <v>0</v>
      </c>
      <c r="P1850">
        <v>24</v>
      </c>
      <c r="Q1850" t="b">
        <v>1</v>
      </c>
      <c r="R1850" s="8">
        <f t="shared" si="250"/>
        <v>1.0736666666666668</v>
      </c>
      <c r="S1850" s="10">
        <f t="shared" si="251"/>
        <v>134.20833333333334</v>
      </c>
      <c r="T1850" t="s">
        <v>8276</v>
      </c>
      <c r="U1850" t="str">
        <f t="shared" si="254"/>
        <v>music</v>
      </c>
      <c r="V1850" t="str">
        <f t="shared" si="255"/>
        <v>rock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>
        <f t="shared" si="246"/>
        <v>2592000</v>
      </c>
      <c r="L1851" s="12">
        <f t="shared" si="247"/>
        <v>41169.595590277779</v>
      </c>
      <c r="M1851" s="12">
        <f t="shared" si="248"/>
        <v>41199.595590277779</v>
      </c>
      <c r="N1851" s="14">
        <f t="shared" si="249"/>
        <v>29.75</v>
      </c>
      <c r="O1851" t="b">
        <v>0</v>
      </c>
      <c r="P1851">
        <v>8</v>
      </c>
      <c r="Q1851" t="b">
        <v>1</v>
      </c>
      <c r="R1851" s="8">
        <f t="shared" si="250"/>
        <v>1.0033333333333334</v>
      </c>
      <c r="S1851" s="10">
        <f t="shared" si="251"/>
        <v>37.625</v>
      </c>
      <c r="T1851" t="s">
        <v>8276</v>
      </c>
      <c r="U1851" t="str">
        <f t="shared" si="254"/>
        <v>music</v>
      </c>
      <c r="V1851" t="str">
        <f t="shared" si="255"/>
        <v>rock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>
        <f t="shared" si="246"/>
        <v>2592000</v>
      </c>
      <c r="L1852" s="12">
        <f t="shared" si="247"/>
        <v>41800.709490740745</v>
      </c>
      <c r="M1852" s="12">
        <f t="shared" si="248"/>
        <v>41830.709490740745</v>
      </c>
      <c r="N1852" s="14">
        <f t="shared" si="249"/>
        <v>29.75</v>
      </c>
      <c r="O1852" t="b">
        <v>0</v>
      </c>
      <c r="P1852">
        <v>179</v>
      </c>
      <c r="Q1852" t="b">
        <v>1</v>
      </c>
      <c r="R1852" s="8">
        <f t="shared" si="250"/>
        <v>1.0152222222222222</v>
      </c>
      <c r="S1852" s="10">
        <f t="shared" si="251"/>
        <v>51.044692737430168</v>
      </c>
      <c r="T1852" t="s">
        <v>8276</v>
      </c>
      <c r="U1852" t="str">
        <f t="shared" si="254"/>
        <v>music</v>
      </c>
      <c r="V1852" t="str">
        <f t="shared" si="255"/>
        <v>rock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>
        <f t="shared" si="246"/>
        <v>1739662</v>
      </c>
      <c r="L1853" s="12">
        <f t="shared" si="247"/>
        <v>41827.656689814816</v>
      </c>
      <c r="M1853" s="12">
        <f t="shared" si="248"/>
        <v>41847.791666666664</v>
      </c>
      <c r="N1853" s="14">
        <f t="shared" si="249"/>
        <v>19.884976851851849</v>
      </c>
      <c r="O1853" t="b">
        <v>0</v>
      </c>
      <c r="P1853">
        <v>26</v>
      </c>
      <c r="Q1853" t="b">
        <v>1</v>
      </c>
      <c r="R1853" s="8">
        <f t="shared" si="250"/>
        <v>1.0007692307692309</v>
      </c>
      <c r="S1853" s="10">
        <f t="shared" si="251"/>
        <v>50.03846153846154</v>
      </c>
      <c r="T1853" t="s">
        <v>8276</v>
      </c>
      <c r="U1853" t="str">
        <f t="shared" si="254"/>
        <v>music</v>
      </c>
      <c r="V1853" t="str">
        <f t="shared" si="255"/>
        <v>rock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>
        <f t="shared" si="246"/>
        <v>3216548</v>
      </c>
      <c r="L1854" s="12">
        <f t="shared" si="247"/>
        <v>42081.52143518519</v>
      </c>
      <c r="M1854" s="12">
        <f t="shared" si="248"/>
        <v>42118.75</v>
      </c>
      <c r="N1854" s="14">
        <f t="shared" si="249"/>
        <v>36.97856481481481</v>
      </c>
      <c r="O1854" t="b">
        <v>0</v>
      </c>
      <c r="P1854">
        <v>131</v>
      </c>
      <c r="Q1854" t="b">
        <v>1</v>
      </c>
      <c r="R1854" s="8">
        <f t="shared" si="250"/>
        <v>1.1696666666666666</v>
      </c>
      <c r="S1854" s="10">
        <f t="shared" si="251"/>
        <v>133.93129770992365</v>
      </c>
      <c r="T1854" t="s">
        <v>8276</v>
      </c>
      <c r="U1854" t="str">
        <f t="shared" si="254"/>
        <v>music</v>
      </c>
      <c r="V1854" t="str">
        <f t="shared" si="255"/>
        <v>rock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>
        <f t="shared" si="246"/>
        <v>4323600</v>
      </c>
      <c r="L1855" s="12">
        <f t="shared" si="247"/>
        <v>41176.810381944444</v>
      </c>
      <c r="M1855" s="12">
        <f t="shared" si="248"/>
        <v>41226.852048611108</v>
      </c>
      <c r="N1855" s="14">
        <f t="shared" si="249"/>
        <v>49.791666666666664</v>
      </c>
      <c r="O1855" t="b">
        <v>0</v>
      </c>
      <c r="P1855">
        <v>14</v>
      </c>
      <c r="Q1855" t="b">
        <v>1</v>
      </c>
      <c r="R1855" s="8">
        <f t="shared" si="250"/>
        <v>1.01875</v>
      </c>
      <c r="S1855" s="10">
        <f t="shared" si="251"/>
        <v>58.214285714285715</v>
      </c>
      <c r="T1855" t="s">
        <v>8276</v>
      </c>
      <c r="U1855" t="str">
        <f t="shared" si="254"/>
        <v>music</v>
      </c>
      <c r="V1855" t="str">
        <f t="shared" si="255"/>
        <v>rock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>
        <f t="shared" si="246"/>
        <v>2592000</v>
      </c>
      <c r="L1856" s="12">
        <f t="shared" si="247"/>
        <v>41387.771261574075</v>
      </c>
      <c r="M1856" s="12">
        <f t="shared" si="248"/>
        <v>41417.771261574075</v>
      </c>
      <c r="N1856" s="14">
        <f t="shared" si="249"/>
        <v>29.75</v>
      </c>
      <c r="O1856" t="b">
        <v>0</v>
      </c>
      <c r="P1856">
        <v>174</v>
      </c>
      <c r="Q1856" t="b">
        <v>1</v>
      </c>
      <c r="R1856" s="8">
        <f t="shared" si="250"/>
        <v>1.0212366666666666</v>
      </c>
      <c r="S1856" s="10">
        <f t="shared" si="251"/>
        <v>88.037643678160919</v>
      </c>
      <c r="T1856" t="s">
        <v>8276</v>
      </c>
      <c r="U1856" t="str">
        <f t="shared" si="254"/>
        <v>music</v>
      </c>
      <c r="V1856" t="str">
        <f t="shared" si="255"/>
        <v>rock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>
        <f t="shared" si="246"/>
        <v>3888000</v>
      </c>
      <c r="L1857" s="12">
        <f t="shared" si="247"/>
        <v>41600.288657407407</v>
      </c>
      <c r="M1857" s="12">
        <f t="shared" si="248"/>
        <v>41645.288657407407</v>
      </c>
      <c r="N1857" s="14">
        <f t="shared" si="249"/>
        <v>44.75</v>
      </c>
      <c r="O1857" t="b">
        <v>0</v>
      </c>
      <c r="P1857">
        <v>191</v>
      </c>
      <c r="Q1857" t="b">
        <v>1</v>
      </c>
      <c r="R1857" s="8">
        <f t="shared" si="250"/>
        <v>1.5405897142857143</v>
      </c>
      <c r="S1857" s="10">
        <f t="shared" si="251"/>
        <v>70.576753926701571</v>
      </c>
      <c r="T1857" t="s">
        <v>8276</v>
      </c>
      <c r="U1857" t="str">
        <f t="shared" si="254"/>
        <v>music</v>
      </c>
      <c r="V1857" t="str">
        <f t="shared" si="255"/>
        <v>rock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>
        <f t="shared" si="246"/>
        <v>1814400</v>
      </c>
      <c r="L1858" s="12">
        <f t="shared" si="247"/>
        <v>41817.604999999996</v>
      </c>
      <c r="M1858" s="12">
        <f t="shared" si="248"/>
        <v>41838.604999999996</v>
      </c>
      <c r="N1858" s="14">
        <f t="shared" si="249"/>
        <v>20.75</v>
      </c>
      <c r="O1858" t="b">
        <v>0</v>
      </c>
      <c r="P1858">
        <v>38</v>
      </c>
      <c r="Q1858" t="b">
        <v>1</v>
      </c>
      <c r="R1858" s="8">
        <f t="shared" si="250"/>
        <v>1.0125</v>
      </c>
      <c r="S1858" s="10">
        <f t="shared" si="251"/>
        <v>53.289473684210527</v>
      </c>
      <c r="T1858" t="s">
        <v>8276</v>
      </c>
      <c r="U1858" t="str">
        <f t="shared" si="254"/>
        <v>music</v>
      </c>
      <c r="V1858" t="str">
        <f t="shared" si="255"/>
        <v>rock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>
        <f t="shared" ref="K1859:K1922" si="256">SUM(I1859,-J1859)</f>
        <v>2592000</v>
      </c>
      <c r="L1859" s="12">
        <f t="shared" ref="L1859:L1922" si="257">(((J1859/60)/60)/24)+DATE(1970,1,1)+(-6/24)</f>
        <v>41864.51866898148</v>
      </c>
      <c r="M1859" s="12">
        <f t="shared" ref="M1859:M1922" si="258">(((I1859/60)/60)/24)+DATE(1970,1,1)+(-6/24)</f>
        <v>41894.51866898148</v>
      </c>
      <c r="N1859" s="14">
        <f t="shared" ref="N1859:N1922" si="259">(((K1859/60)/60)/24)+(-6/24)</f>
        <v>29.75</v>
      </c>
      <c r="O1859" t="b">
        <v>0</v>
      </c>
      <c r="P1859">
        <v>22</v>
      </c>
      <c r="Q1859" t="b">
        <v>1</v>
      </c>
      <c r="R1859" s="8">
        <f t="shared" ref="R1859:R1922" si="260">E1859/D1859</f>
        <v>1</v>
      </c>
      <c r="S1859" s="10">
        <f t="shared" ref="S1859:S1922" si="261">E1859/P1859</f>
        <v>136.36363636363637</v>
      </c>
      <c r="T1859" t="s">
        <v>8276</v>
      </c>
      <c r="U1859" t="str">
        <f t="shared" si="254"/>
        <v>music</v>
      </c>
      <c r="V1859" t="str">
        <f t="shared" si="255"/>
        <v>rock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>
        <f t="shared" si="256"/>
        <v>5187600</v>
      </c>
      <c r="L1860" s="12">
        <f t="shared" si="257"/>
        <v>40832.950474537036</v>
      </c>
      <c r="M1860" s="12">
        <f t="shared" si="258"/>
        <v>40892.992141203707</v>
      </c>
      <c r="N1860" s="14">
        <f t="shared" si="259"/>
        <v>59.791666666666664</v>
      </c>
      <c r="O1860" t="b">
        <v>0</v>
      </c>
      <c r="P1860">
        <v>149</v>
      </c>
      <c r="Q1860" t="b">
        <v>1</v>
      </c>
      <c r="R1860" s="8">
        <f t="shared" si="260"/>
        <v>1.0874800874800874</v>
      </c>
      <c r="S1860" s="10">
        <f t="shared" si="261"/>
        <v>40.547315436241611</v>
      </c>
      <c r="T1860" t="s">
        <v>8276</v>
      </c>
      <c r="U1860" t="str">
        <f t="shared" si="254"/>
        <v>music</v>
      </c>
      <c r="V1860" t="str">
        <f t="shared" si="255"/>
        <v>rock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>
        <f t="shared" si="256"/>
        <v>2592000</v>
      </c>
      <c r="L1861" s="12">
        <f t="shared" si="257"/>
        <v>40778.520011574074</v>
      </c>
      <c r="M1861" s="12">
        <f t="shared" si="258"/>
        <v>40808.520011574074</v>
      </c>
      <c r="N1861" s="14">
        <f t="shared" si="259"/>
        <v>29.75</v>
      </c>
      <c r="O1861" t="b">
        <v>0</v>
      </c>
      <c r="P1861">
        <v>56</v>
      </c>
      <c r="Q1861" t="b">
        <v>1</v>
      </c>
      <c r="R1861" s="8">
        <f t="shared" si="260"/>
        <v>1.3183333333333334</v>
      </c>
      <c r="S1861" s="10">
        <f t="shared" si="261"/>
        <v>70.625</v>
      </c>
      <c r="T1861" t="s">
        <v>8276</v>
      </c>
      <c r="U1861" t="str">
        <f t="shared" si="254"/>
        <v>music</v>
      </c>
      <c r="V1861" t="str">
        <f t="shared" si="255"/>
        <v>rock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>
        <f t="shared" si="256"/>
        <v>1814400</v>
      </c>
      <c r="L1862" s="12">
        <f t="shared" si="257"/>
        <v>41655.459305555552</v>
      </c>
      <c r="M1862" s="12">
        <f t="shared" si="258"/>
        <v>41676.459305555552</v>
      </c>
      <c r="N1862" s="14">
        <f t="shared" si="259"/>
        <v>20.75</v>
      </c>
      <c r="O1862" t="b">
        <v>0</v>
      </c>
      <c r="P1862">
        <v>19</v>
      </c>
      <c r="Q1862" t="b">
        <v>1</v>
      </c>
      <c r="R1862" s="8">
        <f t="shared" si="260"/>
        <v>1.3346666666666667</v>
      </c>
      <c r="S1862" s="10">
        <f t="shared" si="261"/>
        <v>52.684210526315788</v>
      </c>
      <c r="T1862" t="s">
        <v>8276</v>
      </c>
      <c r="U1862" t="str">
        <f t="shared" si="254"/>
        <v>music</v>
      </c>
      <c r="V1862" t="str">
        <f t="shared" si="255"/>
        <v>rock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>
        <f t="shared" si="256"/>
        <v>2592000</v>
      </c>
      <c r="L1863" s="12">
        <f t="shared" si="257"/>
        <v>42000.050243055557</v>
      </c>
      <c r="M1863" s="12">
        <f t="shared" si="258"/>
        <v>42030.050243055557</v>
      </c>
      <c r="N1863" s="14">
        <f t="shared" si="259"/>
        <v>29.75</v>
      </c>
      <c r="O1863" t="b">
        <v>0</v>
      </c>
      <c r="P1863">
        <v>0</v>
      </c>
      <c r="Q1863" t="b">
        <v>0</v>
      </c>
      <c r="R1863" s="8">
        <f t="shared" si="260"/>
        <v>0</v>
      </c>
      <c r="S1863" s="10" t="e">
        <f t="shared" si="261"/>
        <v>#DIV/0!</v>
      </c>
      <c r="T1863" t="s">
        <v>8283</v>
      </c>
      <c r="U1863" t="str">
        <f t="shared" ref="U1863:U1882" si="262">IF(T1863="games/video games", "games", IF(T1863="games/tabletop games", "games", IF(T1863="games/mobile games", "games", "N/A")))</f>
        <v>games</v>
      </c>
      <c r="V1863" t="str">
        <f t="shared" ref="V1863:V1882" si="263">IF(T1863="games/video games", "video games", IF(T1863="games/tabletop games", "tabletop games", IF(T1863="games/mobile games", "mobile games", "N/A")))</f>
        <v>mobile games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>
        <f t="shared" si="256"/>
        <v>4045226</v>
      </c>
      <c r="L1864" s="12">
        <f t="shared" si="257"/>
        <v>42755.242754629624</v>
      </c>
      <c r="M1864" s="12">
        <f t="shared" si="258"/>
        <v>42802.0625</v>
      </c>
      <c r="N1864" s="14">
        <f t="shared" si="259"/>
        <v>46.569745370370377</v>
      </c>
      <c r="O1864" t="b">
        <v>0</v>
      </c>
      <c r="P1864">
        <v>16</v>
      </c>
      <c r="Q1864" t="b">
        <v>0</v>
      </c>
      <c r="R1864" s="8">
        <f t="shared" si="260"/>
        <v>8.0833333333333326E-2</v>
      </c>
      <c r="S1864" s="10">
        <f t="shared" si="261"/>
        <v>90.9375</v>
      </c>
      <c r="T1864" t="s">
        <v>8283</v>
      </c>
      <c r="U1864" t="str">
        <f t="shared" si="262"/>
        <v>games</v>
      </c>
      <c r="V1864" t="str">
        <f t="shared" si="263"/>
        <v>mobile games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>
        <f t="shared" si="256"/>
        <v>2592000</v>
      </c>
      <c r="L1865" s="12">
        <f t="shared" si="257"/>
        <v>41772.547280092593</v>
      </c>
      <c r="M1865" s="12">
        <f t="shared" si="258"/>
        <v>41802.547280092593</v>
      </c>
      <c r="N1865" s="14">
        <f t="shared" si="259"/>
        <v>29.75</v>
      </c>
      <c r="O1865" t="b">
        <v>0</v>
      </c>
      <c r="P1865">
        <v>2</v>
      </c>
      <c r="Q1865" t="b">
        <v>0</v>
      </c>
      <c r="R1865" s="8">
        <f t="shared" si="260"/>
        <v>4.0000000000000001E-3</v>
      </c>
      <c r="S1865" s="10">
        <f t="shared" si="261"/>
        <v>5</v>
      </c>
      <c r="T1865" t="s">
        <v>8283</v>
      </c>
      <c r="U1865" t="str">
        <f t="shared" si="262"/>
        <v>games</v>
      </c>
      <c r="V1865" t="str">
        <f t="shared" si="263"/>
        <v>mobile games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>
        <f t="shared" si="256"/>
        <v>2592000</v>
      </c>
      <c r="L1866" s="12">
        <f t="shared" si="257"/>
        <v>41733.466435185182</v>
      </c>
      <c r="M1866" s="12">
        <f t="shared" si="258"/>
        <v>41763.466435185182</v>
      </c>
      <c r="N1866" s="14">
        <f t="shared" si="259"/>
        <v>29.75</v>
      </c>
      <c r="O1866" t="b">
        <v>0</v>
      </c>
      <c r="P1866">
        <v>48</v>
      </c>
      <c r="Q1866" t="b">
        <v>0</v>
      </c>
      <c r="R1866" s="8">
        <f t="shared" si="260"/>
        <v>0.42892307692307691</v>
      </c>
      <c r="S1866" s="10">
        <f t="shared" si="261"/>
        <v>58.083333333333336</v>
      </c>
      <c r="T1866" t="s">
        <v>8283</v>
      </c>
      <c r="U1866" t="str">
        <f t="shared" si="262"/>
        <v>games</v>
      </c>
      <c r="V1866" t="str">
        <f t="shared" si="263"/>
        <v>mobile games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>
        <f t="shared" si="256"/>
        <v>3027600</v>
      </c>
      <c r="L1867" s="12">
        <f t="shared" si="257"/>
        <v>42645.117442129631</v>
      </c>
      <c r="M1867" s="12">
        <f t="shared" si="258"/>
        <v>42680.159108796302</v>
      </c>
      <c r="N1867" s="14">
        <f t="shared" si="259"/>
        <v>34.791666666666664</v>
      </c>
      <c r="O1867" t="b">
        <v>0</v>
      </c>
      <c r="P1867">
        <v>2</v>
      </c>
      <c r="Q1867" t="b">
        <v>0</v>
      </c>
      <c r="R1867" s="8">
        <f t="shared" si="260"/>
        <v>3.6363636363636364E-5</v>
      </c>
      <c r="S1867" s="10">
        <f t="shared" si="261"/>
        <v>2</v>
      </c>
      <c r="T1867" t="s">
        <v>8283</v>
      </c>
      <c r="U1867" t="str">
        <f t="shared" si="262"/>
        <v>games</v>
      </c>
      <c r="V1867" t="str">
        <f t="shared" si="263"/>
        <v>mobile games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>
        <f t="shared" si="256"/>
        <v>4572303</v>
      </c>
      <c r="L1868" s="12">
        <f t="shared" si="257"/>
        <v>42741.996493055558</v>
      </c>
      <c r="M1868" s="12">
        <f t="shared" si="258"/>
        <v>42794.916666666672</v>
      </c>
      <c r="N1868" s="14">
        <f t="shared" si="259"/>
        <v>52.670173611111117</v>
      </c>
      <c r="O1868" t="b">
        <v>0</v>
      </c>
      <c r="P1868">
        <v>2</v>
      </c>
      <c r="Q1868" t="b">
        <v>0</v>
      </c>
      <c r="R1868" s="8">
        <f t="shared" si="260"/>
        <v>5.0000000000000001E-3</v>
      </c>
      <c r="S1868" s="10">
        <f t="shared" si="261"/>
        <v>62.5</v>
      </c>
      <c r="T1868" t="s">
        <v>8283</v>
      </c>
      <c r="U1868" t="str">
        <f t="shared" si="262"/>
        <v>games</v>
      </c>
      <c r="V1868" t="str">
        <f t="shared" si="263"/>
        <v>mobile games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>
        <f t="shared" si="256"/>
        <v>2592000</v>
      </c>
      <c r="L1869" s="12">
        <f t="shared" si="257"/>
        <v>42649.674907407403</v>
      </c>
      <c r="M1869" s="12">
        <f t="shared" si="258"/>
        <v>42679.674907407403</v>
      </c>
      <c r="N1869" s="14">
        <f t="shared" si="259"/>
        <v>29.75</v>
      </c>
      <c r="O1869" t="b">
        <v>0</v>
      </c>
      <c r="P1869">
        <v>1</v>
      </c>
      <c r="Q1869" t="b">
        <v>0</v>
      </c>
      <c r="R1869" s="8">
        <f t="shared" si="260"/>
        <v>5.0000000000000001E-4</v>
      </c>
      <c r="S1869" s="10">
        <f t="shared" si="261"/>
        <v>10</v>
      </c>
      <c r="T1869" t="s">
        <v>8283</v>
      </c>
      <c r="U1869" t="str">
        <f t="shared" si="262"/>
        <v>games</v>
      </c>
      <c r="V1869" t="str">
        <f t="shared" si="263"/>
        <v>mobile games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>
        <f t="shared" si="256"/>
        <v>2121415</v>
      </c>
      <c r="L1870" s="12">
        <f t="shared" si="257"/>
        <v>42328.529224537036</v>
      </c>
      <c r="M1870" s="12">
        <f t="shared" si="258"/>
        <v>42353.082638888889</v>
      </c>
      <c r="N1870" s="14">
        <f t="shared" si="259"/>
        <v>24.303414351851853</v>
      </c>
      <c r="O1870" t="b">
        <v>0</v>
      </c>
      <c r="P1870">
        <v>17</v>
      </c>
      <c r="Q1870" t="b">
        <v>0</v>
      </c>
      <c r="R1870" s="8">
        <f t="shared" si="260"/>
        <v>4.8680000000000001E-2</v>
      </c>
      <c r="S1870" s="10">
        <f t="shared" si="261"/>
        <v>71.588235294117652</v>
      </c>
      <c r="T1870" t="s">
        <v>8283</v>
      </c>
      <c r="U1870" t="str">
        <f t="shared" si="262"/>
        <v>games</v>
      </c>
      <c r="V1870" t="str">
        <f t="shared" si="263"/>
        <v>mobile games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>
        <f t="shared" si="256"/>
        <v>2592000</v>
      </c>
      <c r="L1871" s="12">
        <f t="shared" si="257"/>
        <v>42708.752881944441</v>
      </c>
      <c r="M1871" s="12">
        <f t="shared" si="258"/>
        <v>42738.752881944441</v>
      </c>
      <c r="N1871" s="14">
        <f t="shared" si="259"/>
        <v>29.75</v>
      </c>
      <c r="O1871" t="b">
        <v>0</v>
      </c>
      <c r="P1871">
        <v>0</v>
      </c>
      <c r="Q1871" t="b">
        <v>0</v>
      </c>
      <c r="R1871" s="8">
        <f t="shared" si="260"/>
        <v>0</v>
      </c>
      <c r="S1871" s="10" t="e">
        <f t="shared" si="261"/>
        <v>#DIV/0!</v>
      </c>
      <c r="T1871" t="s">
        <v>8283</v>
      </c>
      <c r="U1871" t="str">
        <f t="shared" si="262"/>
        <v>games</v>
      </c>
      <c r="V1871" t="str">
        <f t="shared" si="263"/>
        <v>mobile games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>
        <f t="shared" si="256"/>
        <v>2490285</v>
      </c>
      <c r="L1872" s="12">
        <f t="shared" si="257"/>
        <v>42371.105729166666</v>
      </c>
      <c r="M1872" s="12">
        <f t="shared" si="258"/>
        <v>42399.928472222222</v>
      </c>
      <c r="N1872" s="14">
        <f t="shared" si="259"/>
        <v>28.572743055555552</v>
      </c>
      <c r="O1872" t="b">
        <v>0</v>
      </c>
      <c r="P1872">
        <v>11</v>
      </c>
      <c r="Q1872" t="b">
        <v>0</v>
      </c>
      <c r="R1872" s="8">
        <f t="shared" si="260"/>
        <v>0.10314285714285715</v>
      </c>
      <c r="S1872" s="10">
        <f t="shared" si="261"/>
        <v>32.81818181818182</v>
      </c>
      <c r="T1872" t="s">
        <v>8283</v>
      </c>
      <c r="U1872" t="str">
        <f t="shared" si="262"/>
        <v>games</v>
      </c>
      <c r="V1872" t="str">
        <f t="shared" si="263"/>
        <v>mobile games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>
        <f t="shared" si="256"/>
        <v>3459600</v>
      </c>
      <c r="L1873" s="12">
        <f t="shared" si="257"/>
        <v>41923.533576388887</v>
      </c>
      <c r="M1873" s="12">
        <f t="shared" si="258"/>
        <v>41963.575243055559</v>
      </c>
      <c r="N1873" s="14">
        <f t="shared" si="259"/>
        <v>39.791666666666664</v>
      </c>
      <c r="O1873" t="b">
        <v>0</v>
      </c>
      <c r="P1873">
        <v>95</v>
      </c>
      <c r="Q1873" t="b">
        <v>0</v>
      </c>
      <c r="R1873" s="8">
        <f t="shared" si="260"/>
        <v>0.7178461538461538</v>
      </c>
      <c r="S1873" s="10">
        <f t="shared" si="261"/>
        <v>49.11578947368421</v>
      </c>
      <c r="T1873" t="s">
        <v>8283</v>
      </c>
      <c r="U1873" t="str">
        <f t="shared" si="262"/>
        <v>games</v>
      </c>
      <c r="V1873" t="str">
        <f t="shared" si="263"/>
        <v>mobile games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>
        <f t="shared" si="256"/>
        <v>2592000</v>
      </c>
      <c r="L1874" s="12">
        <f t="shared" si="257"/>
        <v>42154.879652777774</v>
      </c>
      <c r="M1874" s="12">
        <f t="shared" si="258"/>
        <v>42184.879652777774</v>
      </c>
      <c r="N1874" s="14">
        <f t="shared" si="259"/>
        <v>29.75</v>
      </c>
      <c r="O1874" t="b">
        <v>0</v>
      </c>
      <c r="P1874">
        <v>13</v>
      </c>
      <c r="Q1874" t="b">
        <v>0</v>
      </c>
      <c r="R1874" s="8">
        <f t="shared" si="260"/>
        <v>1.06E-2</v>
      </c>
      <c r="S1874" s="10">
        <f t="shared" si="261"/>
        <v>16.307692307692307</v>
      </c>
      <c r="T1874" t="s">
        <v>8283</v>
      </c>
      <c r="U1874" t="str">
        <f t="shared" si="262"/>
        <v>games</v>
      </c>
      <c r="V1874" t="str">
        <f t="shared" si="263"/>
        <v>mobile games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>
        <f t="shared" si="256"/>
        <v>2512690</v>
      </c>
      <c r="L1875" s="12">
        <f t="shared" si="257"/>
        <v>42164.365856481483</v>
      </c>
      <c r="M1875" s="12">
        <f t="shared" si="258"/>
        <v>42193.447916666672</v>
      </c>
      <c r="N1875" s="14">
        <f t="shared" si="259"/>
        <v>28.832060185185185</v>
      </c>
      <c r="O1875" t="b">
        <v>0</v>
      </c>
      <c r="P1875">
        <v>2</v>
      </c>
      <c r="Q1875" t="b">
        <v>0</v>
      </c>
      <c r="R1875" s="8">
        <f t="shared" si="260"/>
        <v>4.4999999999999997E-3</v>
      </c>
      <c r="S1875" s="10">
        <f t="shared" si="261"/>
        <v>18</v>
      </c>
      <c r="T1875" t="s">
        <v>8283</v>
      </c>
      <c r="U1875" t="str">
        <f t="shared" si="262"/>
        <v>games</v>
      </c>
      <c r="V1875" t="str">
        <f t="shared" si="263"/>
        <v>mobile games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>
        <f t="shared" si="256"/>
        <v>1728000</v>
      </c>
      <c r="L1876" s="12">
        <f t="shared" si="257"/>
        <v>42529.719131944439</v>
      </c>
      <c r="M1876" s="12">
        <f t="shared" si="258"/>
        <v>42549.719131944439</v>
      </c>
      <c r="N1876" s="14">
        <f t="shared" si="259"/>
        <v>19.75</v>
      </c>
      <c r="O1876" t="b">
        <v>0</v>
      </c>
      <c r="P1876">
        <v>2</v>
      </c>
      <c r="Q1876" t="b">
        <v>0</v>
      </c>
      <c r="R1876" s="8">
        <f t="shared" si="260"/>
        <v>1.6249999999999999E-4</v>
      </c>
      <c r="S1876" s="10">
        <f t="shared" si="261"/>
        <v>13</v>
      </c>
      <c r="T1876" t="s">
        <v>8283</v>
      </c>
      <c r="U1876" t="str">
        <f t="shared" si="262"/>
        <v>games</v>
      </c>
      <c r="V1876" t="str">
        <f t="shared" si="263"/>
        <v>mobile games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>
        <f t="shared" si="256"/>
        <v>5184000</v>
      </c>
      <c r="L1877" s="12">
        <f t="shared" si="257"/>
        <v>42528.649398148147</v>
      </c>
      <c r="M1877" s="12">
        <f t="shared" si="258"/>
        <v>42588.649398148147</v>
      </c>
      <c r="N1877" s="14">
        <f t="shared" si="259"/>
        <v>59.75</v>
      </c>
      <c r="O1877" t="b">
        <v>0</v>
      </c>
      <c r="P1877">
        <v>3</v>
      </c>
      <c r="Q1877" t="b">
        <v>0</v>
      </c>
      <c r="R1877" s="8">
        <f t="shared" si="260"/>
        <v>5.1000000000000004E-3</v>
      </c>
      <c r="S1877" s="10">
        <f t="shared" si="261"/>
        <v>17</v>
      </c>
      <c r="T1877" t="s">
        <v>8283</v>
      </c>
      <c r="U1877" t="str">
        <f t="shared" si="262"/>
        <v>games</v>
      </c>
      <c r="V1877" t="str">
        <f t="shared" si="263"/>
        <v>mobile games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>
        <f t="shared" si="256"/>
        <v>2592000</v>
      </c>
      <c r="L1878" s="12">
        <f t="shared" si="257"/>
        <v>41776.034780092588</v>
      </c>
      <c r="M1878" s="12">
        <f t="shared" si="258"/>
        <v>41806.034780092588</v>
      </c>
      <c r="N1878" s="14">
        <f t="shared" si="259"/>
        <v>29.75</v>
      </c>
      <c r="O1878" t="b">
        <v>0</v>
      </c>
      <c r="P1878">
        <v>0</v>
      </c>
      <c r="Q1878" t="b">
        <v>0</v>
      </c>
      <c r="R1878" s="8">
        <f t="shared" si="260"/>
        <v>0</v>
      </c>
      <c r="S1878" s="10" t="e">
        <f t="shared" si="261"/>
        <v>#DIV/0!</v>
      </c>
      <c r="T1878" t="s">
        <v>8283</v>
      </c>
      <c r="U1878" t="str">
        <f t="shared" si="262"/>
        <v>games</v>
      </c>
      <c r="V1878" t="str">
        <f t="shared" si="263"/>
        <v>mobile games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>
        <f t="shared" si="256"/>
        <v>2505600</v>
      </c>
      <c r="L1879" s="12">
        <f t="shared" si="257"/>
        <v>42034.779224537036</v>
      </c>
      <c r="M1879" s="12">
        <f t="shared" si="258"/>
        <v>42063.779224537036</v>
      </c>
      <c r="N1879" s="14">
        <f t="shared" si="259"/>
        <v>28.75</v>
      </c>
      <c r="O1879" t="b">
        <v>0</v>
      </c>
      <c r="P1879">
        <v>0</v>
      </c>
      <c r="Q1879" t="b">
        <v>0</v>
      </c>
      <c r="R1879" s="8">
        <f t="shared" si="260"/>
        <v>0</v>
      </c>
      <c r="S1879" s="10" t="e">
        <f t="shared" si="261"/>
        <v>#DIV/0!</v>
      </c>
      <c r="T1879" t="s">
        <v>8283</v>
      </c>
      <c r="U1879" t="str">
        <f t="shared" si="262"/>
        <v>games</v>
      </c>
      <c r="V1879" t="str">
        <f t="shared" si="263"/>
        <v>mobile games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>
        <f t="shared" si="256"/>
        <v>2592000</v>
      </c>
      <c r="L1880" s="12">
        <f t="shared" si="257"/>
        <v>41772.758738425924</v>
      </c>
      <c r="M1880" s="12">
        <f t="shared" si="258"/>
        <v>41802.758738425924</v>
      </c>
      <c r="N1880" s="14">
        <f t="shared" si="259"/>
        <v>29.75</v>
      </c>
      <c r="O1880" t="b">
        <v>0</v>
      </c>
      <c r="P1880">
        <v>0</v>
      </c>
      <c r="Q1880" t="b">
        <v>0</v>
      </c>
      <c r="R1880" s="8">
        <f t="shared" si="260"/>
        <v>0</v>
      </c>
      <c r="S1880" s="10" t="e">
        <f t="shared" si="261"/>
        <v>#DIV/0!</v>
      </c>
      <c r="T1880" t="s">
        <v>8283</v>
      </c>
      <c r="U1880" t="str">
        <f t="shared" si="262"/>
        <v>games</v>
      </c>
      <c r="V1880" t="str">
        <f t="shared" si="263"/>
        <v>mobile games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>
        <f t="shared" si="256"/>
        <v>2588400</v>
      </c>
      <c r="L1881" s="12">
        <f t="shared" si="257"/>
        <v>42413.399641203709</v>
      </c>
      <c r="M1881" s="12">
        <f t="shared" si="258"/>
        <v>42443.357974537037</v>
      </c>
      <c r="N1881" s="14">
        <f t="shared" si="259"/>
        <v>29.708333333333332</v>
      </c>
      <c r="O1881" t="b">
        <v>0</v>
      </c>
      <c r="P1881">
        <v>2</v>
      </c>
      <c r="Q1881" t="b">
        <v>0</v>
      </c>
      <c r="R1881" s="8">
        <f t="shared" si="260"/>
        <v>1.1999999999999999E-3</v>
      </c>
      <c r="S1881" s="10">
        <f t="shared" si="261"/>
        <v>3</v>
      </c>
      <c r="T1881" t="s">
        <v>8283</v>
      </c>
      <c r="U1881" t="str">
        <f t="shared" si="262"/>
        <v>games</v>
      </c>
      <c r="V1881" t="str">
        <f t="shared" si="263"/>
        <v>mobile games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>
        <f t="shared" si="256"/>
        <v>2502000</v>
      </c>
      <c r="L1882" s="12">
        <f t="shared" si="257"/>
        <v>42430.316898148143</v>
      </c>
      <c r="M1882" s="12">
        <f t="shared" si="258"/>
        <v>42459.275231481486</v>
      </c>
      <c r="N1882" s="14">
        <f t="shared" si="259"/>
        <v>28.708333333333332</v>
      </c>
      <c r="O1882" t="b">
        <v>0</v>
      </c>
      <c r="P1882">
        <v>24</v>
      </c>
      <c r="Q1882" t="b">
        <v>0</v>
      </c>
      <c r="R1882" s="8">
        <f t="shared" si="260"/>
        <v>0.20080000000000001</v>
      </c>
      <c r="S1882" s="10">
        <f t="shared" si="261"/>
        <v>41.833333333333336</v>
      </c>
      <c r="T1882" t="s">
        <v>8283</v>
      </c>
      <c r="U1882" t="str">
        <f t="shared" si="262"/>
        <v>games</v>
      </c>
      <c r="V1882" t="str">
        <f t="shared" si="263"/>
        <v>mobile games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>
        <f t="shared" si="256"/>
        <v>2588400</v>
      </c>
      <c r="L1883" s="12">
        <f t="shared" si="257"/>
        <v>42042.902650462958</v>
      </c>
      <c r="M1883" s="12">
        <f t="shared" si="258"/>
        <v>42072.860983796301</v>
      </c>
      <c r="N1883" s="14">
        <f t="shared" si="259"/>
        <v>29.708333333333332</v>
      </c>
      <c r="O1883" t="b">
        <v>0</v>
      </c>
      <c r="P1883">
        <v>70</v>
      </c>
      <c r="Q1883" t="b">
        <v>1</v>
      </c>
      <c r="R1883" s="8">
        <f t="shared" si="260"/>
        <v>1.726845</v>
      </c>
      <c r="S1883" s="10">
        <f t="shared" si="261"/>
        <v>49.338428571428572</v>
      </c>
      <c r="T1883" t="s">
        <v>8279</v>
      </c>
      <c r="U1883" t="str">
        <f t="shared" ref="U1883:U1902" si="264">IF(T1883="music/rock","music",IF(T1883="music/jazz","music",IF(T1883="music/classical music","music",IF(T1883="music/electronic music","music",IF(T1883="music/faith","music",IF(T1883="music/metal","music",IF(T1883="music/pop","music",IF(T1883="music/indie rock","music",IF(T1883="music/world music","music","N/A")))))))))</f>
        <v>music</v>
      </c>
      <c r="V1883" t="str">
        <f t="shared" ref="V1883:V1902" si="265">IF(T1883="music/rock","rock",IF(T1883="music/jazz","jazz",IF(T1883="music/classical music","classical music",IF(T1883="music/electronic music","electronic music",IF(T1883="music/faith","faith",IF(T1883="music/metal","metal",IF(T1883="music/pop","pop",IF(T1883="music/indie rock","indie rock",IF(T1883="music/world music","world music","N/A")))))))))</f>
        <v>indie rock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>
        <f t="shared" si="256"/>
        <v>2854868</v>
      </c>
      <c r="L1884" s="12">
        <f t="shared" si="257"/>
        <v>41067.699212962965</v>
      </c>
      <c r="M1884" s="12">
        <f t="shared" si="258"/>
        <v>41100.741666666669</v>
      </c>
      <c r="N1884" s="14">
        <f t="shared" si="259"/>
        <v>32.792453703703707</v>
      </c>
      <c r="O1884" t="b">
        <v>0</v>
      </c>
      <c r="P1884">
        <v>81</v>
      </c>
      <c r="Q1884" t="b">
        <v>1</v>
      </c>
      <c r="R1884" s="8">
        <f t="shared" si="260"/>
        <v>1.008955223880597</v>
      </c>
      <c r="S1884" s="10">
        <f t="shared" si="261"/>
        <v>41.728395061728392</v>
      </c>
      <c r="T1884" t="s">
        <v>8279</v>
      </c>
      <c r="U1884" t="str">
        <f t="shared" si="264"/>
        <v>music</v>
      </c>
      <c r="V1884" t="str">
        <f t="shared" si="265"/>
        <v>indie rock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>
        <f t="shared" si="256"/>
        <v>2588400</v>
      </c>
      <c r="L1885" s="12">
        <f t="shared" si="257"/>
        <v>40977.698009259257</v>
      </c>
      <c r="M1885" s="12">
        <f t="shared" si="258"/>
        <v>41007.656342592592</v>
      </c>
      <c r="N1885" s="14">
        <f t="shared" si="259"/>
        <v>29.708333333333332</v>
      </c>
      <c r="O1885" t="b">
        <v>0</v>
      </c>
      <c r="P1885">
        <v>32</v>
      </c>
      <c r="Q1885" t="b">
        <v>1</v>
      </c>
      <c r="R1885" s="8">
        <f t="shared" si="260"/>
        <v>1.0480480480480481</v>
      </c>
      <c r="S1885" s="10">
        <f t="shared" si="261"/>
        <v>32.71875</v>
      </c>
      <c r="T1885" t="s">
        <v>8279</v>
      </c>
      <c r="U1885" t="str">
        <f t="shared" si="264"/>
        <v>music</v>
      </c>
      <c r="V1885" t="str">
        <f t="shared" si="265"/>
        <v>indie rock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>
        <f t="shared" si="256"/>
        <v>3050065</v>
      </c>
      <c r="L1886" s="12">
        <f t="shared" si="257"/>
        <v>41204.948321759257</v>
      </c>
      <c r="M1886" s="12">
        <f t="shared" si="258"/>
        <v>41240.25</v>
      </c>
      <c r="N1886" s="14">
        <f t="shared" si="259"/>
        <v>35.051678240740735</v>
      </c>
      <c r="O1886" t="b">
        <v>0</v>
      </c>
      <c r="P1886">
        <v>26</v>
      </c>
      <c r="Q1886" t="b">
        <v>1</v>
      </c>
      <c r="R1886" s="8">
        <f t="shared" si="260"/>
        <v>1.351</v>
      </c>
      <c r="S1886" s="10">
        <f t="shared" si="261"/>
        <v>51.96153846153846</v>
      </c>
      <c r="T1886" t="s">
        <v>8279</v>
      </c>
      <c r="U1886" t="str">
        <f t="shared" si="264"/>
        <v>music</v>
      </c>
      <c r="V1886" t="str">
        <f t="shared" si="265"/>
        <v>indie rock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>
        <f t="shared" si="256"/>
        <v>2835890</v>
      </c>
      <c r="L1887" s="12">
        <f t="shared" si="257"/>
        <v>41098.843865740739</v>
      </c>
      <c r="M1887" s="12">
        <f t="shared" si="258"/>
        <v>41131.666666666664</v>
      </c>
      <c r="N1887" s="14">
        <f t="shared" si="259"/>
        <v>32.572800925925925</v>
      </c>
      <c r="O1887" t="b">
        <v>0</v>
      </c>
      <c r="P1887">
        <v>105</v>
      </c>
      <c r="Q1887" t="b">
        <v>1</v>
      </c>
      <c r="R1887" s="8">
        <f t="shared" si="260"/>
        <v>1.1632786885245903</v>
      </c>
      <c r="S1887" s="10">
        <f t="shared" si="261"/>
        <v>50.685714285714283</v>
      </c>
      <c r="T1887" t="s">
        <v>8279</v>
      </c>
      <c r="U1887" t="str">
        <f t="shared" si="264"/>
        <v>music</v>
      </c>
      <c r="V1887" t="str">
        <f t="shared" si="265"/>
        <v>indie rock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>
        <f t="shared" si="256"/>
        <v>2595600</v>
      </c>
      <c r="L1888" s="12">
        <f t="shared" si="257"/>
        <v>41925.656689814816</v>
      </c>
      <c r="M1888" s="12">
        <f t="shared" si="258"/>
        <v>41955.69835648148</v>
      </c>
      <c r="N1888" s="14">
        <f t="shared" si="259"/>
        <v>29.791666666666668</v>
      </c>
      <c r="O1888" t="b">
        <v>0</v>
      </c>
      <c r="P1888">
        <v>29</v>
      </c>
      <c r="Q1888" t="b">
        <v>1</v>
      </c>
      <c r="R1888" s="8">
        <f t="shared" si="260"/>
        <v>1.0208333333333333</v>
      </c>
      <c r="S1888" s="10">
        <f t="shared" si="261"/>
        <v>42.241379310344826</v>
      </c>
      <c r="T1888" t="s">
        <v>8279</v>
      </c>
      <c r="U1888" t="str">
        <f t="shared" si="264"/>
        <v>music</v>
      </c>
      <c r="V1888" t="str">
        <f t="shared" si="265"/>
        <v>indie rock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>
        <f t="shared" si="256"/>
        <v>1563468</v>
      </c>
      <c r="L1889" s="12">
        <f t="shared" si="257"/>
        <v>42323.550138888888</v>
      </c>
      <c r="M1889" s="12">
        <f t="shared" si="258"/>
        <v>42341.645833333328</v>
      </c>
      <c r="N1889" s="14">
        <f t="shared" si="259"/>
        <v>17.845694444444444</v>
      </c>
      <c r="O1889" t="b">
        <v>0</v>
      </c>
      <c r="P1889">
        <v>8</v>
      </c>
      <c r="Q1889" t="b">
        <v>1</v>
      </c>
      <c r="R1889" s="8">
        <f t="shared" si="260"/>
        <v>1.1116666666666666</v>
      </c>
      <c r="S1889" s="10">
        <f t="shared" si="261"/>
        <v>416.875</v>
      </c>
      <c r="T1889" t="s">
        <v>8279</v>
      </c>
      <c r="U1889" t="str">
        <f t="shared" si="264"/>
        <v>music</v>
      </c>
      <c r="V1889" t="str">
        <f t="shared" si="265"/>
        <v>indie rock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>
        <f t="shared" si="256"/>
        <v>2675608</v>
      </c>
      <c r="L1890" s="12">
        <f t="shared" si="257"/>
        <v>40298.989953703705</v>
      </c>
      <c r="M1890" s="12">
        <f t="shared" si="258"/>
        <v>40329.957638888889</v>
      </c>
      <c r="N1890" s="14">
        <f t="shared" si="259"/>
        <v>30.717685185185186</v>
      </c>
      <c r="O1890" t="b">
        <v>0</v>
      </c>
      <c r="P1890">
        <v>89</v>
      </c>
      <c r="Q1890" t="b">
        <v>1</v>
      </c>
      <c r="R1890" s="8">
        <f t="shared" si="260"/>
        <v>1.6608000000000001</v>
      </c>
      <c r="S1890" s="10">
        <f t="shared" si="261"/>
        <v>46.651685393258425</v>
      </c>
      <c r="T1890" t="s">
        <v>8279</v>
      </c>
      <c r="U1890" t="str">
        <f t="shared" si="264"/>
        <v>music</v>
      </c>
      <c r="V1890" t="str">
        <f t="shared" si="265"/>
        <v>indie rock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>
        <f t="shared" si="256"/>
        <v>3884400</v>
      </c>
      <c r="L1891" s="12">
        <f t="shared" si="257"/>
        <v>41299.543356481481</v>
      </c>
      <c r="M1891" s="12">
        <f t="shared" si="258"/>
        <v>41344.501689814817</v>
      </c>
      <c r="N1891" s="14">
        <f t="shared" si="259"/>
        <v>44.708333333333336</v>
      </c>
      <c r="O1891" t="b">
        <v>0</v>
      </c>
      <c r="P1891">
        <v>44</v>
      </c>
      <c r="Q1891" t="b">
        <v>1</v>
      </c>
      <c r="R1891" s="8">
        <f t="shared" si="260"/>
        <v>1.0660000000000001</v>
      </c>
      <c r="S1891" s="10">
        <f t="shared" si="261"/>
        <v>48.454545454545453</v>
      </c>
      <c r="T1891" t="s">
        <v>8279</v>
      </c>
      <c r="U1891" t="str">
        <f t="shared" si="264"/>
        <v>music</v>
      </c>
      <c r="V1891" t="str">
        <f t="shared" si="265"/>
        <v>indie rock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>
        <f t="shared" si="256"/>
        <v>2592000</v>
      </c>
      <c r="L1892" s="12">
        <f t="shared" si="257"/>
        <v>41228.536203703705</v>
      </c>
      <c r="M1892" s="12">
        <f t="shared" si="258"/>
        <v>41258.536203703705</v>
      </c>
      <c r="N1892" s="14">
        <f t="shared" si="259"/>
        <v>29.75</v>
      </c>
      <c r="O1892" t="b">
        <v>0</v>
      </c>
      <c r="P1892">
        <v>246</v>
      </c>
      <c r="Q1892" t="b">
        <v>1</v>
      </c>
      <c r="R1892" s="8">
        <f t="shared" si="260"/>
        <v>1.4458441666666668</v>
      </c>
      <c r="S1892" s="10">
        <f t="shared" si="261"/>
        <v>70.5289837398374</v>
      </c>
      <c r="T1892" t="s">
        <v>8279</v>
      </c>
      <c r="U1892" t="str">
        <f t="shared" si="264"/>
        <v>music</v>
      </c>
      <c r="V1892" t="str">
        <f t="shared" si="265"/>
        <v>indie rock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>
        <f t="shared" si="256"/>
        <v>3927046</v>
      </c>
      <c r="L1893" s="12">
        <f t="shared" si="257"/>
        <v>40335.548078703701</v>
      </c>
      <c r="M1893" s="12">
        <f t="shared" si="258"/>
        <v>40381</v>
      </c>
      <c r="N1893" s="14">
        <f t="shared" si="259"/>
        <v>45.201921296296298</v>
      </c>
      <c r="O1893" t="b">
        <v>0</v>
      </c>
      <c r="P1893">
        <v>120</v>
      </c>
      <c r="Q1893" t="b">
        <v>1</v>
      </c>
      <c r="R1893" s="8">
        <f t="shared" si="260"/>
        <v>1.0555000000000001</v>
      </c>
      <c r="S1893" s="10">
        <f t="shared" si="261"/>
        <v>87.958333333333329</v>
      </c>
      <c r="T1893" t="s">
        <v>8279</v>
      </c>
      <c r="U1893" t="str">
        <f t="shared" si="264"/>
        <v>music</v>
      </c>
      <c r="V1893" t="str">
        <f t="shared" si="265"/>
        <v>indie rock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>
        <f t="shared" si="256"/>
        <v>2592000</v>
      </c>
      <c r="L1894" s="12">
        <f t="shared" si="257"/>
        <v>40671.387511574074</v>
      </c>
      <c r="M1894" s="12">
        <f t="shared" si="258"/>
        <v>40701.387511574074</v>
      </c>
      <c r="N1894" s="14">
        <f t="shared" si="259"/>
        <v>29.75</v>
      </c>
      <c r="O1894" t="b">
        <v>0</v>
      </c>
      <c r="P1894">
        <v>26</v>
      </c>
      <c r="Q1894" t="b">
        <v>1</v>
      </c>
      <c r="R1894" s="8">
        <f t="shared" si="260"/>
        <v>1.3660000000000001</v>
      </c>
      <c r="S1894" s="10">
        <f t="shared" si="261"/>
        <v>26.26923076923077</v>
      </c>
      <c r="T1894" t="s">
        <v>8279</v>
      </c>
      <c r="U1894" t="str">
        <f t="shared" si="264"/>
        <v>music</v>
      </c>
      <c r="V1894" t="str">
        <f t="shared" si="265"/>
        <v>indie rock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>
        <f t="shared" si="256"/>
        <v>1401755</v>
      </c>
      <c r="L1895" s="12">
        <f t="shared" si="257"/>
        <v>40632.69195601852</v>
      </c>
      <c r="M1895" s="12">
        <f t="shared" si="258"/>
        <v>40648.915972222225</v>
      </c>
      <c r="N1895" s="14">
        <f t="shared" si="259"/>
        <v>15.974016203703702</v>
      </c>
      <c r="O1895" t="b">
        <v>0</v>
      </c>
      <c r="P1895">
        <v>45</v>
      </c>
      <c r="Q1895" t="b">
        <v>1</v>
      </c>
      <c r="R1895" s="8">
        <f t="shared" si="260"/>
        <v>1.04</v>
      </c>
      <c r="S1895" s="10">
        <f t="shared" si="261"/>
        <v>57.777777777777779</v>
      </c>
      <c r="T1895" t="s">
        <v>8279</v>
      </c>
      <c r="U1895" t="str">
        <f t="shared" si="264"/>
        <v>music</v>
      </c>
      <c r="V1895" t="str">
        <f t="shared" si="265"/>
        <v>indie rock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>
        <f t="shared" si="256"/>
        <v>2678400</v>
      </c>
      <c r="L1896" s="12">
        <f t="shared" si="257"/>
        <v>40920.654895833337</v>
      </c>
      <c r="M1896" s="12">
        <f t="shared" si="258"/>
        <v>40951.654895833337</v>
      </c>
      <c r="N1896" s="14">
        <f t="shared" si="259"/>
        <v>30.75</v>
      </c>
      <c r="O1896" t="b">
        <v>0</v>
      </c>
      <c r="P1896">
        <v>20</v>
      </c>
      <c r="Q1896" t="b">
        <v>1</v>
      </c>
      <c r="R1896" s="8">
        <f t="shared" si="260"/>
        <v>1.145</v>
      </c>
      <c r="S1896" s="10">
        <f t="shared" si="261"/>
        <v>57.25</v>
      </c>
      <c r="T1896" t="s">
        <v>8279</v>
      </c>
      <c r="U1896" t="str">
        <f t="shared" si="264"/>
        <v>music</v>
      </c>
      <c r="V1896" t="str">
        <f t="shared" si="265"/>
        <v>indie rock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>
        <f t="shared" si="256"/>
        <v>2592000</v>
      </c>
      <c r="L1897" s="12">
        <f t="shared" si="257"/>
        <v>42267.496782407412</v>
      </c>
      <c r="M1897" s="12">
        <f t="shared" si="258"/>
        <v>42297.496782407412</v>
      </c>
      <c r="N1897" s="14">
        <f t="shared" si="259"/>
        <v>29.75</v>
      </c>
      <c r="O1897" t="b">
        <v>0</v>
      </c>
      <c r="P1897">
        <v>47</v>
      </c>
      <c r="Q1897" t="b">
        <v>1</v>
      </c>
      <c r="R1897" s="8">
        <f t="shared" si="260"/>
        <v>1.0171957671957672</v>
      </c>
      <c r="S1897" s="10">
        <f t="shared" si="261"/>
        <v>196.34042553191489</v>
      </c>
      <c r="T1897" t="s">
        <v>8279</v>
      </c>
      <c r="U1897" t="str">
        <f t="shared" si="264"/>
        <v>music</v>
      </c>
      <c r="V1897" t="str">
        <f t="shared" si="265"/>
        <v>indie rock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>
        <f t="shared" si="256"/>
        <v>2592000</v>
      </c>
      <c r="L1898" s="12">
        <f t="shared" si="257"/>
        <v>40981.460243055553</v>
      </c>
      <c r="M1898" s="12">
        <f t="shared" si="258"/>
        <v>41011.460243055553</v>
      </c>
      <c r="N1898" s="14">
        <f t="shared" si="259"/>
        <v>29.75</v>
      </c>
      <c r="O1898" t="b">
        <v>0</v>
      </c>
      <c r="P1898">
        <v>13</v>
      </c>
      <c r="Q1898" t="b">
        <v>1</v>
      </c>
      <c r="R1898" s="8">
        <f t="shared" si="260"/>
        <v>1.2394678492239468</v>
      </c>
      <c r="S1898" s="10">
        <f t="shared" si="261"/>
        <v>43</v>
      </c>
      <c r="T1898" t="s">
        <v>8279</v>
      </c>
      <c r="U1898" t="str">
        <f t="shared" si="264"/>
        <v>music</v>
      </c>
      <c r="V1898" t="str">
        <f t="shared" si="265"/>
        <v>indie rock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>
        <f t="shared" si="256"/>
        <v>1925994</v>
      </c>
      <c r="L1899" s="12">
        <f t="shared" si="257"/>
        <v>41680.333402777782</v>
      </c>
      <c r="M1899" s="12">
        <f t="shared" si="258"/>
        <v>41702.625</v>
      </c>
      <c r="N1899" s="14">
        <f t="shared" si="259"/>
        <v>22.041597222222222</v>
      </c>
      <c r="O1899" t="b">
        <v>0</v>
      </c>
      <c r="P1899">
        <v>183</v>
      </c>
      <c r="Q1899" t="b">
        <v>1</v>
      </c>
      <c r="R1899" s="8">
        <f t="shared" si="260"/>
        <v>1.0245669291338582</v>
      </c>
      <c r="S1899" s="10">
        <f t="shared" si="261"/>
        <v>35.551912568306008</v>
      </c>
      <c r="T1899" t="s">
        <v>8279</v>
      </c>
      <c r="U1899" t="str">
        <f t="shared" si="264"/>
        <v>music</v>
      </c>
      <c r="V1899" t="str">
        <f t="shared" si="265"/>
        <v>indie rock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>
        <f t="shared" si="256"/>
        <v>3072127</v>
      </c>
      <c r="L1900" s="12">
        <f t="shared" si="257"/>
        <v>42365.942974537036</v>
      </c>
      <c r="M1900" s="12">
        <f t="shared" si="258"/>
        <v>42401.5</v>
      </c>
      <c r="N1900" s="14">
        <f t="shared" si="259"/>
        <v>35.307025462962962</v>
      </c>
      <c r="O1900" t="b">
        <v>0</v>
      </c>
      <c r="P1900">
        <v>21</v>
      </c>
      <c r="Q1900" t="b">
        <v>1</v>
      </c>
      <c r="R1900" s="8">
        <f t="shared" si="260"/>
        <v>1.4450000000000001</v>
      </c>
      <c r="S1900" s="10">
        <f t="shared" si="261"/>
        <v>68.80952380952381</v>
      </c>
      <c r="T1900" t="s">
        <v>8279</v>
      </c>
      <c r="U1900" t="str">
        <f t="shared" si="264"/>
        <v>music</v>
      </c>
      <c r="V1900" t="str">
        <f t="shared" si="265"/>
        <v>indie rock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>
        <f t="shared" si="256"/>
        <v>2588400</v>
      </c>
      <c r="L1901" s="12">
        <f t="shared" si="257"/>
        <v>42058.691736111112</v>
      </c>
      <c r="M1901" s="12">
        <f t="shared" si="258"/>
        <v>42088.65006944444</v>
      </c>
      <c r="N1901" s="14">
        <f t="shared" si="259"/>
        <v>29.708333333333332</v>
      </c>
      <c r="O1901" t="b">
        <v>0</v>
      </c>
      <c r="P1901">
        <v>42</v>
      </c>
      <c r="Q1901" t="b">
        <v>1</v>
      </c>
      <c r="R1901" s="8">
        <f t="shared" si="260"/>
        <v>1.3333333333333333</v>
      </c>
      <c r="S1901" s="10">
        <f t="shared" si="261"/>
        <v>28.571428571428573</v>
      </c>
      <c r="T1901" t="s">
        <v>8279</v>
      </c>
      <c r="U1901" t="str">
        <f t="shared" si="264"/>
        <v>music</v>
      </c>
      <c r="V1901" t="str">
        <f t="shared" si="265"/>
        <v>indie rock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>
        <f t="shared" si="256"/>
        <v>2379809</v>
      </c>
      <c r="L1902" s="12">
        <f t="shared" si="257"/>
        <v>41160.621886574074</v>
      </c>
      <c r="M1902" s="12">
        <f t="shared" si="258"/>
        <v>41188.165972222225</v>
      </c>
      <c r="N1902" s="14">
        <f t="shared" si="259"/>
        <v>27.294085648148144</v>
      </c>
      <c r="O1902" t="b">
        <v>0</v>
      </c>
      <c r="P1902">
        <v>54</v>
      </c>
      <c r="Q1902" t="b">
        <v>1</v>
      </c>
      <c r="R1902" s="8">
        <f t="shared" si="260"/>
        <v>1.0936440000000001</v>
      </c>
      <c r="S1902" s="10">
        <f t="shared" si="261"/>
        <v>50.631666666666668</v>
      </c>
      <c r="T1902" t="s">
        <v>8279</v>
      </c>
      <c r="U1902" t="str">
        <f t="shared" si="264"/>
        <v>music</v>
      </c>
      <c r="V1902" t="str">
        <f t="shared" si="265"/>
        <v>indie rock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>
        <f t="shared" si="256"/>
        <v>2591871</v>
      </c>
      <c r="L1903" s="12">
        <f t="shared" si="257"/>
        <v>42116.29315972222</v>
      </c>
      <c r="M1903" s="12">
        <f t="shared" si="258"/>
        <v>42146.291666666672</v>
      </c>
      <c r="N1903" s="14">
        <f t="shared" si="259"/>
        <v>29.748506944444443</v>
      </c>
      <c r="O1903" t="b">
        <v>0</v>
      </c>
      <c r="P1903">
        <v>25</v>
      </c>
      <c r="Q1903" t="b">
        <v>0</v>
      </c>
      <c r="R1903" s="8">
        <f t="shared" si="260"/>
        <v>2.696969696969697E-2</v>
      </c>
      <c r="S1903" s="10">
        <f t="shared" si="261"/>
        <v>106.8</v>
      </c>
      <c r="T1903" t="s">
        <v>8294</v>
      </c>
      <c r="U1903" t="str">
        <f t="shared" ref="U1903:U1922" si="266">+IF(T1903="technology/web","technology",IF(T1903="technology/gadgets","technology",IF(T1903="technology/hardware","technology",IF(T1903="technology/makerspaces","technology",IF(T1903="technology/wearables","technology",IF(T1903="technology/space exploration","technology","N/A"))))))</f>
        <v>technology</v>
      </c>
      <c r="V1903" t="str">
        <f t="shared" ref="V1903:V1922" si="267">IF(T1903="technology/web","web",IF(T1903="technology/gadgets","gadgets",IF(T1903="technology/hardware","hardware",IF(T1903="technology/makerspaces","makerspaces",IF(T1903="technology/wearables","wearables",IF(T1903="technology/space exploration","space exploration","N/A"))))))</f>
        <v>gadgets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>
        <f t="shared" si="256"/>
        <v>2592000</v>
      </c>
      <c r="L1904" s="12">
        <f t="shared" si="257"/>
        <v>42037.539895833332</v>
      </c>
      <c r="M1904" s="12">
        <f t="shared" si="258"/>
        <v>42067.539895833332</v>
      </c>
      <c r="N1904" s="14">
        <f t="shared" si="259"/>
        <v>29.75</v>
      </c>
      <c r="O1904" t="b">
        <v>0</v>
      </c>
      <c r="P1904">
        <v>3</v>
      </c>
      <c r="Q1904" t="b">
        <v>0</v>
      </c>
      <c r="R1904" s="8">
        <f t="shared" si="260"/>
        <v>1.2E-2</v>
      </c>
      <c r="S1904" s="10">
        <f t="shared" si="261"/>
        <v>4</v>
      </c>
      <c r="T1904" t="s">
        <v>8294</v>
      </c>
      <c r="U1904" t="str">
        <f t="shared" si="266"/>
        <v>technology</v>
      </c>
      <c r="V1904" t="str">
        <f t="shared" si="267"/>
        <v>gadgets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>
        <f t="shared" si="256"/>
        <v>5184000</v>
      </c>
      <c r="L1905" s="12">
        <f t="shared" si="257"/>
        <v>42702.520729166667</v>
      </c>
      <c r="M1905" s="12">
        <f t="shared" si="258"/>
        <v>42762.520729166667</v>
      </c>
      <c r="N1905" s="14">
        <f t="shared" si="259"/>
        <v>59.75</v>
      </c>
      <c r="O1905" t="b">
        <v>0</v>
      </c>
      <c r="P1905">
        <v>41</v>
      </c>
      <c r="Q1905" t="b">
        <v>0</v>
      </c>
      <c r="R1905" s="8">
        <f t="shared" si="260"/>
        <v>0.46600000000000003</v>
      </c>
      <c r="S1905" s="10">
        <f t="shared" si="261"/>
        <v>34.097560975609753</v>
      </c>
      <c r="T1905" t="s">
        <v>8294</v>
      </c>
      <c r="U1905" t="str">
        <f t="shared" si="266"/>
        <v>technology</v>
      </c>
      <c r="V1905" t="str">
        <f t="shared" si="267"/>
        <v>gadgets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>
        <f t="shared" si="256"/>
        <v>3888000</v>
      </c>
      <c r="L1906" s="12">
        <f t="shared" si="257"/>
        <v>42326.435428240744</v>
      </c>
      <c r="M1906" s="12">
        <f t="shared" si="258"/>
        <v>42371.435428240744</v>
      </c>
      <c r="N1906" s="14">
        <f t="shared" si="259"/>
        <v>44.75</v>
      </c>
      <c r="O1906" t="b">
        <v>0</v>
      </c>
      <c r="P1906">
        <v>2</v>
      </c>
      <c r="Q1906" t="b">
        <v>0</v>
      </c>
      <c r="R1906" s="8">
        <f t="shared" si="260"/>
        <v>1E-3</v>
      </c>
      <c r="S1906" s="10">
        <f t="shared" si="261"/>
        <v>25</v>
      </c>
      <c r="T1906" t="s">
        <v>8294</v>
      </c>
      <c r="U1906" t="str">
        <f t="shared" si="266"/>
        <v>technology</v>
      </c>
      <c r="V1906" t="str">
        <f t="shared" si="267"/>
        <v>gadgets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>
        <f t="shared" si="256"/>
        <v>2592000</v>
      </c>
      <c r="L1907" s="12">
        <f t="shared" si="257"/>
        <v>41859.675856481481</v>
      </c>
      <c r="M1907" s="12">
        <f t="shared" si="258"/>
        <v>41889.675856481481</v>
      </c>
      <c r="N1907" s="14">
        <f t="shared" si="259"/>
        <v>29.75</v>
      </c>
      <c r="O1907" t="b">
        <v>0</v>
      </c>
      <c r="P1907">
        <v>4</v>
      </c>
      <c r="Q1907" t="b">
        <v>0</v>
      </c>
      <c r="R1907" s="8">
        <f t="shared" si="260"/>
        <v>1.6800000000000001E-3</v>
      </c>
      <c r="S1907" s="10">
        <f t="shared" si="261"/>
        <v>10.5</v>
      </c>
      <c r="T1907" t="s">
        <v>8294</v>
      </c>
      <c r="U1907" t="str">
        <f t="shared" si="266"/>
        <v>technology</v>
      </c>
      <c r="V1907" t="str">
        <f t="shared" si="267"/>
        <v>gadgets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>
        <f t="shared" si="256"/>
        <v>2592000</v>
      </c>
      <c r="L1908" s="12">
        <f t="shared" si="257"/>
        <v>42514.421099537038</v>
      </c>
      <c r="M1908" s="12">
        <f t="shared" si="258"/>
        <v>42544.421099537038</v>
      </c>
      <c r="N1908" s="14">
        <f t="shared" si="259"/>
        <v>29.75</v>
      </c>
      <c r="O1908" t="b">
        <v>0</v>
      </c>
      <c r="P1908">
        <v>99</v>
      </c>
      <c r="Q1908" t="b">
        <v>0</v>
      </c>
      <c r="R1908" s="8">
        <f t="shared" si="260"/>
        <v>0.42759999999999998</v>
      </c>
      <c r="S1908" s="10">
        <f t="shared" si="261"/>
        <v>215.95959595959596</v>
      </c>
      <c r="T1908" t="s">
        <v>8294</v>
      </c>
      <c r="U1908" t="str">
        <f t="shared" si="266"/>
        <v>technology</v>
      </c>
      <c r="V1908" t="str">
        <f t="shared" si="267"/>
        <v>gadgets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>
        <f t="shared" si="256"/>
        <v>1296000</v>
      </c>
      <c r="L1909" s="12">
        <f t="shared" si="257"/>
        <v>41767.337094907409</v>
      </c>
      <c r="M1909" s="12">
        <f t="shared" si="258"/>
        <v>41782.337094907409</v>
      </c>
      <c r="N1909" s="14">
        <f t="shared" si="259"/>
        <v>14.75</v>
      </c>
      <c r="O1909" t="b">
        <v>0</v>
      </c>
      <c r="P1909">
        <v>4</v>
      </c>
      <c r="Q1909" t="b">
        <v>0</v>
      </c>
      <c r="R1909" s="8">
        <f t="shared" si="260"/>
        <v>2.8333333333333335E-3</v>
      </c>
      <c r="S1909" s="10">
        <f t="shared" si="261"/>
        <v>21.25</v>
      </c>
      <c r="T1909" t="s">
        <v>8294</v>
      </c>
      <c r="U1909" t="str">
        <f t="shared" si="266"/>
        <v>technology</v>
      </c>
      <c r="V1909" t="str">
        <f t="shared" si="267"/>
        <v>gadgets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>
        <f t="shared" si="256"/>
        <v>2592000</v>
      </c>
      <c r="L1910" s="12">
        <f t="shared" si="257"/>
        <v>42703.667824074073</v>
      </c>
      <c r="M1910" s="12">
        <f t="shared" si="258"/>
        <v>42733.667824074073</v>
      </c>
      <c r="N1910" s="14">
        <f t="shared" si="259"/>
        <v>29.75</v>
      </c>
      <c r="O1910" t="b">
        <v>0</v>
      </c>
      <c r="P1910">
        <v>4</v>
      </c>
      <c r="Q1910" t="b">
        <v>0</v>
      </c>
      <c r="R1910" s="8">
        <f t="shared" si="260"/>
        <v>1.7319999999999999E-2</v>
      </c>
      <c r="S1910" s="10">
        <f t="shared" si="261"/>
        <v>108.25</v>
      </c>
      <c r="T1910" t="s">
        <v>8294</v>
      </c>
      <c r="U1910" t="str">
        <f t="shared" si="266"/>
        <v>technology</v>
      </c>
      <c r="V1910" t="str">
        <f t="shared" si="267"/>
        <v>gadgets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>
        <f t="shared" si="256"/>
        <v>2592000</v>
      </c>
      <c r="L1911" s="12">
        <f t="shared" si="257"/>
        <v>41905.179155092592</v>
      </c>
      <c r="M1911" s="12">
        <f t="shared" si="258"/>
        <v>41935.179155092592</v>
      </c>
      <c r="N1911" s="14">
        <f t="shared" si="259"/>
        <v>29.75</v>
      </c>
      <c r="O1911" t="b">
        <v>0</v>
      </c>
      <c r="P1911">
        <v>38</v>
      </c>
      <c r="Q1911" t="b">
        <v>0</v>
      </c>
      <c r="R1911" s="8">
        <f t="shared" si="260"/>
        <v>0.14111428571428572</v>
      </c>
      <c r="S1911" s="10">
        <f t="shared" si="261"/>
        <v>129.97368421052633</v>
      </c>
      <c r="T1911" t="s">
        <v>8294</v>
      </c>
      <c r="U1911" t="str">
        <f t="shared" si="266"/>
        <v>technology</v>
      </c>
      <c r="V1911" t="str">
        <f t="shared" si="267"/>
        <v>gadgets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>
        <f t="shared" si="256"/>
        <v>3800283</v>
      </c>
      <c r="L1912" s="12">
        <f t="shared" si="257"/>
        <v>42264.713159722218</v>
      </c>
      <c r="M1912" s="12">
        <f t="shared" si="258"/>
        <v>42308.697916666672</v>
      </c>
      <c r="N1912" s="14">
        <f t="shared" si="259"/>
        <v>43.734756944444449</v>
      </c>
      <c r="O1912" t="b">
        <v>0</v>
      </c>
      <c r="P1912">
        <v>285</v>
      </c>
      <c r="Q1912" t="b">
        <v>0</v>
      </c>
      <c r="R1912" s="8">
        <f t="shared" si="260"/>
        <v>0.39395294117647056</v>
      </c>
      <c r="S1912" s="10">
        <f t="shared" si="261"/>
        <v>117.49473684210527</v>
      </c>
      <c r="T1912" t="s">
        <v>8294</v>
      </c>
      <c r="U1912" t="str">
        <f t="shared" si="266"/>
        <v>technology</v>
      </c>
      <c r="V1912" t="str">
        <f t="shared" si="267"/>
        <v>gadgets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>
        <f t="shared" si="256"/>
        <v>2592000</v>
      </c>
      <c r="L1913" s="12">
        <f t="shared" si="257"/>
        <v>41829.783958333333</v>
      </c>
      <c r="M1913" s="12">
        <f t="shared" si="258"/>
        <v>41859.783958333333</v>
      </c>
      <c r="N1913" s="14">
        <f t="shared" si="259"/>
        <v>29.75</v>
      </c>
      <c r="O1913" t="b">
        <v>0</v>
      </c>
      <c r="P1913">
        <v>1</v>
      </c>
      <c r="Q1913" t="b">
        <v>0</v>
      </c>
      <c r="R1913" s="8">
        <f t="shared" si="260"/>
        <v>2.3529411764705883E-4</v>
      </c>
      <c r="S1913" s="10">
        <f t="shared" si="261"/>
        <v>10</v>
      </c>
      <c r="T1913" t="s">
        <v>8294</v>
      </c>
      <c r="U1913" t="str">
        <f t="shared" si="266"/>
        <v>technology</v>
      </c>
      <c r="V1913" t="str">
        <f t="shared" si="267"/>
        <v>gadgets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>
        <f t="shared" si="256"/>
        <v>2592000</v>
      </c>
      <c r="L1914" s="12">
        <f t="shared" si="257"/>
        <v>42128.976388888885</v>
      </c>
      <c r="M1914" s="12">
        <f t="shared" si="258"/>
        <v>42158.976388888885</v>
      </c>
      <c r="N1914" s="14">
        <f t="shared" si="259"/>
        <v>29.75</v>
      </c>
      <c r="O1914" t="b">
        <v>0</v>
      </c>
      <c r="P1914">
        <v>42</v>
      </c>
      <c r="Q1914" t="b">
        <v>0</v>
      </c>
      <c r="R1914" s="8">
        <f t="shared" si="260"/>
        <v>0.59299999999999997</v>
      </c>
      <c r="S1914" s="10">
        <f t="shared" si="261"/>
        <v>70.595238095238102</v>
      </c>
      <c r="T1914" t="s">
        <v>8294</v>
      </c>
      <c r="U1914" t="str">
        <f t="shared" si="266"/>
        <v>technology</v>
      </c>
      <c r="V1914" t="str">
        <f t="shared" si="267"/>
        <v>gadgets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>
        <f t="shared" si="256"/>
        <v>2592000</v>
      </c>
      <c r="L1915" s="12">
        <f t="shared" si="257"/>
        <v>41890.261319444442</v>
      </c>
      <c r="M1915" s="12">
        <f t="shared" si="258"/>
        <v>41920.261319444442</v>
      </c>
      <c r="N1915" s="14">
        <f t="shared" si="259"/>
        <v>29.75</v>
      </c>
      <c r="O1915" t="b">
        <v>0</v>
      </c>
      <c r="P1915">
        <v>26</v>
      </c>
      <c r="Q1915" t="b">
        <v>0</v>
      </c>
      <c r="R1915" s="8">
        <f t="shared" si="260"/>
        <v>1.3270833333333334E-2</v>
      </c>
      <c r="S1915" s="10">
        <f t="shared" si="261"/>
        <v>24.5</v>
      </c>
      <c r="T1915" t="s">
        <v>8294</v>
      </c>
      <c r="U1915" t="str">
        <f t="shared" si="266"/>
        <v>technology</v>
      </c>
      <c r="V1915" t="str">
        <f t="shared" si="267"/>
        <v>gadgets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>
        <f t="shared" si="256"/>
        <v>1295267</v>
      </c>
      <c r="L1916" s="12">
        <f t="shared" si="257"/>
        <v>41928.924456018518</v>
      </c>
      <c r="M1916" s="12">
        <f t="shared" si="258"/>
        <v>41943.915972222225</v>
      </c>
      <c r="N1916" s="14">
        <f t="shared" si="259"/>
        <v>14.741516203703704</v>
      </c>
      <c r="O1916" t="b">
        <v>0</v>
      </c>
      <c r="P1916">
        <v>2</v>
      </c>
      <c r="Q1916" t="b">
        <v>0</v>
      </c>
      <c r="R1916" s="8">
        <f t="shared" si="260"/>
        <v>9.0090090090090086E-2</v>
      </c>
      <c r="S1916" s="10">
        <f t="shared" si="261"/>
        <v>30</v>
      </c>
      <c r="T1916" t="s">
        <v>8294</v>
      </c>
      <c r="U1916" t="str">
        <f t="shared" si="266"/>
        <v>technology</v>
      </c>
      <c r="V1916" t="str">
        <f t="shared" si="267"/>
        <v>gadgets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>
        <f t="shared" si="256"/>
        <v>1728000</v>
      </c>
      <c r="L1917" s="12">
        <f t="shared" si="257"/>
        <v>41863.79886574074</v>
      </c>
      <c r="M1917" s="12">
        <f t="shared" si="258"/>
        <v>41883.79886574074</v>
      </c>
      <c r="N1917" s="14">
        <f t="shared" si="259"/>
        <v>19.75</v>
      </c>
      <c r="O1917" t="b">
        <v>0</v>
      </c>
      <c r="P1917">
        <v>4</v>
      </c>
      <c r="Q1917" t="b">
        <v>0</v>
      </c>
      <c r="R1917" s="8">
        <f t="shared" si="260"/>
        <v>1.6E-2</v>
      </c>
      <c r="S1917" s="10">
        <f t="shared" si="261"/>
        <v>2</v>
      </c>
      <c r="T1917" t="s">
        <v>8294</v>
      </c>
      <c r="U1917" t="str">
        <f t="shared" si="266"/>
        <v>technology</v>
      </c>
      <c r="V1917" t="str">
        <f t="shared" si="267"/>
        <v>gadgets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>
        <f t="shared" si="256"/>
        <v>2163600</v>
      </c>
      <c r="L1918" s="12">
        <f t="shared" si="257"/>
        <v>42656.467303240745</v>
      </c>
      <c r="M1918" s="12">
        <f t="shared" si="258"/>
        <v>42681.508969907409</v>
      </c>
      <c r="N1918" s="14">
        <f t="shared" si="259"/>
        <v>24.791666666666668</v>
      </c>
      <c r="O1918" t="b">
        <v>0</v>
      </c>
      <c r="P1918">
        <v>6</v>
      </c>
      <c r="Q1918" t="b">
        <v>0</v>
      </c>
      <c r="R1918" s="8">
        <f t="shared" si="260"/>
        <v>5.1000000000000004E-3</v>
      </c>
      <c r="S1918" s="10">
        <f t="shared" si="261"/>
        <v>17</v>
      </c>
      <c r="T1918" t="s">
        <v>8294</v>
      </c>
      <c r="U1918" t="str">
        <f t="shared" si="266"/>
        <v>technology</v>
      </c>
      <c r="V1918" t="str">
        <f t="shared" si="267"/>
        <v>gadgets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>
        <f t="shared" si="256"/>
        <v>2592000</v>
      </c>
      <c r="L1919" s="12">
        <f t="shared" si="257"/>
        <v>42746.020057870366</v>
      </c>
      <c r="M1919" s="12">
        <f t="shared" si="258"/>
        <v>42776.020057870366</v>
      </c>
      <c r="N1919" s="14">
        <f t="shared" si="259"/>
        <v>29.75</v>
      </c>
      <c r="O1919" t="b">
        <v>0</v>
      </c>
      <c r="P1919">
        <v>70</v>
      </c>
      <c r="Q1919" t="b">
        <v>0</v>
      </c>
      <c r="R1919" s="8">
        <f t="shared" si="260"/>
        <v>0.52570512820512816</v>
      </c>
      <c r="S1919" s="10">
        <f t="shared" si="261"/>
        <v>2928.9285714285716</v>
      </c>
      <c r="T1919" t="s">
        <v>8294</v>
      </c>
      <c r="U1919" t="str">
        <f t="shared" si="266"/>
        <v>technology</v>
      </c>
      <c r="V1919" t="str">
        <f t="shared" si="267"/>
        <v>gadgets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>
        <f t="shared" si="256"/>
        <v>3024000</v>
      </c>
      <c r="L1920" s="12">
        <f t="shared" si="257"/>
        <v>41828.539942129632</v>
      </c>
      <c r="M1920" s="12">
        <f t="shared" si="258"/>
        <v>41863.539942129632</v>
      </c>
      <c r="N1920" s="14">
        <f t="shared" si="259"/>
        <v>34.75</v>
      </c>
      <c r="O1920" t="b">
        <v>0</v>
      </c>
      <c r="P1920">
        <v>9</v>
      </c>
      <c r="Q1920" t="b">
        <v>0</v>
      </c>
      <c r="R1920" s="8">
        <f t="shared" si="260"/>
        <v>1.04E-2</v>
      </c>
      <c r="S1920" s="10">
        <f t="shared" si="261"/>
        <v>28.888888888888889</v>
      </c>
      <c r="T1920" t="s">
        <v>8294</v>
      </c>
      <c r="U1920" t="str">
        <f t="shared" si="266"/>
        <v>technology</v>
      </c>
      <c r="V1920" t="str">
        <f t="shared" si="267"/>
        <v>gadgets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>
        <f t="shared" si="256"/>
        <v>2592000</v>
      </c>
      <c r="L1921" s="12">
        <f t="shared" si="257"/>
        <v>42113.625567129624</v>
      </c>
      <c r="M1921" s="12">
        <f t="shared" si="258"/>
        <v>42143.625567129624</v>
      </c>
      <c r="N1921" s="14">
        <f t="shared" si="259"/>
        <v>29.75</v>
      </c>
      <c r="O1921" t="b">
        <v>0</v>
      </c>
      <c r="P1921">
        <v>8</v>
      </c>
      <c r="Q1921" t="b">
        <v>0</v>
      </c>
      <c r="R1921" s="8">
        <f t="shared" si="260"/>
        <v>0.47399999999999998</v>
      </c>
      <c r="S1921" s="10">
        <f t="shared" si="261"/>
        <v>29.625</v>
      </c>
      <c r="T1921" t="s">
        <v>8294</v>
      </c>
      <c r="U1921" t="str">
        <f t="shared" si="266"/>
        <v>technology</v>
      </c>
      <c r="V1921" t="str">
        <f t="shared" si="267"/>
        <v>gadgets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>
        <f t="shared" si="256"/>
        <v>2426339</v>
      </c>
      <c r="L1922" s="12">
        <f t="shared" si="257"/>
        <v>42270.625706018516</v>
      </c>
      <c r="M1922" s="12">
        <f t="shared" si="258"/>
        <v>42298.708333333328</v>
      </c>
      <c r="N1922" s="14">
        <f t="shared" si="259"/>
        <v>27.832627314814815</v>
      </c>
      <c r="O1922" t="b">
        <v>0</v>
      </c>
      <c r="P1922">
        <v>105</v>
      </c>
      <c r="Q1922" t="b">
        <v>0</v>
      </c>
      <c r="R1922" s="8">
        <f t="shared" si="260"/>
        <v>0.43030000000000002</v>
      </c>
      <c r="S1922" s="10">
        <f t="shared" si="261"/>
        <v>40.980952380952381</v>
      </c>
      <c r="T1922" t="s">
        <v>8294</v>
      </c>
      <c r="U1922" t="str">
        <f t="shared" si="266"/>
        <v>technology</v>
      </c>
      <c r="V1922" t="str">
        <f t="shared" si="267"/>
        <v>gadgets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>
        <f t="shared" ref="K1923:K1986" si="268">SUM(I1923,-J1923)</f>
        <v>2592000</v>
      </c>
      <c r="L1923" s="12">
        <f t="shared" ref="L1923:L1986" si="269">(((J1923/60)/60)/24)+DATE(1970,1,1)+(-6/24)</f>
        <v>41073.971562500003</v>
      </c>
      <c r="M1923" s="12">
        <f t="shared" ref="M1923:M1986" si="270">(((I1923/60)/60)/24)+DATE(1970,1,1)+(-6/24)</f>
        <v>41103.971562500003</v>
      </c>
      <c r="N1923" s="14">
        <f t="shared" ref="N1923:N1986" si="271">(((K1923/60)/60)/24)+(-6/24)</f>
        <v>29.75</v>
      </c>
      <c r="O1923" t="b">
        <v>0</v>
      </c>
      <c r="P1923">
        <v>38</v>
      </c>
      <c r="Q1923" t="b">
        <v>1</v>
      </c>
      <c r="R1923" s="8">
        <f t="shared" ref="R1923:R1986" si="272">E1923/D1923</f>
        <v>1.3680000000000001</v>
      </c>
      <c r="S1923" s="10">
        <f t="shared" ref="S1923:S1986" si="273">E1923/P1923</f>
        <v>54</v>
      </c>
      <c r="T1923" t="s">
        <v>8279</v>
      </c>
      <c r="U1923" t="str">
        <f t="shared" ref="U1923:U1942" si="274">IF(T1923="music/rock","music",IF(T1923="music/jazz","music",IF(T1923="music/classical music","music",IF(T1923="music/electronic music","music",IF(T1923="music/faith","music",IF(T1923="music/metal","music",IF(T1923="music/pop","music",IF(T1923="music/indie rock","music",IF(T1923="music/world music","music","N/A")))))))))</f>
        <v>music</v>
      </c>
      <c r="V1923" t="str">
        <f t="shared" ref="V1923:V1942" si="275">IF(T1923="music/rock","rock",IF(T1923="music/jazz","jazz",IF(T1923="music/classical music","classical music",IF(T1923="music/electronic music","electronic music",IF(T1923="music/faith","faith",IF(T1923="music/metal","metal",IF(T1923="music/pop","pop",IF(T1923="music/indie rock","indie rock",IF(T1923="music/world music","world music","N/A")))))))))</f>
        <v>indie rock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>
        <f t="shared" si="268"/>
        <v>2592000</v>
      </c>
      <c r="L1924" s="12">
        <f t="shared" si="269"/>
        <v>41590.005868055552</v>
      </c>
      <c r="M1924" s="12">
        <f t="shared" si="270"/>
        <v>41620.005868055552</v>
      </c>
      <c r="N1924" s="14">
        <f t="shared" si="271"/>
        <v>29.75</v>
      </c>
      <c r="O1924" t="b">
        <v>0</v>
      </c>
      <c r="P1924">
        <v>64</v>
      </c>
      <c r="Q1924" t="b">
        <v>1</v>
      </c>
      <c r="R1924" s="8">
        <f t="shared" si="272"/>
        <v>1.1555</v>
      </c>
      <c r="S1924" s="10">
        <f t="shared" si="273"/>
        <v>36.109375</v>
      </c>
      <c r="T1924" t="s">
        <v>8279</v>
      </c>
      <c r="U1924" t="str">
        <f t="shared" si="274"/>
        <v>music</v>
      </c>
      <c r="V1924" t="str">
        <f t="shared" si="275"/>
        <v>indie rock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>
        <f t="shared" si="268"/>
        <v>3487008</v>
      </c>
      <c r="L1925" s="12">
        <f t="shared" si="269"/>
        <v>40772.598749999997</v>
      </c>
      <c r="M1925" s="12">
        <f t="shared" si="270"/>
        <v>40812.957638888889</v>
      </c>
      <c r="N1925" s="14">
        <f t="shared" si="271"/>
        <v>40.108888888888892</v>
      </c>
      <c r="O1925" t="b">
        <v>0</v>
      </c>
      <c r="P1925">
        <v>13</v>
      </c>
      <c r="Q1925" t="b">
        <v>1</v>
      </c>
      <c r="R1925" s="8">
        <f t="shared" si="272"/>
        <v>2.4079999999999999</v>
      </c>
      <c r="S1925" s="10">
        <f t="shared" si="273"/>
        <v>23.153846153846153</v>
      </c>
      <c r="T1925" t="s">
        <v>8279</v>
      </c>
      <c r="U1925" t="str">
        <f t="shared" si="274"/>
        <v>music</v>
      </c>
      <c r="V1925" t="str">
        <f t="shared" si="275"/>
        <v>indie rock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>
        <f t="shared" si="268"/>
        <v>2423825</v>
      </c>
      <c r="L1926" s="12">
        <f t="shared" si="269"/>
        <v>41626.511053240742</v>
      </c>
      <c r="M1926" s="12">
        <f t="shared" si="270"/>
        <v>41654.564583333333</v>
      </c>
      <c r="N1926" s="14">
        <f t="shared" si="271"/>
        <v>27.803530092592595</v>
      </c>
      <c r="O1926" t="b">
        <v>0</v>
      </c>
      <c r="P1926">
        <v>33</v>
      </c>
      <c r="Q1926" t="b">
        <v>1</v>
      </c>
      <c r="R1926" s="8">
        <f t="shared" si="272"/>
        <v>1.1439999999999999</v>
      </c>
      <c r="S1926" s="10">
        <f t="shared" si="273"/>
        <v>104</v>
      </c>
      <c r="T1926" t="s">
        <v>8279</v>
      </c>
      <c r="U1926" t="str">
        <f t="shared" si="274"/>
        <v>music</v>
      </c>
      <c r="V1926" t="str">
        <f t="shared" si="275"/>
        <v>indie rock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>
        <f t="shared" si="268"/>
        <v>1909312</v>
      </c>
      <c r="L1927" s="12">
        <f t="shared" si="269"/>
        <v>41535.65148148148</v>
      </c>
      <c r="M1927" s="12">
        <f t="shared" si="270"/>
        <v>41557.75</v>
      </c>
      <c r="N1927" s="14">
        <f t="shared" si="271"/>
        <v>21.848518518518517</v>
      </c>
      <c r="O1927" t="b">
        <v>0</v>
      </c>
      <c r="P1927">
        <v>52</v>
      </c>
      <c r="Q1927" t="b">
        <v>1</v>
      </c>
      <c r="R1927" s="8">
        <f t="shared" si="272"/>
        <v>1.1033333333333333</v>
      </c>
      <c r="S1927" s="10">
        <f t="shared" si="273"/>
        <v>31.826923076923077</v>
      </c>
      <c r="T1927" t="s">
        <v>8279</v>
      </c>
      <c r="U1927" t="str">
        <f t="shared" si="274"/>
        <v>music</v>
      </c>
      <c r="V1927" t="str">
        <f t="shared" si="275"/>
        <v>indie rock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>
        <f t="shared" si="268"/>
        <v>2338304</v>
      </c>
      <c r="L1928" s="12">
        <f t="shared" si="269"/>
        <v>40456.704351851848</v>
      </c>
      <c r="M1928" s="12">
        <f t="shared" si="270"/>
        <v>40483.768055555556</v>
      </c>
      <c r="N1928" s="14">
        <f t="shared" si="271"/>
        <v>26.813703703703698</v>
      </c>
      <c r="O1928" t="b">
        <v>0</v>
      </c>
      <c r="P1928">
        <v>107</v>
      </c>
      <c r="Q1928" t="b">
        <v>1</v>
      </c>
      <c r="R1928" s="8">
        <f t="shared" si="272"/>
        <v>1.9537933333333333</v>
      </c>
      <c r="S1928" s="10">
        <f t="shared" si="273"/>
        <v>27.3896261682243</v>
      </c>
      <c r="T1928" t="s">
        <v>8279</v>
      </c>
      <c r="U1928" t="str">
        <f t="shared" si="274"/>
        <v>music</v>
      </c>
      <c r="V1928" t="str">
        <f t="shared" si="275"/>
        <v>indie rock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>
        <f t="shared" si="268"/>
        <v>1325901</v>
      </c>
      <c r="L1929" s="12">
        <f t="shared" si="269"/>
        <v>40960.611562500002</v>
      </c>
      <c r="M1929" s="12">
        <f t="shared" si="270"/>
        <v>40975.957638888889</v>
      </c>
      <c r="N1929" s="14">
        <f t="shared" si="271"/>
        <v>15.096076388888887</v>
      </c>
      <c r="O1929" t="b">
        <v>0</v>
      </c>
      <c r="P1929">
        <v>11</v>
      </c>
      <c r="Q1929" t="b">
        <v>1</v>
      </c>
      <c r="R1929" s="8">
        <f t="shared" si="272"/>
        <v>1.0333333333333334</v>
      </c>
      <c r="S1929" s="10">
        <f t="shared" si="273"/>
        <v>56.363636363636367</v>
      </c>
      <c r="T1929" t="s">
        <v>8279</v>
      </c>
      <c r="U1929" t="str">
        <f t="shared" si="274"/>
        <v>music</v>
      </c>
      <c r="V1929" t="str">
        <f t="shared" si="275"/>
        <v>indie rock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>
        <f t="shared" si="268"/>
        <v>2592000</v>
      </c>
      <c r="L1930" s="12">
        <f t="shared" si="269"/>
        <v>41371.398078703707</v>
      </c>
      <c r="M1930" s="12">
        <f t="shared" si="270"/>
        <v>41401.398078703707</v>
      </c>
      <c r="N1930" s="14">
        <f t="shared" si="271"/>
        <v>29.75</v>
      </c>
      <c r="O1930" t="b">
        <v>0</v>
      </c>
      <c r="P1930">
        <v>34</v>
      </c>
      <c r="Q1930" t="b">
        <v>1</v>
      </c>
      <c r="R1930" s="8">
        <f t="shared" si="272"/>
        <v>1.031372549019608</v>
      </c>
      <c r="S1930" s="10">
        <f t="shared" si="273"/>
        <v>77.352941176470594</v>
      </c>
      <c r="T1930" t="s">
        <v>8279</v>
      </c>
      <c r="U1930" t="str">
        <f t="shared" si="274"/>
        <v>music</v>
      </c>
      <c r="V1930" t="str">
        <f t="shared" si="275"/>
        <v>indie rock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>
        <f t="shared" si="268"/>
        <v>3628800</v>
      </c>
      <c r="L1931" s="12">
        <f t="shared" si="269"/>
        <v>40686.771597222221</v>
      </c>
      <c r="M1931" s="12">
        <f t="shared" si="270"/>
        <v>40728.771597222221</v>
      </c>
      <c r="N1931" s="14">
        <f t="shared" si="271"/>
        <v>41.75</v>
      </c>
      <c r="O1931" t="b">
        <v>0</v>
      </c>
      <c r="P1931">
        <v>75</v>
      </c>
      <c r="Q1931" t="b">
        <v>1</v>
      </c>
      <c r="R1931" s="8">
        <f t="shared" si="272"/>
        <v>1.003125</v>
      </c>
      <c r="S1931" s="10">
        <f t="shared" si="273"/>
        <v>42.8</v>
      </c>
      <c r="T1931" t="s">
        <v>8279</v>
      </c>
      <c r="U1931" t="str">
        <f t="shared" si="274"/>
        <v>music</v>
      </c>
      <c r="V1931" t="str">
        <f t="shared" si="275"/>
        <v>indie rock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>
        <f t="shared" si="268"/>
        <v>5184000</v>
      </c>
      <c r="L1932" s="12">
        <f t="shared" si="269"/>
        <v>41402.308819444443</v>
      </c>
      <c r="M1932" s="12">
        <f t="shared" si="270"/>
        <v>41462.308819444443</v>
      </c>
      <c r="N1932" s="14">
        <f t="shared" si="271"/>
        <v>59.75</v>
      </c>
      <c r="O1932" t="b">
        <v>0</v>
      </c>
      <c r="P1932">
        <v>26</v>
      </c>
      <c r="Q1932" t="b">
        <v>1</v>
      </c>
      <c r="R1932" s="8">
        <f t="shared" si="272"/>
        <v>1.27</v>
      </c>
      <c r="S1932" s="10">
        <f t="shared" si="273"/>
        <v>48.846153846153847</v>
      </c>
      <c r="T1932" t="s">
        <v>8279</v>
      </c>
      <c r="U1932" t="str">
        <f t="shared" si="274"/>
        <v>music</v>
      </c>
      <c r="V1932" t="str">
        <f t="shared" si="275"/>
        <v>indie rock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>
        <f t="shared" si="268"/>
        <v>1145091</v>
      </c>
      <c r="L1933" s="12">
        <f t="shared" si="269"/>
        <v>41037.642465277779</v>
      </c>
      <c r="M1933" s="12">
        <f t="shared" si="270"/>
        <v>41050.895833333336</v>
      </c>
      <c r="N1933" s="14">
        <f t="shared" si="271"/>
        <v>13.003368055555555</v>
      </c>
      <c r="O1933" t="b">
        <v>0</v>
      </c>
      <c r="P1933">
        <v>50</v>
      </c>
      <c r="Q1933" t="b">
        <v>1</v>
      </c>
      <c r="R1933" s="8">
        <f t="shared" si="272"/>
        <v>1.20601</v>
      </c>
      <c r="S1933" s="10">
        <f t="shared" si="273"/>
        <v>48.240400000000001</v>
      </c>
      <c r="T1933" t="s">
        <v>8279</v>
      </c>
      <c r="U1933" t="str">
        <f t="shared" si="274"/>
        <v>music</v>
      </c>
      <c r="V1933" t="str">
        <f t="shared" si="275"/>
        <v>indie rock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>
        <f t="shared" si="268"/>
        <v>1814400</v>
      </c>
      <c r="L1934" s="12">
        <f t="shared" si="269"/>
        <v>40911.559872685182</v>
      </c>
      <c r="M1934" s="12">
        <f t="shared" si="270"/>
        <v>40932.559872685182</v>
      </c>
      <c r="N1934" s="14">
        <f t="shared" si="271"/>
        <v>20.75</v>
      </c>
      <c r="O1934" t="b">
        <v>0</v>
      </c>
      <c r="P1934">
        <v>80</v>
      </c>
      <c r="Q1934" t="b">
        <v>1</v>
      </c>
      <c r="R1934" s="8">
        <f t="shared" si="272"/>
        <v>1.0699047619047619</v>
      </c>
      <c r="S1934" s="10">
        <f t="shared" si="273"/>
        <v>70.212500000000006</v>
      </c>
      <c r="T1934" t="s">
        <v>8279</v>
      </c>
      <c r="U1934" t="str">
        <f t="shared" si="274"/>
        <v>music</v>
      </c>
      <c r="V1934" t="str">
        <f t="shared" si="275"/>
        <v>indie rock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>
        <f t="shared" si="268"/>
        <v>2592000</v>
      </c>
      <c r="L1935" s="12">
        <f t="shared" si="269"/>
        <v>41878.880868055552</v>
      </c>
      <c r="M1935" s="12">
        <f t="shared" si="270"/>
        <v>41908.880868055552</v>
      </c>
      <c r="N1935" s="14">
        <f t="shared" si="271"/>
        <v>29.75</v>
      </c>
      <c r="O1935" t="b">
        <v>0</v>
      </c>
      <c r="P1935">
        <v>110</v>
      </c>
      <c r="Q1935" t="b">
        <v>1</v>
      </c>
      <c r="R1935" s="8">
        <f t="shared" si="272"/>
        <v>1.7243333333333333</v>
      </c>
      <c r="S1935" s="10">
        <f t="shared" si="273"/>
        <v>94.054545454545448</v>
      </c>
      <c r="T1935" t="s">
        <v>8279</v>
      </c>
      <c r="U1935" t="str">
        <f t="shared" si="274"/>
        <v>music</v>
      </c>
      <c r="V1935" t="str">
        <f t="shared" si="275"/>
        <v>indie rock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>
        <f t="shared" si="268"/>
        <v>3139879</v>
      </c>
      <c r="L1936" s="12">
        <f t="shared" si="269"/>
        <v>40865.617141203707</v>
      </c>
      <c r="M1936" s="12">
        <f t="shared" si="270"/>
        <v>40901.958333333336</v>
      </c>
      <c r="N1936" s="14">
        <f t="shared" si="271"/>
        <v>36.091192129629626</v>
      </c>
      <c r="O1936" t="b">
        <v>0</v>
      </c>
      <c r="P1936">
        <v>77</v>
      </c>
      <c r="Q1936" t="b">
        <v>1</v>
      </c>
      <c r="R1936" s="8">
        <f t="shared" si="272"/>
        <v>1.2362</v>
      </c>
      <c r="S1936" s="10">
        <f t="shared" si="273"/>
        <v>80.272727272727266</v>
      </c>
      <c r="T1936" t="s">
        <v>8279</v>
      </c>
      <c r="U1936" t="str">
        <f t="shared" si="274"/>
        <v>music</v>
      </c>
      <c r="V1936" t="str">
        <f t="shared" si="275"/>
        <v>indie rock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>
        <f t="shared" si="268"/>
        <v>3220569</v>
      </c>
      <c r="L1937" s="12">
        <f t="shared" si="269"/>
        <v>41773.682534722226</v>
      </c>
      <c r="M1937" s="12">
        <f t="shared" si="270"/>
        <v>41810.957638888889</v>
      </c>
      <c r="N1937" s="14">
        <f t="shared" si="271"/>
        <v>37.025104166666672</v>
      </c>
      <c r="O1937" t="b">
        <v>0</v>
      </c>
      <c r="P1937">
        <v>50</v>
      </c>
      <c r="Q1937" t="b">
        <v>1</v>
      </c>
      <c r="R1937" s="8">
        <f t="shared" si="272"/>
        <v>1.0840000000000001</v>
      </c>
      <c r="S1937" s="10">
        <f t="shared" si="273"/>
        <v>54.2</v>
      </c>
      <c r="T1937" t="s">
        <v>8279</v>
      </c>
      <c r="U1937" t="str">
        <f t="shared" si="274"/>
        <v>music</v>
      </c>
      <c r="V1937" t="str">
        <f t="shared" si="275"/>
        <v>indie rock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>
        <f t="shared" si="268"/>
        <v>2623070</v>
      </c>
      <c r="L1938" s="12">
        <f t="shared" si="269"/>
        <v>40852.639699074076</v>
      </c>
      <c r="M1938" s="12">
        <f t="shared" si="270"/>
        <v>40882.999305555553</v>
      </c>
      <c r="N1938" s="14">
        <f t="shared" si="271"/>
        <v>30.109606481481482</v>
      </c>
      <c r="O1938" t="b">
        <v>0</v>
      </c>
      <c r="P1938">
        <v>145</v>
      </c>
      <c r="Q1938" t="b">
        <v>1</v>
      </c>
      <c r="R1938" s="8">
        <f t="shared" si="272"/>
        <v>1.1652013333333333</v>
      </c>
      <c r="S1938" s="10">
        <f t="shared" si="273"/>
        <v>60.26903448275862</v>
      </c>
      <c r="T1938" t="s">
        <v>8279</v>
      </c>
      <c r="U1938" t="str">
        <f t="shared" si="274"/>
        <v>music</v>
      </c>
      <c r="V1938" t="str">
        <f t="shared" si="275"/>
        <v>indie rock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>
        <f t="shared" si="268"/>
        <v>1386459</v>
      </c>
      <c r="L1939" s="12">
        <f t="shared" si="269"/>
        <v>41058.868993055556</v>
      </c>
      <c r="M1939" s="12">
        <f t="shared" si="270"/>
        <v>41074.915972222225</v>
      </c>
      <c r="N1939" s="14">
        <f t="shared" si="271"/>
        <v>15.796979166666667</v>
      </c>
      <c r="O1939" t="b">
        <v>0</v>
      </c>
      <c r="P1939">
        <v>29</v>
      </c>
      <c r="Q1939" t="b">
        <v>1</v>
      </c>
      <c r="R1939" s="8">
        <f t="shared" si="272"/>
        <v>1.8724499999999999</v>
      </c>
      <c r="S1939" s="10">
        <f t="shared" si="273"/>
        <v>38.740344827586206</v>
      </c>
      <c r="T1939" t="s">
        <v>8279</v>
      </c>
      <c r="U1939" t="str">
        <f t="shared" si="274"/>
        <v>music</v>
      </c>
      <c r="V1939" t="str">
        <f t="shared" si="275"/>
        <v>indie rock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>
        <f t="shared" si="268"/>
        <v>2673969</v>
      </c>
      <c r="L1940" s="12">
        <f t="shared" si="269"/>
        <v>41426.009618055556</v>
      </c>
      <c r="M1940" s="12">
        <f t="shared" si="270"/>
        <v>41456.958333333336</v>
      </c>
      <c r="N1940" s="14">
        <f t="shared" si="271"/>
        <v>30.698715277777779</v>
      </c>
      <c r="O1940" t="b">
        <v>0</v>
      </c>
      <c r="P1940">
        <v>114</v>
      </c>
      <c r="Q1940" t="b">
        <v>1</v>
      </c>
      <c r="R1940" s="8">
        <f t="shared" si="272"/>
        <v>1.1593333333333333</v>
      </c>
      <c r="S1940" s="10">
        <f t="shared" si="273"/>
        <v>152.54385964912279</v>
      </c>
      <c r="T1940" t="s">
        <v>8279</v>
      </c>
      <c r="U1940" t="str">
        <f t="shared" si="274"/>
        <v>music</v>
      </c>
      <c r="V1940" t="str">
        <f t="shared" si="275"/>
        <v>indie rock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>
        <f t="shared" si="268"/>
        <v>2588400</v>
      </c>
      <c r="L1941" s="12">
        <f t="shared" si="269"/>
        <v>41313.735046296293</v>
      </c>
      <c r="M1941" s="12">
        <f t="shared" si="270"/>
        <v>41343.693379629629</v>
      </c>
      <c r="N1941" s="14">
        <f t="shared" si="271"/>
        <v>29.708333333333332</v>
      </c>
      <c r="O1941" t="b">
        <v>0</v>
      </c>
      <c r="P1941">
        <v>96</v>
      </c>
      <c r="Q1941" t="b">
        <v>1</v>
      </c>
      <c r="R1941" s="8">
        <f t="shared" si="272"/>
        <v>1.107</v>
      </c>
      <c r="S1941" s="10">
        <f t="shared" si="273"/>
        <v>115.3125</v>
      </c>
      <c r="T1941" t="s">
        <v>8279</v>
      </c>
      <c r="U1941" t="str">
        <f t="shared" si="274"/>
        <v>music</v>
      </c>
      <c r="V1941" t="str">
        <f t="shared" si="275"/>
        <v>indie rock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>
        <f t="shared" si="268"/>
        <v>3340107</v>
      </c>
      <c r="L1942" s="12">
        <f t="shared" si="269"/>
        <v>40670.257326388892</v>
      </c>
      <c r="M1942" s="12">
        <f t="shared" si="270"/>
        <v>40708.915972222225</v>
      </c>
      <c r="N1942" s="14">
        <f t="shared" si="271"/>
        <v>38.408645833333331</v>
      </c>
      <c r="O1942" t="b">
        <v>0</v>
      </c>
      <c r="P1942">
        <v>31</v>
      </c>
      <c r="Q1942" t="b">
        <v>1</v>
      </c>
      <c r="R1942" s="8">
        <f t="shared" si="272"/>
        <v>1.7092307692307693</v>
      </c>
      <c r="S1942" s="10">
        <f t="shared" si="273"/>
        <v>35.838709677419352</v>
      </c>
      <c r="T1942" t="s">
        <v>8279</v>
      </c>
      <c r="U1942" t="str">
        <f t="shared" si="274"/>
        <v>music</v>
      </c>
      <c r="V1942" t="str">
        <f t="shared" si="275"/>
        <v>indie rock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>
        <f t="shared" si="268"/>
        <v>2592000</v>
      </c>
      <c r="L1943" s="12">
        <f t="shared" si="269"/>
        <v>41744.040868055556</v>
      </c>
      <c r="M1943" s="12">
        <f t="shared" si="270"/>
        <v>41774.040868055556</v>
      </c>
      <c r="N1943" s="14">
        <f t="shared" si="271"/>
        <v>29.75</v>
      </c>
      <c r="O1943" t="b">
        <v>1</v>
      </c>
      <c r="P1943">
        <v>4883</v>
      </c>
      <c r="Q1943" t="b">
        <v>1</v>
      </c>
      <c r="R1943" s="8">
        <f t="shared" si="272"/>
        <v>1.2611835600000001</v>
      </c>
      <c r="S1943" s="10">
        <f t="shared" si="273"/>
        <v>64.570118779438872</v>
      </c>
      <c r="T1943" t="s">
        <v>8295</v>
      </c>
      <c r="U1943" t="str">
        <f t="shared" ref="U1943:U1982" si="276">+IF(T1943="technology/web","technology",IF(T1943="technology/gadgets","technology",IF(T1943="technology/hardware","technology",IF(T1943="technology/makerspaces","technology",IF(T1943="technology/wearables","technology",IF(T1943="technology/space exploration","technology","N/A"))))))</f>
        <v>technology</v>
      </c>
      <c r="V1943" t="str">
        <f t="shared" ref="V1943:V1982" si="277">IF(T1943="technology/web","web",IF(T1943="technology/gadgets","gadgets",IF(T1943="technology/hardware","hardware",IF(T1943="technology/makerspaces","makerspaces",IF(T1943="technology/wearables","wearables",IF(T1943="technology/space exploration","space exploration","N/A"))))))</f>
        <v>hardware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>
        <f t="shared" si="268"/>
        <v>7776000</v>
      </c>
      <c r="L1944" s="12">
        <f t="shared" si="269"/>
        <v>40638.578009259261</v>
      </c>
      <c r="M1944" s="12">
        <f t="shared" si="270"/>
        <v>40728.578009259261</v>
      </c>
      <c r="N1944" s="14">
        <f t="shared" si="271"/>
        <v>89.75</v>
      </c>
      <c r="O1944" t="b">
        <v>1</v>
      </c>
      <c r="P1944">
        <v>95</v>
      </c>
      <c r="Q1944" t="b">
        <v>1</v>
      </c>
      <c r="R1944" s="8">
        <f t="shared" si="272"/>
        <v>1.3844033333333334</v>
      </c>
      <c r="S1944" s="10">
        <f t="shared" si="273"/>
        <v>87.436000000000007</v>
      </c>
      <c r="T1944" t="s">
        <v>8295</v>
      </c>
      <c r="U1944" t="str">
        <f t="shared" si="276"/>
        <v>technology</v>
      </c>
      <c r="V1944" t="str">
        <f t="shared" si="277"/>
        <v>hardware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>
        <f t="shared" si="268"/>
        <v>3888000</v>
      </c>
      <c r="L1945" s="12">
        <f t="shared" si="269"/>
        <v>42548.019861111112</v>
      </c>
      <c r="M1945" s="12">
        <f t="shared" si="270"/>
        <v>42593.019861111112</v>
      </c>
      <c r="N1945" s="14">
        <f t="shared" si="271"/>
        <v>44.75</v>
      </c>
      <c r="O1945" t="b">
        <v>1</v>
      </c>
      <c r="P1945">
        <v>2478</v>
      </c>
      <c r="Q1945" t="b">
        <v>1</v>
      </c>
      <c r="R1945" s="8">
        <f t="shared" si="272"/>
        <v>17.052499999999998</v>
      </c>
      <c r="S1945" s="10">
        <f t="shared" si="273"/>
        <v>68.815577078288939</v>
      </c>
      <c r="T1945" t="s">
        <v>8295</v>
      </c>
      <c r="U1945" t="str">
        <f t="shared" si="276"/>
        <v>technology</v>
      </c>
      <c r="V1945" t="str">
        <f t="shared" si="277"/>
        <v>hardware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>
        <f t="shared" si="268"/>
        <v>2592000</v>
      </c>
      <c r="L1946" s="12">
        <f t="shared" si="269"/>
        <v>41730.334374999999</v>
      </c>
      <c r="M1946" s="12">
        <f t="shared" si="270"/>
        <v>41760.334374999999</v>
      </c>
      <c r="N1946" s="14">
        <f t="shared" si="271"/>
        <v>29.75</v>
      </c>
      <c r="O1946" t="b">
        <v>1</v>
      </c>
      <c r="P1946">
        <v>1789</v>
      </c>
      <c r="Q1946" t="b">
        <v>1</v>
      </c>
      <c r="R1946" s="8">
        <f t="shared" si="272"/>
        <v>7.8805550000000002</v>
      </c>
      <c r="S1946" s="10">
        <f t="shared" si="273"/>
        <v>176.200223588597</v>
      </c>
      <c r="T1946" t="s">
        <v>8295</v>
      </c>
      <c r="U1946" t="str">
        <f t="shared" si="276"/>
        <v>technology</v>
      </c>
      <c r="V1946" t="str">
        <f t="shared" si="277"/>
        <v>hardware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>
        <f t="shared" si="268"/>
        <v>3456000</v>
      </c>
      <c r="L1947" s="12">
        <f t="shared" si="269"/>
        <v>42157.001828703709</v>
      </c>
      <c r="M1947" s="12">
        <f t="shared" si="270"/>
        <v>42197.001828703709</v>
      </c>
      <c r="N1947" s="14">
        <f t="shared" si="271"/>
        <v>39.75</v>
      </c>
      <c r="O1947" t="b">
        <v>1</v>
      </c>
      <c r="P1947">
        <v>680</v>
      </c>
      <c r="Q1947" t="b">
        <v>1</v>
      </c>
      <c r="R1947" s="8">
        <f t="shared" si="272"/>
        <v>3.4801799999999998</v>
      </c>
      <c r="S1947" s="10">
        <f t="shared" si="273"/>
        <v>511.79117647058825</v>
      </c>
      <c r="T1947" t="s">
        <v>8295</v>
      </c>
      <c r="U1947" t="str">
        <f t="shared" si="276"/>
        <v>technology</v>
      </c>
      <c r="V1947" t="str">
        <f t="shared" si="277"/>
        <v>hardware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>
        <f t="shared" si="268"/>
        <v>5180400</v>
      </c>
      <c r="L1948" s="12">
        <f t="shared" si="269"/>
        <v>41688.900011574071</v>
      </c>
      <c r="M1948" s="12">
        <f t="shared" si="270"/>
        <v>41748.858344907407</v>
      </c>
      <c r="N1948" s="14">
        <f t="shared" si="271"/>
        <v>59.708333333333336</v>
      </c>
      <c r="O1948" t="b">
        <v>1</v>
      </c>
      <c r="P1948">
        <v>70</v>
      </c>
      <c r="Q1948" t="b">
        <v>1</v>
      </c>
      <c r="R1948" s="8">
        <f t="shared" si="272"/>
        <v>1.4974666666666667</v>
      </c>
      <c r="S1948" s="10">
        <f t="shared" si="273"/>
        <v>160.44285714285715</v>
      </c>
      <c r="T1948" t="s">
        <v>8295</v>
      </c>
      <c r="U1948" t="str">
        <f t="shared" si="276"/>
        <v>technology</v>
      </c>
      <c r="V1948" t="str">
        <f t="shared" si="277"/>
        <v>hardware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>
        <f t="shared" si="268"/>
        <v>3225420</v>
      </c>
      <c r="L1949" s="12">
        <f t="shared" si="269"/>
        <v>40102.668055555558</v>
      </c>
      <c r="M1949" s="12">
        <f t="shared" si="270"/>
        <v>40139.999305555553</v>
      </c>
      <c r="N1949" s="14">
        <f t="shared" si="271"/>
        <v>37.081250000000004</v>
      </c>
      <c r="O1949" t="b">
        <v>1</v>
      </c>
      <c r="P1949">
        <v>23</v>
      </c>
      <c r="Q1949" t="b">
        <v>1</v>
      </c>
      <c r="R1949" s="8">
        <f t="shared" si="272"/>
        <v>1.0063375000000001</v>
      </c>
      <c r="S1949" s="10">
        <f t="shared" si="273"/>
        <v>35.003043478260871</v>
      </c>
      <c r="T1949" t="s">
        <v>8295</v>
      </c>
      <c r="U1949" t="str">
        <f t="shared" si="276"/>
        <v>technology</v>
      </c>
      <c r="V1949" t="str">
        <f t="shared" si="277"/>
        <v>hardware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>
        <f t="shared" si="268"/>
        <v>4674711</v>
      </c>
      <c r="L1950" s="12">
        <f t="shared" si="269"/>
        <v>42473.354270833333</v>
      </c>
      <c r="M1950" s="12">
        <f t="shared" si="270"/>
        <v>42527.459722222222</v>
      </c>
      <c r="N1950" s="14">
        <f t="shared" si="271"/>
        <v>53.855451388888895</v>
      </c>
      <c r="O1950" t="b">
        <v>1</v>
      </c>
      <c r="P1950">
        <v>4245</v>
      </c>
      <c r="Q1950" t="b">
        <v>1</v>
      </c>
      <c r="R1950" s="8">
        <f t="shared" si="272"/>
        <v>8.0021100000000001</v>
      </c>
      <c r="S1950" s="10">
        <f t="shared" si="273"/>
        <v>188.50671378091872</v>
      </c>
      <c r="T1950" t="s">
        <v>8295</v>
      </c>
      <c r="U1950" t="str">
        <f t="shared" si="276"/>
        <v>technology</v>
      </c>
      <c r="V1950" t="str">
        <f t="shared" si="277"/>
        <v>hardware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>
        <f t="shared" si="268"/>
        <v>2592000</v>
      </c>
      <c r="L1951" s="12">
        <f t="shared" si="269"/>
        <v>41800.173043981478</v>
      </c>
      <c r="M1951" s="12">
        <f t="shared" si="270"/>
        <v>41830.173043981478</v>
      </c>
      <c r="N1951" s="14">
        <f t="shared" si="271"/>
        <v>29.75</v>
      </c>
      <c r="O1951" t="b">
        <v>1</v>
      </c>
      <c r="P1951">
        <v>943</v>
      </c>
      <c r="Q1951" t="b">
        <v>1</v>
      </c>
      <c r="R1951" s="8">
        <f t="shared" si="272"/>
        <v>1.0600260000000001</v>
      </c>
      <c r="S1951" s="10">
        <f t="shared" si="273"/>
        <v>56.204984093319197</v>
      </c>
      <c r="T1951" t="s">
        <v>8295</v>
      </c>
      <c r="U1951" t="str">
        <f t="shared" si="276"/>
        <v>technology</v>
      </c>
      <c r="V1951" t="str">
        <f t="shared" si="277"/>
        <v>hardware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>
        <f t="shared" si="268"/>
        <v>2678400</v>
      </c>
      <c r="L1952" s="12">
        <f t="shared" si="269"/>
        <v>40623.931400462963</v>
      </c>
      <c r="M1952" s="12">
        <f t="shared" si="270"/>
        <v>40654.931400462963</v>
      </c>
      <c r="N1952" s="14">
        <f t="shared" si="271"/>
        <v>30.75</v>
      </c>
      <c r="O1952" t="b">
        <v>1</v>
      </c>
      <c r="P1952">
        <v>1876</v>
      </c>
      <c r="Q1952" t="b">
        <v>1</v>
      </c>
      <c r="R1952" s="8">
        <f t="shared" si="272"/>
        <v>2.0051866666666669</v>
      </c>
      <c r="S1952" s="10">
        <f t="shared" si="273"/>
        <v>51.3054157782516</v>
      </c>
      <c r="T1952" t="s">
        <v>8295</v>
      </c>
      <c r="U1952" t="str">
        <f t="shared" si="276"/>
        <v>technology</v>
      </c>
      <c r="V1952" t="str">
        <f t="shared" si="277"/>
        <v>hardware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>
        <f t="shared" si="268"/>
        <v>2595600</v>
      </c>
      <c r="L1953" s="12">
        <f t="shared" si="269"/>
        <v>42651.170567129629</v>
      </c>
      <c r="M1953" s="12">
        <f t="shared" si="270"/>
        <v>42681.212233796294</v>
      </c>
      <c r="N1953" s="14">
        <f t="shared" si="271"/>
        <v>29.791666666666668</v>
      </c>
      <c r="O1953" t="b">
        <v>1</v>
      </c>
      <c r="P1953">
        <v>834</v>
      </c>
      <c r="Q1953" t="b">
        <v>1</v>
      </c>
      <c r="R1953" s="8">
        <f t="shared" si="272"/>
        <v>2.1244399999999999</v>
      </c>
      <c r="S1953" s="10">
        <f t="shared" si="273"/>
        <v>127.36450839328538</v>
      </c>
      <c r="T1953" t="s">
        <v>8295</v>
      </c>
      <c r="U1953" t="str">
        <f t="shared" si="276"/>
        <v>technology</v>
      </c>
      <c r="V1953" t="str">
        <f t="shared" si="277"/>
        <v>hardware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>
        <f t="shared" si="268"/>
        <v>3196800</v>
      </c>
      <c r="L1954" s="12">
        <f t="shared" si="269"/>
        <v>41526.35665509259</v>
      </c>
      <c r="M1954" s="12">
        <f t="shared" si="270"/>
        <v>41563.35665509259</v>
      </c>
      <c r="N1954" s="14">
        <f t="shared" si="271"/>
        <v>36.75</v>
      </c>
      <c r="O1954" t="b">
        <v>1</v>
      </c>
      <c r="P1954">
        <v>682</v>
      </c>
      <c r="Q1954" t="b">
        <v>1</v>
      </c>
      <c r="R1954" s="8">
        <f t="shared" si="272"/>
        <v>1.9847237142857144</v>
      </c>
      <c r="S1954" s="10">
        <f t="shared" si="273"/>
        <v>101.85532258064516</v>
      </c>
      <c r="T1954" t="s">
        <v>8295</v>
      </c>
      <c r="U1954" t="str">
        <f t="shared" si="276"/>
        <v>technology</v>
      </c>
      <c r="V1954" t="str">
        <f t="shared" si="277"/>
        <v>hardware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>
        <f t="shared" si="268"/>
        <v>2499135</v>
      </c>
      <c r="L1955" s="12">
        <f t="shared" si="269"/>
        <v>40940.949826388889</v>
      </c>
      <c r="M1955" s="12">
        <f t="shared" si="270"/>
        <v>40969.875</v>
      </c>
      <c r="N1955" s="14">
        <f t="shared" si="271"/>
        <v>28.675173611111109</v>
      </c>
      <c r="O1955" t="b">
        <v>1</v>
      </c>
      <c r="P1955">
        <v>147</v>
      </c>
      <c r="Q1955" t="b">
        <v>1</v>
      </c>
      <c r="R1955" s="8">
        <f t="shared" si="272"/>
        <v>2.2594666666666665</v>
      </c>
      <c r="S1955" s="10">
        <f t="shared" si="273"/>
        <v>230.55782312925169</v>
      </c>
      <c r="T1955" t="s">
        <v>8295</v>
      </c>
      <c r="U1955" t="str">
        <f t="shared" si="276"/>
        <v>technology</v>
      </c>
      <c r="V1955" t="str">
        <f t="shared" si="277"/>
        <v>hardware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>
        <f t="shared" si="268"/>
        <v>4028624</v>
      </c>
      <c r="L1956" s="12">
        <f t="shared" si="269"/>
        <v>42394.330740740741</v>
      </c>
      <c r="M1956" s="12">
        <f t="shared" si="270"/>
        <v>42440.958333333328</v>
      </c>
      <c r="N1956" s="14">
        <f t="shared" si="271"/>
        <v>46.377592592592599</v>
      </c>
      <c r="O1956" t="b">
        <v>1</v>
      </c>
      <c r="P1956">
        <v>415</v>
      </c>
      <c r="Q1956" t="b">
        <v>1</v>
      </c>
      <c r="R1956" s="8">
        <f t="shared" si="272"/>
        <v>6.9894800000000004</v>
      </c>
      <c r="S1956" s="10">
        <f t="shared" si="273"/>
        <v>842.10602409638557</v>
      </c>
      <c r="T1956" t="s">
        <v>8295</v>
      </c>
      <c r="U1956" t="str">
        <f t="shared" si="276"/>
        <v>technology</v>
      </c>
      <c r="V1956" t="str">
        <f t="shared" si="277"/>
        <v>hardware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>
        <f t="shared" si="268"/>
        <v>2809719</v>
      </c>
      <c r="L1957" s="12">
        <f t="shared" si="269"/>
        <v>41020.021770833337</v>
      </c>
      <c r="M1957" s="12">
        <f t="shared" si="270"/>
        <v>41052.541666666664</v>
      </c>
      <c r="N1957" s="14">
        <f t="shared" si="271"/>
        <v>32.269895833333337</v>
      </c>
      <c r="O1957" t="b">
        <v>1</v>
      </c>
      <c r="P1957">
        <v>290</v>
      </c>
      <c r="Q1957" t="b">
        <v>1</v>
      </c>
      <c r="R1957" s="8">
        <f t="shared" si="272"/>
        <v>3.9859528571428569</v>
      </c>
      <c r="S1957" s="10">
        <f t="shared" si="273"/>
        <v>577.27593103448271</v>
      </c>
      <c r="T1957" t="s">
        <v>8295</v>
      </c>
      <c r="U1957" t="str">
        <f t="shared" si="276"/>
        <v>technology</v>
      </c>
      <c r="V1957" t="str">
        <f t="shared" si="277"/>
        <v>hardware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>
        <f t="shared" si="268"/>
        <v>3884400</v>
      </c>
      <c r="L1958" s="12">
        <f t="shared" si="269"/>
        <v>42067.673668981486</v>
      </c>
      <c r="M1958" s="12">
        <f t="shared" si="270"/>
        <v>42112.632002314815</v>
      </c>
      <c r="N1958" s="14">
        <f t="shared" si="271"/>
        <v>44.708333333333336</v>
      </c>
      <c r="O1958" t="b">
        <v>1</v>
      </c>
      <c r="P1958">
        <v>365</v>
      </c>
      <c r="Q1958" t="b">
        <v>1</v>
      </c>
      <c r="R1958" s="8">
        <f t="shared" si="272"/>
        <v>2.9403333333333332</v>
      </c>
      <c r="S1958" s="10">
        <f t="shared" si="273"/>
        <v>483.34246575342468</v>
      </c>
      <c r="T1958" t="s">
        <v>8295</v>
      </c>
      <c r="U1958" t="str">
        <f t="shared" si="276"/>
        <v>technology</v>
      </c>
      <c r="V1958" t="str">
        <f t="shared" si="277"/>
        <v>hardware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>
        <f t="shared" si="268"/>
        <v>2592000</v>
      </c>
      <c r="L1959" s="12">
        <f t="shared" si="269"/>
        <v>41178.848530092589</v>
      </c>
      <c r="M1959" s="12">
        <f t="shared" si="270"/>
        <v>41208.848530092589</v>
      </c>
      <c r="N1959" s="14">
        <f t="shared" si="271"/>
        <v>29.75</v>
      </c>
      <c r="O1959" t="b">
        <v>1</v>
      </c>
      <c r="P1959">
        <v>660</v>
      </c>
      <c r="Q1959" t="b">
        <v>1</v>
      </c>
      <c r="R1959" s="8">
        <f t="shared" si="272"/>
        <v>1.6750470000000002</v>
      </c>
      <c r="S1959" s="10">
        <f t="shared" si="273"/>
        <v>76.138500000000008</v>
      </c>
      <c r="T1959" t="s">
        <v>8295</v>
      </c>
      <c r="U1959" t="str">
        <f t="shared" si="276"/>
        <v>technology</v>
      </c>
      <c r="V1959" t="str">
        <f t="shared" si="277"/>
        <v>hardware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>
        <f t="shared" si="268"/>
        <v>2588400</v>
      </c>
      <c r="L1960" s="12">
        <f t="shared" si="269"/>
        <v>41326.737974537034</v>
      </c>
      <c r="M1960" s="12">
        <f t="shared" si="270"/>
        <v>41356.69630787037</v>
      </c>
      <c r="N1960" s="14">
        <f t="shared" si="271"/>
        <v>29.708333333333332</v>
      </c>
      <c r="O1960" t="b">
        <v>1</v>
      </c>
      <c r="P1960">
        <v>1356</v>
      </c>
      <c r="Q1960" t="b">
        <v>1</v>
      </c>
      <c r="R1960" s="8">
        <f t="shared" si="272"/>
        <v>14.355717142857143</v>
      </c>
      <c r="S1960" s="10">
        <f t="shared" si="273"/>
        <v>74.107684365781708</v>
      </c>
      <c r="T1960" t="s">
        <v>8295</v>
      </c>
      <c r="U1960" t="str">
        <f t="shared" si="276"/>
        <v>technology</v>
      </c>
      <c r="V1960" t="str">
        <f t="shared" si="277"/>
        <v>hardware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>
        <f t="shared" si="268"/>
        <v>3555740</v>
      </c>
      <c r="L1961" s="12">
        <f t="shared" si="269"/>
        <v>41871.595601851855</v>
      </c>
      <c r="M1961" s="12">
        <f t="shared" si="270"/>
        <v>41912.75</v>
      </c>
      <c r="N1961" s="14">
        <f t="shared" si="271"/>
        <v>40.904398148148154</v>
      </c>
      <c r="O1961" t="b">
        <v>1</v>
      </c>
      <c r="P1961">
        <v>424</v>
      </c>
      <c r="Q1961" t="b">
        <v>1</v>
      </c>
      <c r="R1961" s="8">
        <f t="shared" si="272"/>
        <v>1.5673440000000001</v>
      </c>
      <c r="S1961" s="10">
        <f t="shared" si="273"/>
        <v>36.965660377358489</v>
      </c>
      <c r="T1961" t="s">
        <v>8295</v>
      </c>
      <c r="U1961" t="str">
        <f t="shared" si="276"/>
        <v>technology</v>
      </c>
      <c r="V1961" t="str">
        <f t="shared" si="277"/>
        <v>hardware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>
        <f t="shared" si="268"/>
        <v>2592000</v>
      </c>
      <c r="L1962" s="12">
        <f t="shared" si="269"/>
        <v>41964.112743055557</v>
      </c>
      <c r="M1962" s="12">
        <f t="shared" si="270"/>
        <v>41994.112743055557</v>
      </c>
      <c r="N1962" s="14">
        <f t="shared" si="271"/>
        <v>29.75</v>
      </c>
      <c r="O1962" t="b">
        <v>1</v>
      </c>
      <c r="P1962">
        <v>33</v>
      </c>
      <c r="Q1962" t="b">
        <v>1</v>
      </c>
      <c r="R1962" s="8">
        <f t="shared" si="272"/>
        <v>1.1790285714285715</v>
      </c>
      <c r="S1962" s="10">
        <f t="shared" si="273"/>
        <v>2500.969696969697</v>
      </c>
      <c r="T1962" t="s">
        <v>8295</v>
      </c>
      <c r="U1962" t="str">
        <f t="shared" si="276"/>
        <v>technology</v>
      </c>
      <c r="V1962" t="str">
        <f t="shared" si="277"/>
        <v>hardware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>
        <f t="shared" si="268"/>
        <v>3453523</v>
      </c>
      <c r="L1963" s="12">
        <f t="shared" si="269"/>
        <v>41147.944641203707</v>
      </c>
      <c r="M1963" s="12">
        <f t="shared" si="270"/>
        <v>41187.915972222225</v>
      </c>
      <c r="N1963" s="14">
        <f t="shared" si="271"/>
        <v>39.721331018518519</v>
      </c>
      <c r="O1963" t="b">
        <v>1</v>
      </c>
      <c r="P1963">
        <v>1633</v>
      </c>
      <c r="Q1963" t="b">
        <v>1</v>
      </c>
      <c r="R1963" s="8">
        <f t="shared" si="272"/>
        <v>11.053811999999999</v>
      </c>
      <c r="S1963" s="10">
        <f t="shared" si="273"/>
        <v>67.690214329454989</v>
      </c>
      <c r="T1963" t="s">
        <v>8295</v>
      </c>
      <c r="U1963" t="str">
        <f t="shared" si="276"/>
        <v>technology</v>
      </c>
      <c r="V1963" t="str">
        <f t="shared" si="277"/>
        <v>hardware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>
        <f t="shared" si="268"/>
        <v>2592000</v>
      </c>
      <c r="L1964" s="12">
        <f t="shared" si="269"/>
        <v>41742.530509259261</v>
      </c>
      <c r="M1964" s="12">
        <f t="shared" si="270"/>
        <v>41772.530509259261</v>
      </c>
      <c r="N1964" s="14">
        <f t="shared" si="271"/>
        <v>29.75</v>
      </c>
      <c r="O1964" t="b">
        <v>1</v>
      </c>
      <c r="P1964">
        <v>306</v>
      </c>
      <c r="Q1964" t="b">
        <v>1</v>
      </c>
      <c r="R1964" s="8">
        <f t="shared" si="272"/>
        <v>1.9292499999999999</v>
      </c>
      <c r="S1964" s="10">
        <f t="shared" si="273"/>
        <v>63.04738562091503</v>
      </c>
      <c r="T1964" t="s">
        <v>8295</v>
      </c>
      <c r="U1964" t="str">
        <f t="shared" si="276"/>
        <v>technology</v>
      </c>
      <c r="V1964" t="str">
        <f t="shared" si="277"/>
        <v>hardware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>
        <f t="shared" si="268"/>
        <v>3024000</v>
      </c>
      <c r="L1965" s="12">
        <f t="shared" si="269"/>
        <v>41863.179791666669</v>
      </c>
      <c r="M1965" s="12">
        <f t="shared" si="270"/>
        <v>41898.179791666669</v>
      </c>
      <c r="N1965" s="14">
        <f t="shared" si="271"/>
        <v>34.75</v>
      </c>
      <c r="O1965" t="b">
        <v>1</v>
      </c>
      <c r="P1965">
        <v>205</v>
      </c>
      <c r="Q1965" t="b">
        <v>1</v>
      </c>
      <c r="R1965" s="8">
        <f t="shared" si="272"/>
        <v>1.268842105263158</v>
      </c>
      <c r="S1965" s="10">
        <f t="shared" si="273"/>
        <v>117.6</v>
      </c>
      <c r="T1965" t="s">
        <v>8295</v>
      </c>
      <c r="U1965" t="str">
        <f t="shared" si="276"/>
        <v>technology</v>
      </c>
      <c r="V1965" t="str">
        <f t="shared" si="277"/>
        <v>hardware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>
        <f t="shared" si="268"/>
        <v>2592000</v>
      </c>
      <c r="L1966" s="12">
        <f t="shared" si="269"/>
        <v>42452.022824074069</v>
      </c>
      <c r="M1966" s="12">
        <f t="shared" si="270"/>
        <v>42482.022824074069</v>
      </c>
      <c r="N1966" s="14">
        <f t="shared" si="271"/>
        <v>29.75</v>
      </c>
      <c r="O1966" t="b">
        <v>1</v>
      </c>
      <c r="P1966">
        <v>1281</v>
      </c>
      <c r="Q1966" t="b">
        <v>1</v>
      </c>
      <c r="R1966" s="8">
        <f t="shared" si="272"/>
        <v>2.5957748878923765</v>
      </c>
      <c r="S1966" s="10">
        <f t="shared" si="273"/>
        <v>180.75185011709601</v>
      </c>
      <c r="T1966" t="s">
        <v>8295</v>
      </c>
      <c r="U1966" t="str">
        <f t="shared" si="276"/>
        <v>technology</v>
      </c>
      <c r="V1966" t="str">
        <f t="shared" si="277"/>
        <v>hardware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>
        <f t="shared" si="268"/>
        <v>1896690</v>
      </c>
      <c r="L1967" s="12">
        <f t="shared" si="269"/>
        <v>40897.839236111111</v>
      </c>
      <c r="M1967" s="12">
        <f t="shared" si="270"/>
        <v>40919.791666666664</v>
      </c>
      <c r="N1967" s="14">
        <f t="shared" si="271"/>
        <v>21.702430555555555</v>
      </c>
      <c r="O1967" t="b">
        <v>1</v>
      </c>
      <c r="P1967">
        <v>103</v>
      </c>
      <c r="Q1967" t="b">
        <v>1</v>
      </c>
      <c r="R1967" s="8">
        <f t="shared" si="272"/>
        <v>2.6227999999999998</v>
      </c>
      <c r="S1967" s="10">
        <f t="shared" si="273"/>
        <v>127.32038834951456</v>
      </c>
      <c r="T1967" t="s">
        <v>8295</v>
      </c>
      <c r="U1967" t="str">
        <f t="shared" si="276"/>
        <v>technology</v>
      </c>
      <c r="V1967" t="str">
        <f t="shared" si="277"/>
        <v>hardware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>
        <f t="shared" si="268"/>
        <v>2592000</v>
      </c>
      <c r="L1968" s="12">
        <f t="shared" si="269"/>
        <v>41835.290486111109</v>
      </c>
      <c r="M1968" s="12">
        <f t="shared" si="270"/>
        <v>41865.290486111109</v>
      </c>
      <c r="N1968" s="14">
        <f t="shared" si="271"/>
        <v>29.75</v>
      </c>
      <c r="O1968" t="b">
        <v>1</v>
      </c>
      <c r="P1968">
        <v>1513</v>
      </c>
      <c r="Q1968" t="b">
        <v>1</v>
      </c>
      <c r="R1968" s="8">
        <f t="shared" si="272"/>
        <v>2.0674309000000002</v>
      </c>
      <c r="S1968" s="10">
        <f t="shared" si="273"/>
        <v>136.6444745538665</v>
      </c>
      <c r="T1968" t="s">
        <v>8295</v>
      </c>
      <c r="U1968" t="str">
        <f t="shared" si="276"/>
        <v>technology</v>
      </c>
      <c r="V1968" t="str">
        <f t="shared" si="277"/>
        <v>hardware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>
        <f t="shared" si="268"/>
        <v>2592000</v>
      </c>
      <c r="L1969" s="12">
        <f t="shared" si="269"/>
        <v>41730.413530092592</v>
      </c>
      <c r="M1969" s="12">
        <f t="shared" si="270"/>
        <v>41760.413530092592</v>
      </c>
      <c r="N1969" s="14">
        <f t="shared" si="271"/>
        <v>29.75</v>
      </c>
      <c r="O1969" t="b">
        <v>1</v>
      </c>
      <c r="P1969">
        <v>405</v>
      </c>
      <c r="Q1969" t="b">
        <v>1</v>
      </c>
      <c r="R1969" s="8">
        <f t="shared" si="272"/>
        <v>3.7012999999999998</v>
      </c>
      <c r="S1969" s="10">
        <f t="shared" si="273"/>
        <v>182.78024691358024</v>
      </c>
      <c r="T1969" t="s">
        <v>8295</v>
      </c>
      <c r="U1969" t="str">
        <f t="shared" si="276"/>
        <v>technology</v>
      </c>
      <c r="V1969" t="str">
        <f t="shared" si="277"/>
        <v>hardware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>
        <f t="shared" si="268"/>
        <v>2682000</v>
      </c>
      <c r="L1970" s="12">
        <f t="shared" si="269"/>
        <v>42676.336979166663</v>
      </c>
      <c r="M1970" s="12">
        <f t="shared" si="270"/>
        <v>42707.378645833334</v>
      </c>
      <c r="N1970" s="14">
        <f t="shared" si="271"/>
        <v>30.791666666666668</v>
      </c>
      <c r="O1970" t="b">
        <v>1</v>
      </c>
      <c r="P1970">
        <v>510</v>
      </c>
      <c r="Q1970" t="b">
        <v>1</v>
      </c>
      <c r="R1970" s="8">
        <f t="shared" si="272"/>
        <v>2.8496600000000001</v>
      </c>
      <c r="S1970" s="10">
        <f t="shared" si="273"/>
        <v>279.37843137254902</v>
      </c>
      <c r="T1970" t="s">
        <v>8295</v>
      </c>
      <c r="U1970" t="str">
        <f t="shared" si="276"/>
        <v>technology</v>
      </c>
      <c r="V1970" t="str">
        <f t="shared" si="277"/>
        <v>hardware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>
        <f t="shared" si="268"/>
        <v>2592000</v>
      </c>
      <c r="L1971" s="12">
        <f t="shared" si="269"/>
        <v>42557.542453703703</v>
      </c>
      <c r="M1971" s="12">
        <f t="shared" si="270"/>
        <v>42587.542453703703</v>
      </c>
      <c r="N1971" s="14">
        <f t="shared" si="271"/>
        <v>29.75</v>
      </c>
      <c r="O1971" t="b">
        <v>1</v>
      </c>
      <c r="P1971">
        <v>1887</v>
      </c>
      <c r="Q1971" t="b">
        <v>1</v>
      </c>
      <c r="R1971" s="8">
        <f t="shared" si="272"/>
        <v>5.7907999999999999</v>
      </c>
      <c r="S1971" s="10">
        <f t="shared" si="273"/>
        <v>61.375728669846318</v>
      </c>
      <c r="T1971" t="s">
        <v>8295</v>
      </c>
      <c r="U1971" t="str">
        <f t="shared" si="276"/>
        <v>technology</v>
      </c>
      <c r="V1971" t="str">
        <f t="shared" si="277"/>
        <v>hardware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>
        <f t="shared" si="268"/>
        <v>5180400</v>
      </c>
      <c r="L1972" s="12">
        <f t="shared" si="269"/>
        <v>41323.943298611113</v>
      </c>
      <c r="M1972" s="12">
        <f t="shared" si="270"/>
        <v>41383.901631944449</v>
      </c>
      <c r="N1972" s="14">
        <f t="shared" si="271"/>
        <v>59.708333333333336</v>
      </c>
      <c r="O1972" t="b">
        <v>1</v>
      </c>
      <c r="P1972">
        <v>701</v>
      </c>
      <c r="Q1972" t="b">
        <v>1</v>
      </c>
      <c r="R1972" s="8">
        <f t="shared" si="272"/>
        <v>11.318</v>
      </c>
      <c r="S1972" s="10">
        <f t="shared" si="273"/>
        <v>80.727532097004286</v>
      </c>
      <c r="T1972" t="s">
        <v>8295</v>
      </c>
      <c r="U1972" t="str">
        <f t="shared" si="276"/>
        <v>technology</v>
      </c>
      <c r="V1972" t="str">
        <f t="shared" si="277"/>
        <v>hardware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>
        <f t="shared" si="268"/>
        <v>2735939</v>
      </c>
      <c r="L1973" s="12">
        <f t="shared" si="269"/>
        <v>41561.250706018516</v>
      </c>
      <c r="M1973" s="12">
        <f t="shared" si="270"/>
        <v>41592.916666666664</v>
      </c>
      <c r="N1973" s="14">
        <f t="shared" si="271"/>
        <v>31.415960648148147</v>
      </c>
      <c r="O1973" t="b">
        <v>1</v>
      </c>
      <c r="P1973">
        <v>3863</v>
      </c>
      <c r="Q1973" t="b">
        <v>1</v>
      </c>
      <c r="R1973" s="8">
        <f t="shared" si="272"/>
        <v>2.6302771750000002</v>
      </c>
      <c r="S1973" s="10">
        <f t="shared" si="273"/>
        <v>272.35590732591254</v>
      </c>
      <c r="T1973" t="s">
        <v>8295</v>
      </c>
      <c r="U1973" t="str">
        <f t="shared" si="276"/>
        <v>technology</v>
      </c>
      <c r="V1973" t="str">
        <f t="shared" si="277"/>
        <v>hardware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>
        <f t="shared" si="268"/>
        <v>2595600</v>
      </c>
      <c r="L1974" s="12">
        <f t="shared" si="269"/>
        <v>41200.762083333335</v>
      </c>
      <c r="M1974" s="12">
        <f t="shared" si="270"/>
        <v>41230.803749999999</v>
      </c>
      <c r="N1974" s="14">
        <f t="shared" si="271"/>
        <v>29.791666666666668</v>
      </c>
      <c r="O1974" t="b">
        <v>1</v>
      </c>
      <c r="P1974">
        <v>238</v>
      </c>
      <c r="Q1974" t="b">
        <v>1</v>
      </c>
      <c r="R1974" s="8">
        <f t="shared" si="272"/>
        <v>6.7447999999999997</v>
      </c>
      <c r="S1974" s="10">
        <f t="shared" si="273"/>
        <v>70.848739495798313</v>
      </c>
      <c r="T1974" t="s">
        <v>8295</v>
      </c>
      <c r="U1974" t="str">
        <f t="shared" si="276"/>
        <v>technology</v>
      </c>
      <c r="V1974" t="str">
        <f t="shared" si="277"/>
        <v>hardware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>
        <f t="shared" si="268"/>
        <v>3332336</v>
      </c>
      <c r="L1975" s="12">
        <f t="shared" si="269"/>
        <v>42549.472962962958</v>
      </c>
      <c r="M1975" s="12">
        <f t="shared" si="270"/>
        <v>42588.041666666672</v>
      </c>
      <c r="N1975" s="14">
        <f t="shared" si="271"/>
        <v>38.318703703703704</v>
      </c>
      <c r="O1975" t="b">
        <v>1</v>
      </c>
      <c r="P1975">
        <v>2051</v>
      </c>
      <c r="Q1975" t="b">
        <v>1</v>
      </c>
      <c r="R1975" s="8">
        <f t="shared" si="272"/>
        <v>2.5683081313131315</v>
      </c>
      <c r="S1975" s="10">
        <f t="shared" si="273"/>
        <v>247.94003412969283</v>
      </c>
      <c r="T1975" t="s">
        <v>8295</v>
      </c>
      <c r="U1975" t="str">
        <f t="shared" si="276"/>
        <v>technology</v>
      </c>
      <c r="V1975" t="str">
        <f t="shared" si="277"/>
        <v>hardware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>
        <f t="shared" si="268"/>
        <v>5184000</v>
      </c>
      <c r="L1976" s="12">
        <f t="shared" si="269"/>
        <v>41445.084131944444</v>
      </c>
      <c r="M1976" s="12">
        <f t="shared" si="270"/>
        <v>41505.084131944444</v>
      </c>
      <c r="N1976" s="14">
        <f t="shared" si="271"/>
        <v>59.75</v>
      </c>
      <c r="O1976" t="b">
        <v>1</v>
      </c>
      <c r="P1976">
        <v>402</v>
      </c>
      <c r="Q1976" t="b">
        <v>1</v>
      </c>
      <c r="R1976" s="8">
        <f t="shared" si="272"/>
        <v>3.7549600000000001</v>
      </c>
      <c r="S1976" s="10">
        <f t="shared" si="273"/>
        <v>186.81393034825871</v>
      </c>
      <c r="T1976" t="s">
        <v>8295</v>
      </c>
      <c r="U1976" t="str">
        <f t="shared" si="276"/>
        <v>technology</v>
      </c>
      <c r="V1976" t="str">
        <f t="shared" si="277"/>
        <v>hardware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>
        <f t="shared" si="268"/>
        <v>2592000</v>
      </c>
      <c r="L1977" s="12">
        <f t="shared" si="269"/>
        <v>41313.505219907405</v>
      </c>
      <c r="M1977" s="12">
        <f t="shared" si="270"/>
        <v>41343.505219907405</v>
      </c>
      <c r="N1977" s="14">
        <f t="shared" si="271"/>
        <v>29.75</v>
      </c>
      <c r="O1977" t="b">
        <v>1</v>
      </c>
      <c r="P1977">
        <v>253</v>
      </c>
      <c r="Q1977" t="b">
        <v>1</v>
      </c>
      <c r="R1977" s="8">
        <f t="shared" si="272"/>
        <v>2.0870837499999997</v>
      </c>
      <c r="S1977" s="10">
        <f t="shared" si="273"/>
        <v>131.98948616600788</v>
      </c>
      <c r="T1977" t="s">
        <v>8295</v>
      </c>
      <c r="U1977" t="str">
        <f t="shared" si="276"/>
        <v>technology</v>
      </c>
      <c r="V1977" t="str">
        <f t="shared" si="277"/>
        <v>hardware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>
        <f t="shared" si="268"/>
        <v>2592000</v>
      </c>
      <c r="L1978" s="12">
        <f t="shared" si="269"/>
        <v>41438.649594907409</v>
      </c>
      <c r="M1978" s="12">
        <f t="shared" si="270"/>
        <v>41468.649594907409</v>
      </c>
      <c r="N1978" s="14">
        <f t="shared" si="271"/>
        <v>29.75</v>
      </c>
      <c r="O1978" t="b">
        <v>1</v>
      </c>
      <c r="P1978">
        <v>473</v>
      </c>
      <c r="Q1978" t="b">
        <v>1</v>
      </c>
      <c r="R1978" s="8">
        <f t="shared" si="272"/>
        <v>3.4660000000000002</v>
      </c>
      <c r="S1978" s="10">
        <f t="shared" si="273"/>
        <v>29.310782241014799</v>
      </c>
      <c r="T1978" t="s">
        <v>8295</v>
      </c>
      <c r="U1978" t="str">
        <f t="shared" si="276"/>
        <v>technology</v>
      </c>
      <c r="V1978" t="str">
        <f t="shared" si="277"/>
        <v>hardware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>
        <f t="shared" si="268"/>
        <v>3984400</v>
      </c>
      <c r="L1979" s="12">
        <f t="shared" si="269"/>
        <v>42310.966898148152</v>
      </c>
      <c r="M1979" s="12">
        <f t="shared" si="270"/>
        <v>42357.082638888889</v>
      </c>
      <c r="N1979" s="14">
        <f t="shared" si="271"/>
        <v>45.86574074074074</v>
      </c>
      <c r="O1979" t="b">
        <v>1</v>
      </c>
      <c r="P1979">
        <v>821</v>
      </c>
      <c r="Q1979" t="b">
        <v>1</v>
      </c>
      <c r="R1979" s="8">
        <f t="shared" si="272"/>
        <v>4.0232999999999999</v>
      </c>
      <c r="S1979" s="10">
        <f t="shared" si="273"/>
        <v>245.02436053593178</v>
      </c>
      <c r="T1979" t="s">
        <v>8295</v>
      </c>
      <c r="U1979" t="str">
        <f t="shared" si="276"/>
        <v>technology</v>
      </c>
      <c r="V1979" t="str">
        <f t="shared" si="277"/>
        <v>hardware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>
        <f t="shared" si="268"/>
        <v>2856908</v>
      </c>
      <c r="L1980" s="12">
        <f t="shared" si="269"/>
        <v>41038.975601851853</v>
      </c>
      <c r="M1980" s="12">
        <f t="shared" si="270"/>
        <v>41072.041666666664</v>
      </c>
      <c r="N1980" s="14">
        <f t="shared" si="271"/>
        <v>32.816064814814816</v>
      </c>
      <c r="O1980" t="b">
        <v>1</v>
      </c>
      <c r="P1980">
        <v>388</v>
      </c>
      <c r="Q1980" t="b">
        <v>1</v>
      </c>
      <c r="R1980" s="8">
        <f t="shared" si="272"/>
        <v>10.2684514</v>
      </c>
      <c r="S1980" s="10">
        <f t="shared" si="273"/>
        <v>1323.2540463917526</v>
      </c>
      <c r="T1980" t="s">
        <v>8295</v>
      </c>
      <c r="U1980" t="str">
        <f t="shared" si="276"/>
        <v>technology</v>
      </c>
      <c r="V1980" t="str">
        <f t="shared" si="277"/>
        <v>hardware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>
        <f t="shared" si="268"/>
        <v>3174994</v>
      </c>
      <c r="L1981" s="12">
        <f t="shared" si="269"/>
        <v>42290.210023148145</v>
      </c>
      <c r="M1981" s="12">
        <f t="shared" si="270"/>
        <v>42326.957638888889</v>
      </c>
      <c r="N1981" s="14">
        <f t="shared" si="271"/>
        <v>36.497615740740741</v>
      </c>
      <c r="O1981" t="b">
        <v>1</v>
      </c>
      <c r="P1981">
        <v>813</v>
      </c>
      <c r="Q1981" t="b">
        <v>1</v>
      </c>
      <c r="R1981" s="8">
        <f t="shared" si="272"/>
        <v>1.14901155</v>
      </c>
      <c r="S1981" s="10">
        <f t="shared" si="273"/>
        <v>282.65966789667897</v>
      </c>
      <c r="T1981" t="s">
        <v>8295</v>
      </c>
      <c r="U1981" t="str">
        <f t="shared" si="276"/>
        <v>technology</v>
      </c>
      <c r="V1981" t="str">
        <f t="shared" si="277"/>
        <v>hardware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>
        <f t="shared" si="268"/>
        <v>3452400</v>
      </c>
      <c r="L1982" s="12">
        <f t="shared" si="269"/>
        <v>42423.292384259257</v>
      </c>
      <c r="M1982" s="12">
        <f t="shared" si="270"/>
        <v>42463.250717592593</v>
      </c>
      <c r="N1982" s="14">
        <f t="shared" si="271"/>
        <v>39.708333333333336</v>
      </c>
      <c r="O1982" t="b">
        <v>1</v>
      </c>
      <c r="P1982">
        <v>1945</v>
      </c>
      <c r="Q1982" t="b">
        <v>1</v>
      </c>
      <c r="R1982" s="8">
        <f t="shared" si="272"/>
        <v>3.5482402000000004</v>
      </c>
      <c r="S1982" s="10">
        <f t="shared" si="273"/>
        <v>91.214401028277635</v>
      </c>
      <c r="T1982" t="s">
        <v>8295</v>
      </c>
      <c r="U1982" t="str">
        <f t="shared" si="276"/>
        <v>technology</v>
      </c>
      <c r="V1982" t="str">
        <f t="shared" si="277"/>
        <v>hardware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>
        <f t="shared" si="268"/>
        <v>2592000</v>
      </c>
      <c r="L1983" s="12">
        <f t="shared" si="269"/>
        <v>41799.475289351853</v>
      </c>
      <c r="M1983" s="12">
        <f t="shared" si="270"/>
        <v>41829.475289351853</v>
      </c>
      <c r="N1983" s="14">
        <f t="shared" si="271"/>
        <v>29.75</v>
      </c>
      <c r="O1983" t="b">
        <v>0</v>
      </c>
      <c r="P1983">
        <v>12</v>
      </c>
      <c r="Q1983" t="b">
        <v>0</v>
      </c>
      <c r="R1983" s="8">
        <f t="shared" si="272"/>
        <v>5.0799999999999998E-2</v>
      </c>
      <c r="S1983" s="10">
        <f t="shared" si="273"/>
        <v>31.75</v>
      </c>
      <c r="T1983" t="s">
        <v>8296</v>
      </c>
      <c r="U1983" t="str">
        <f t="shared" ref="U1983:U2002" si="278">IF(T1983="photography/photobooks", "photography", IF(T1983="photography/nature", "photography", IF(T1983="photography/places", "photography", IF(T1983="photography/people", "photography", "N/A"))))</f>
        <v>photography</v>
      </c>
      <c r="V1983" t="str">
        <f t="shared" ref="V1983:V2002" si="279">IF(T1983="photography/photobooks", "photobooks", IF(T1983="photography/nature", "nature", IF(T1983="photography/places", "places", IF(T1983="photography/people", "people", "N/A"))))</f>
        <v>people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>
        <f t="shared" si="268"/>
        <v>2595600</v>
      </c>
      <c r="L1984" s="12">
        <f t="shared" si="269"/>
        <v>42678.336655092593</v>
      </c>
      <c r="M1984" s="12">
        <f t="shared" si="270"/>
        <v>42708.378321759257</v>
      </c>
      <c r="N1984" s="14">
        <f t="shared" si="271"/>
        <v>29.791666666666668</v>
      </c>
      <c r="O1984" t="b">
        <v>0</v>
      </c>
      <c r="P1984">
        <v>0</v>
      </c>
      <c r="Q1984" t="b">
        <v>0</v>
      </c>
      <c r="R1984" s="8">
        <f t="shared" si="272"/>
        <v>0</v>
      </c>
      <c r="S1984" s="10" t="e">
        <f t="shared" si="273"/>
        <v>#DIV/0!</v>
      </c>
      <c r="T1984" t="s">
        <v>8296</v>
      </c>
      <c r="U1984" t="str">
        <f t="shared" si="278"/>
        <v>photography</v>
      </c>
      <c r="V1984" t="str">
        <f t="shared" si="279"/>
        <v>people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>
        <f t="shared" si="268"/>
        <v>1924982</v>
      </c>
      <c r="L1985" s="12">
        <f t="shared" si="269"/>
        <v>42592.761782407411</v>
      </c>
      <c r="M1985" s="12">
        <f t="shared" si="270"/>
        <v>42615.041666666672</v>
      </c>
      <c r="N1985" s="14">
        <f t="shared" si="271"/>
        <v>22.029884259259259</v>
      </c>
      <c r="O1985" t="b">
        <v>0</v>
      </c>
      <c r="P1985">
        <v>16</v>
      </c>
      <c r="Q1985" t="b">
        <v>0</v>
      </c>
      <c r="R1985" s="8">
        <f t="shared" si="272"/>
        <v>4.2999999999999997E-2</v>
      </c>
      <c r="S1985" s="10">
        <f t="shared" si="273"/>
        <v>88.6875</v>
      </c>
      <c r="T1985" t="s">
        <v>8296</v>
      </c>
      <c r="U1985" t="str">
        <f t="shared" si="278"/>
        <v>photography</v>
      </c>
      <c r="V1985" t="str">
        <f t="shared" si="279"/>
        <v>people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>
        <f t="shared" si="268"/>
        <v>5187600</v>
      </c>
      <c r="L1986" s="12">
        <f t="shared" si="269"/>
        <v>41913.540289351848</v>
      </c>
      <c r="M1986" s="12">
        <f t="shared" si="270"/>
        <v>41973.581956018519</v>
      </c>
      <c r="N1986" s="14">
        <f t="shared" si="271"/>
        <v>59.791666666666664</v>
      </c>
      <c r="O1986" t="b">
        <v>0</v>
      </c>
      <c r="P1986">
        <v>7</v>
      </c>
      <c r="Q1986" t="b">
        <v>0</v>
      </c>
      <c r="R1986" s="8">
        <f t="shared" si="272"/>
        <v>0.21146666666666666</v>
      </c>
      <c r="S1986" s="10">
        <f t="shared" si="273"/>
        <v>453.14285714285717</v>
      </c>
      <c r="T1986" t="s">
        <v>8296</v>
      </c>
      <c r="U1986" t="str">
        <f t="shared" si="278"/>
        <v>photography</v>
      </c>
      <c r="V1986" t="str">
        <f t="shared" si="279"/>
        <v>people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>
        <f t="shared" ref="K1987:K2050" si="280">SUM(I1987,-J1987)</f>
        <v>2528029</v>
      </c>
      <c r="L1987" s="12">
        <f t="shared" ref="L1987:L2050" si="281">(((J1987/60)/60)/24)+DATE(1970,1,1)+(-6/24)</f>
        <v>42555.448738425926</v>
      </c>
      <c r="M1987" s="12">
        <f t="shared" ref="M1987:M2050" si="282">(((I1987/60)/60)/24)+DATE(1970,1,1)+(-6/24)</f>
        <v>42584.708333333328</v>
      </c>
      <c r="N1987" s="14">
        <f t="shared" ref="N1987:N2050" si="283">(((K1987/60)/60)/24)+(-6/24)</f>
        <v>29.009594907407408</v>
      </c>
      <c r="O1987" t="b">
        <v>0</v>
      </c>
      <c r="P1987">
        <v>4</v>
      </c>
      <c r="Q1987" t="b">
        <v>0</v>
      </c>
      <c r="R1987" s="8">
        <f t="shared" ref="R1987:R2050" si="284">E1987/D1987</f>
        <v>3.1875000000000001E-2</v>
      </c>
      <c r="S1987" s="10">
        <f t="shared" ref="S1987:S2050" si="285">E1987/P1987</f>
        <v>12.75</v>
      </c>
      <c r="T1987" t="s">
        <v>8296</v>
      </c>
      <c r="U1987" t="str">
        <f t="shared" si="278"/>
        <v>photography</v>
      </c>
      <c r="V1987" t="str">
        <f t="shared" si="279"/>
        <v>people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>
        <f t="shared" si="280"/>
        <v>2588400</v>
      </c>
      <c r="L1988" s="12">
        <f t="shared" si="281"/>
        <v>42413.183831018512</v>
      </c>
      <c r="M1988" s="12">
        <f t="shared" si="282"/>
        <v>42443.142164351855</v>
      </c>
      <c r="N1988" s="14">
        <f t="shared" si="283"/>
        <v>29.708333333333332</v>
      </c>
      <c r="O1988" t="b">
        <v>0</v>
      </c>
      <c r="P1988">
        <v>1</v>
      </c>
      <c r="Q1988" t="b">
        <v>0</v>
      </c>
      <c r="R1988" s="8">
        <f t="shared" si="284"/>
        <v>5.0000000000000001E-4</v>
      </c>
      <c r="S1988" s="10">
        <f t="shared" si="285"/>
        <v>1</v>
      </c>
      <c r="T1988" t="s">
        <v>8296</v>
      </c>
      <c r="U1988" t="str">
        <f t="shared" si="278"/>
        <v>photography</v>
      </c>
      <c r="V1988" t="str">
        <f t="shared" si="279"/>
        <v>people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>
        <f t="shared" si="280"/>
        <v>2592000</v>
      </c>
      <c r="L1989" s="12">
        <f t="shared" si="281"/>
        <v>42034.389768518522</v>
      </c>
      <c r="M1989" s="12">
        <f t="shared" si="282"/>
        <v>42064.389768518522</v>
      </c>
      <c r="N1989" s="14">
        <f t="shared" si="283"/>
        <v>29.75</v>
      </c>
      <c r="O1989" t="b">
        <v>0</v>
      </c>
      <c r="P1989">
        <v>28</v>
      </c>
      <c r="Q1989" t="b">
        <v>0</v>
      </c>
      <c r="R1989" s="8">
        <f t="shared" si="284"/>
        <v>0.42472727272727273</v>
      </c>
      <c r="S1989" s="10">
        <f t="shared" si="285"/>
        <v>83.428571428571431</v>
      </c>
      <c r="T1989" t="s">
        <v>8296</v>
      </c>
      <c r="U1989" t="str">
        <f t="shared" si="278"/>
        <v>photography</v>
      </c>
      <c r="V1989" t="str">
        <f t="shared" si="279"/>
        <v>people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>
        <f t="shared" si="280"/>
        <v>2592000</v>
      </c>
      <c r="L1990" s="12">
        <f t="shared" si="281"/>
        <v>42206.513217592597</v>
      </c>
      <c r="M1990" s="12">
        <f t="shared" si="282"/>
        <v>42236.513217592597</v>
      </c>
      <c r="N1990" s="14">
        <f t="shared" si="283"/>
        <v>29.75</v>
      </c>
      <c r="O1990" t="b">
        <v>0</v>
      </c>
      <c r="P1990">
        <v>1</v>
      </c>
      <c r="Q1990" t="b">
        <v>0</v>
      </c>
      <c r="R1990" s="8">
        <f t="shared" si="284"/>
        <v>4.1666666666666666E-3</v>
      </c>
      <c r="S1990" s="10">
        <f t="shared" si="285"/>
        <v>25</v>
      </c>
      <c r="T1990" t="s">
        <v>8296</v>
      </c>
      <c r="U1990" t="str">
        <f t="shared" si="278"/>
        <v>photography</v>
      </c>
      <c r="V1990" t="str">
        <f t="shared" si="279"/>
        <v>people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>
        <f t="shared" si="280"/>
        <v>2592000</v>
      </c>
      <c r="L1991" s="12">
        <f t="shared" si="281"/>
        <v>42685.430648148147</v>
      </c>
      <c r="M1991" s="12">
        <f t="shared" si="282"/>
        <v>42715.430648148147</v>
      </c>
      <c r="N1991" s="14">
        <f t="shared" si="283"/>
        <v>29.75</v>
      </c>
      <c r="O1991" t="b">
        <v>0</v>
      </c>
      <c r="P1991">
        <v>1</v>
      </c>
      <c r="Q1991" t="b">
        <v>0</v>
      </c>
      <c r="R1991" s="8">
        <f t="shared" si="284"/>
        <v>0.01</v>
      </c>
      <c r="S1991" s="10">
        <f t="shared" si="285"/>
        <v>50</v>
      </c>
      <c r="T1991" t="s">
        <v>8296</v>
      </c>
      <c r="U1991" t="str">
        <f t="shared" si="278"/>
        <v>photography</v>
      </c>
      <c r="V1991" t="str">
        <f t="shared" si="279"/>
        <v>people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>
        <f t="shared" si="280"/>
        <v>1296000</v>
      </c>
      <c r="L1992" s="12">
        <f t="shared" si="281"/>
        <v>42397.945972222224</v>
      </c>
      <c r="M1992" s="12">
        <f t="shared" si="282"/>
        <v>42412.945972222224</v>
      </c>
      <c r="N1992" s="14">
        <f t="shared" si="283"/>
        <v>14.75</v>
      </c>
      <c r="O1992" t="b">
        <v>0</v>
      </c>
      <c r="P1992">
        <v>5</v>
      </c>
      <c r="Q1992" t="b">
        <v>0</v>
      </c>
      <c r="R1992" s="8">
        <f t="shared" si="284"/>
        <v>0.16966666666666666</v>
      </c>
      <c r="S1992" s="10">
        <f t="shared" si="285"/>
        <v>101.8</v>
      </c>
      <c r="T1992" t="s">
        <v>8296</v>
      </c>
      <c r="U1992" t="str">
        <f t="shared" si="278"/>
        <v>photography</v>
      </c>
      <c r="V1992" t="str">
        <f t="shared" si="279"/>
        <v>people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>
        <f t="shared" si="280"/>
        <v>1814400</v>
      </c>
      <c r="L1993" s="12">
        <f t="shared" si="281"/>
        <v>42167.64335648148</v>
      </c>
      <c r="M1993" s="12">
        <f t="shared" si="282"/>
        <v>42188.64335648148</v>
      </c>
      <c r="N1993" s="14">
        <f t="shared" si="283"/>
        <v>20.75</v>
      </c>
      <c r="O1993" t="b">
        <v>0</v>
      </c>
      <c r="P1993">
        <v>3</v>
      </c>
      <c r="Q1993" t="b">
        <v>0</v>
      </c>
      <c r="R1993" s="8">
        <f t="shared" si="284"/>
        <v>7.0000000000000007E-2</v>
      </c>
      <c r="S1993" s="10">
        <f t="shared" si="285"/>
        <v>46.666666666666664</v>
      </c>
      <c r="T1993" t="s">
        <v>8296</v>
      </c>
      <c r="U1993" t="str">
        <f t="shared" si="278"/>
        <v>photography</v>
      </c>
      <c r="V1993" t="str">
        <f t="shared" si="279"/>
        <v>people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>
        <f t="shared" si="280"/>
        <v>2592000</v>
      </c>
      <c r="L1994" s="12">
        <f t="shared" si="281"/>
        <v>42022.893414351856</v>
      </c>
      <c r="M1994" s="12">
        <f t="shared" si="282"/>
        <v>42052.893414351856</v>
      </c>
      <c r="N1994" s="14">
        <f t="shared" si="283"/>
        <v>29.75</v>
      </c>
      <c r="O1994" t="b">
        <v>0</v>
      </c>
      <c r="P1994">
        <v>2</v>
      </c>
      <c r="Q1994" t="b">
        <v>0</v>
      </c>
      <c r="R1994" s="8">
        <f t="shared" si="284"/>
        <v>1.3333333333333333E-3</v>
      </c>
      <c r="S1994" s="10">
        <f t="shared" si="285"/>
        <v>1</v>
      </c>
      <c r="T1994" t="s">
        <v>8296</v>
      </c>
      <c r="U1994" t="str">
        <f t="shared" si="278"/>
        <v>photography</v>
      </c>
      <c r="V1994" t="str">
        <f t="shared" si="279"/>
        <v>people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>
        <f t="shared" si="280"/>
        <v>2592000</v>
      </c>
      <c r="L1995" s="12">
        <f t="shared" si="281"/>
        <v>42329.33839120371</v>
      </c>
      <c r="M1995" s="12">
        <f t="shared" si="282"/>
        <v>42359.33839120371</v>
      </c>
      <c r="N1995" s="14">
        <f t="shared" si="283"/>
        <v>29.75</v>
      </c>
      <c r="O1995" t="b">
        <v>0</v>
      </c>
      <c r="P1995">
        <v>0</v>
      </c>
      <c r="Q1995" t="b">
        <v>0</v>
      </c>
      <c r="R1995" s="8">
        <f t="shared" si="284"/>
        <v>0</v>
      </c>
      <c r="S1995" s="10" t="e">
        <f t="shared" si="285"/>
        <v>#DIV/0!</v>
      </c>
      <c r="T1995" t="s">
        <v>8296</v>
      </c>
      <c r="U1995" t="str">
        <f t="shared" si="278"/>
        <v>photography</v>
      </c>
      <c r="V1995" t="str">
        <f t="shared" si="279"/>
        <v>people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>
        <f t="shared" si="280"/>
        <v>5187600</v>
      </c>
      <c r="L1996" s="12">
        <f t="shared" si="281"/>
        <v>42650.756273148145</v>
      </c>
      <c r="M1996" s="12">
        <f t="shared" si="282"/>
        <v>42710.797939814816</v>
      </c>
      <c r="N1996" s="14">
        <f t="shared" si="283"/>
        <v>59.791666666666664</v>
      </c>
      <c r="O1996" t="b">
        <v>0</v>
      </c>
      <c r="P1996">
        <v>0</v>
      </c>
      <c r="Q1996" t="b">
        <v>0</v>
      </c>
      <c r="R1996" s="8">
        <f t="shared" si="284"/>
        <v>0</v>
      </c>
      <c r="S1996" s="10" t="e">
        <f t="shared" si="285"/>
        <v>#DIV/0!</v>
      </c>
      <c r="T1996" t="s">
        <v>8296</v>
      </c>
      <c r="U1996" t="str">
        <f t="shared" si="278"/>
        <v>photography</v>
      </c>
      <c r="V1996" t="str">
        <f t="shared" si="279"/>
        <v>people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>
        <f t="shared" si="280"/>
        <v>1728000</v>
      </c>
      <c r="L1997" s="12">
        <f t="shared" si="281"/>
        <v>42181.652037037042</v>
      </c>
      <c r="M1997" s="12">
        <f t="shared" si="282"/>
        <v>42201.652037037042</v>
      </c>
      <c r="N1997" s="14">
        <f t="shared" si="283"/>
        <v>19.75</v>
      </c>
      <c r="O1997" t="b">
        <v>0</v>
      </c>
      <c r="P1997">
        <v>3</v>
      </c>
      <c r="Q1997" t="b">
        <v>0</v>
      </c>
      <c r="R1997" s="8">
        <f t="shared" si="284"/>
        <v>7.8E-2</v>
      </c>
      <c r="S1997" s="10">
        <f t="shared" si="285"/>
        <v>26</v>
      </c>
      <c r="T1997" t="s">
        <v>8296</v>
      </c>
      <c r="U1997" t="str">
        <f t="shared" si="278"/>
        <v>photography</v>
      </c>
      <c r="V1997" t="str">
        <f t="shared" si="279"/>
        <v>people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>
        <f t="shared" si="280"/>
        <v>2592000</v>
      </c>
      <c r="L1998" s="12">
        <f t="shared" si="281"/>
        <v>41800.569571759261</v>
      </c>
      <c r="M1998" s="12">
        <f t="shared" si="282"/>
        <v>41830.569571759261</v>
      </c>
      <c r="N1998" s="14">
        <f t="shared" si="283"/>
        <v>29.75</v>
      </c>
      <c r="O1998" t="b">
        <v>0</v>
      </c>
      <c r="P1998">
        <v>0</v>
      </c>
      <c r="Q1998" t="b">
        <v>0</v>
      </c>
      <c r="R1998" s="8">
        <f t="shared" si="284"/>
        <v>0</v>
      </c>
      <c r="S1998" s="10" t="e">
        <f t="shared" si="285"/>
        <v>#DIV/0!</v>
      </c>
      <c r="T1998" t="s">
        <v>8296</v>
      </c>
      <c r="U1998" t="str">
        <f t="shared" si="278"/>
        <v>photography</v>
      </c>
      <c r="V1998" t="str">
        <f t="shared" si="279"/>
        <v>people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>
        <f t="shared" si="280"/>
        <v>2592000</v>
      </c>
      <c r="L1999" s="12">
        <f t="shared" si="281"/>
        <v>41847.680694444447</v>
      </c>
      <c r="M1999" s="12">
        <f t="shared" si="282"/>
        <v>41877.680694444447</v>
      </c>
      <c r="N1999" s="14">
        <f t="shared" si="283"/>
        <v>29.75</v>
      </c>
      <c r="O1999" t="b">
        <v>0</v>
      </c>
      <c r="P1999">
        <v>0</v>
      </c>
      <c r="Q1999" t="b">
        <v>0</v>
      </c>
      <c r="R1999" s="8">
        <f t="shared" si="284"/>
        <v>0</v>
      </c>
      <c r="S1999" s="10" t="e">
        <f t="shared" si="285"/>
        <v>#DIV/0!</v>
      </c>
      <c r="T1999" t="s">
        <v>8296</v>
      </c>
      <c r="U1999" t="str">
        <f t="shared" si="278"/>
        <v>photography</v>
      </c>
      <c r="V1999" t="str">
        <f t="shared" si="279"/>
        <v>people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>
        <f t="shared" si="280"/>
        <v>3888000</v>
      </c>
      <c r="L2000" s="12">
        <f t="shared" si="281"/>
        <v>41806.868495370371</v>
      </c>
      <c r="M2000" s="12">
        <f t="shared" si="282"/>
        <v>41851.868495370371</v>
      </c>
      <c r="N2000" s="14">
        <f t="shared" si="283"/>
        <v>44.75</v>
      </c>
      <c r="O2000" t="b">
        <v>0</v>
      </c>
      <c r="P2000">
        <v>3</v>
      </c>
      <c r="Q2000" t="b">
        <v>0</v>
      </c>
      <c r="R2000" s="8">
        <f t="shared" si="284"/>
        <v>0.26200000000000001</v>
      </c>
      <c r="S2000" s="10">
        <f t="shared" si="285"/>
        <v>218.33333333333334</v>
      </c>
      <c r="T2000" t="s">
        <v>8296</v>
      </c>
      <c r="U2000" t="str">
        <f t="shared" si="278"/>
        <v>photography</v>
      </c>
      <c r="V2000" t="str">
        <f t="shared" si="279"/>
        <v>people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>
        <f t="shared" si="280"/>
        <v>2595600</v>
      </c>
      <c r="L2001" s="12">
        <f t="shared" si="281"/>
        <v>41926.232731481483</v>
      </c>
      <c r="M2001" s="12">
        <f t="shared" si="282"/>
        <v>41956.274398148147</v>
      </c>
      <c r="N2001" s="14">
        <f t="shared" si="283"/>
        <v>29.791666666666668</v>
      </c>
      <c r="O2001" t="b">
        <v>0</v>
      </c>
      <c r="P2001">
        <v>7</v>
      </c>
      <c r="Q2001" t="b">
        <v>0</v>
      </c>
      <c r="R2001" s="8">
        <f t="shared" si="284"/>
        <v>7.6129032258064515E-3</v>
      </c>
      <c r="S2001" s="10">
        <f t="shared" si="285"/>
        <v>33.714285714285715</v>
      </c>
      <c r="T2001" t="s">
        <v>8296</v>
      </c>
      <c r="U2001" t="str">
        <f t="shared" si="278"/>
        <v>photography</v>
      </c>
      <c r="V2001" t="str">
        <f t="shared" si="279"/>
        <v>people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>
        <f t="shared" si="280"/>
        <v>2592000</v>
      </c>
      <c r="L2002" s="12">
        <f t="shared" si="281"/>
        <v>42345.701539351852</v>
      </c>
      <c r="M2002" s="12">
        <f t="shared" si="282"/>
        <v>42375.701539351852</v>
      </c>
      <c r="N2002" s="14">
        <f t="shared" si="283"/>
        <v>29.75</v>
      </c>
      <c r="O2002" t="b">
        <v>0</v>
      </c>
      <c r="P2002">
        <v>25</v>
      </c>
      <c r="Q2002" t="b">
        <v>0</v>
      </c>
      <c r="R2002" s="8">
        <f t="shared" si="284"/>
        <v>0.125</v>
      </c>
      <c r="S2002" s="10">
        <f t="shared" si="285"/>
        <v>25</v>
      </c>
      <c r="T2002" t="s">
        <v>8296</v>
      </c>
      <c r="U2002" t="str">
        <f t="shared" si="278"/>
        <v>photography</v>
      </c>
      <c r="V2002" t="str">
        <f t="shared" si="279"/>
        <v>people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>
        <f t="shared" si="280"/>
        <v>2732284</v>
      </c>
      <c r="L2003" s="12">
        <f t="shared" si="281"/>
        <v>42135.959675925929</v>
      </c>
      <c r="M2003" s="12">
        <f t="shared" si="282"/>
        <v>42167.583333333328</v>
      </c>
      <c r="N2003" s="14">
        <f t="shared" si="283"/>
        <v>31.373657407407407</v>
      </c>
      <c r="O2003" t="b">
        <v>1</v>
      </c>
      <c r="P2003">
        <v>1637</v>
      </c>
      <c r="Q2003" t="b">
        <v>1</v>
      </c>
      <c r="R2003" s="8">
        <f t="shared" si="284"/>
        <v>3.8212909090909091</v>
      </c>
      <c r="S2003" s="10">
        <f t="shared" si="285"/>
        <v>128.38790470372632</v>
      </c>
      <c r="T2003" t="s">
        <v>8295</v>
      </c>
      <c r="U2003" t="str">
        <f t="shared" ref="U2003:U2066" si="286">+IF(T2003="technology/web","technology",IF(T2003="technology/gadgets","technology",IF(T2003="technology/hardware","technology",IF(T2003="technology/makerspaces","technology",IF(T2003="technology/wearables","technology",IF(T2003="technology/space exploration","technology","N/A"))))))</f>
        <v>technology</v>
      </c>
      <c r="V2003" t="str">
        <f t="shared" ref="V2003:V2066" si="287">IF(T2003="technology/web","web",IF(T2003="technology/gadgets","gadgets",IF(T2003="technology/hardware","hardware",IF(T2003="technology/makerspaces","makerspaces",IF(T2003="technology/wearables","wearables",IF(T2003="technology/space exploration","space exploration","N/A"))))))</f>
        <v>hardware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>
        <f t="shared" si="280"/>
        <v>2592000</v>
      </c>
      <c r="L2004" s="12">
        <f t="shared" si="281"/>
        <v>42728.46230324074</v>
      </c>
      <c r="M2004" s="12">
        <f t="shared" si="282"/>
        <v>42758.46230324074</v>
      </c>
      <c r="N2004" s="14">
        <f t="shared" si="283"/>
        <v>29.75</v>
      </c>
      <c r="O2004" t="b">
        <v>1</v>
      </c>
      <c r="P2004">
        <v>1375</v>
      </c>
      <c r="Q2004" t="b">
        <v>1</v>
      </c>
      <c r="R2004" s="8">
        <f t="shared" si="284"/>
        <v>2.1679422000000002</v>
      </c>
      <c r="S2004" s="10">
        <f t="shared" si="285"/>
        <v>78.834261818181815</v>
      </c>
      <c r="T2004" t="s">
        <v>8295</v>
      </c>
      <c r="U2004" t="str">
        <f t="shared" si="286"/>
        <v>technology</v>
      </c>
      <c r="V2004" t="str">
        <f t="shared" si="287"/>
        <v>hardware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>
        <f t="shared" si="280"/>
        <v>1281548</v>
      </c>
      <c r="L2005" s="12">
        <f t="shared" si="281"/>
        <v>40346.875601851854</v>
      </c>
      <c r="M2005" s="12">
        <f t="shared" si="282"/>
        <v>40361.708333333336</v>
      </c>
      <c r="N2005" s="14">
        <f t="shared" si="283"/>
        <v>14.582731481481483</v>
      </c>
      <c r="O2005" t="b">
        <v>1</v>
      </c>
      <c r="P2005">
        <v>17</v>
      </c>
      <c r="Q2005" t="b">
        <v>1</v>
      </c>
      <c r="R2005" s="8">
        <f t="shared" si="284"/>
        <v>3.12</v>
      </c>
      <c r="S2005" s="10">
        <f t="shared" si="285"/>
        <v>91.764705882352942</v>
      </c>
      <c r="T2005" t="s">
        <v>8295</v>
      </c>
      <c r="U2005" t="str">
        <f t="shared" si="286"/>
        <v>technology</v>
      </c>
      <c r="V2005" t="str">
        <f t="shared" si="287"/>
        <v>hardware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>
        <f t="shared" si="280"/>
        <v>2592000</v>
      </c>
      <c r="L2006" s="12">
        <f t="shared" si="281"/>
        <v>41800.354895833334</v>
      </c>
      <c r="M2006" s="12">
        <f t="shared" si="282"/>
        <v>41830.354895833334</v>
      </c>
      <c r="N2006" s="14">
        <f t="shared" si="283"/>
        <v>29.75</v>
      </c>
      <c r="O2006" t="b">
        <v>1</v>
      </c>
      <c r="P2006">
        <v>354</v>
      </c>
      <c r="Q2006" t="b">
        <v>1</v>
      </c>
      <c r="R2006" s="8">
        <f t="shared" si="284"/>
        <v>2.3442048</v>
      </c>
      <c r="S2006" s="10">
        <f t="shared" si="285"/>
        <v>331.10237288135596</v>
      </c>
      <c r="T2006" t="s">
        <v>8295</v>
      </c>
      <c r="U2006" t="str">
        <f t="shared" si="286"/>
        <v>technology</v>
      </c>
      <c r="V2006" t="str">
        <f t="shared" si="287"/>
        <v>hardware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>
        <f t="shared" si="280"/>
        <v>2363322</v>
      </c>
      <c r="L2007" s="12">
        <f t="shared" si="281"/>
        <v>41535.562708333331</v>
      </c>
      <c r="M2007" s="12">
        <f t="shared" si="282"/>
        <v>41562.915972222225</v>
      </c>
      <c r="N2007" s="14">
        <f t="shared" si="283"/>
        <v>27.103263888888886</v>
      </c>
      <c r="O2007" t="b">
        <v>1</v>
      </c>
      <c r="P2007">
        <v>191</v>
      </c>
      <c r="Q2007" t="b">
        <v>1</v>
      </c>
      <c r="R2007" s="8">
        <f t="shared" si="284"/>
        <v>1.236801</v>
      </c>
      <c r="S2007" s="10">
        <f t="shared" si="285"/>
        <v>194.26193717277485</v>
      </c>
      <c r="T2007" t="s">
        <v>8295</v>
      </c>
      <c r="U2007" t="str">
        <f t="shared" si="286"/>
        <v>technology</v>
      </c>
      <c r="V2007" t="str">
        <f t="shared" si="287"/>
        <v>hardware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>
        <f t="shared" si="280"/>
        <v>3027600</v>
      </c>
      <c r="L2008" s="12">
        <f t="shared" si="281"/>
        <v>41941.250520833331</v>
      </c>
      <c r="M2008" s="12">
        <f t="shared" si="282"/>
        <v>41976.292187500003</v>
      </c>
      <c r="N2008" s="14">
        <f t="shared" si="283"/>
        <v>34.791666666666664</v>
      </c>
      <c r="O2008" t="b">
        <v>1</v>
      </c>
      <c r="P2008">
        <v>303</v>
      </c>
      <c r="Q2008" t="b">
        <v>1</v>
      </c>
      <c r="R2008" s="8">
        <f t="shared" si="284"/>
        <v>2.4784000000000002</v>
      </c>
      <c r="S2008" s="10">
        <f t="shared" si="285"/>
        <v>408.97689768976898</v>
      </c>
      <c r="T2008" t="s">
        <v>8295</v>
      </c>
      <c r="U2008" t="str">
        <f t="shared" si="286"/>
        <v>technology</v>
      </c>
      <c r="V2008" t="str">
        <f t="shared" si="287"/>
        <v>hardware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>
        <f t="shared" si="280"/>
        <v>5730814</v>
      </c>
      <c r="L2009" s="12">
        <f t="shared" si="281"/>
        <v>40347.587800925925</v>
      </c>
      <c r="M2009" s="12">
        <f t="shared" si="282"/>
        <v>40413.916666666664</v>
      </c>
      <c r="N2009" s="14">
        <f t="shared" si="283"/>
        <v>66.078865740740738</v>
      </c>
      <c r="O2009" t="b">
        <v>1</v>
      </c>
      <c r="P2009">
        <v>137</v>
      </c>
      <c r="Q2009" t="b">
        <v>1</v>
      </c>
      <c r="R2009" s="8">
        <f t="shared" si="284"/>
        <v>1.157092</v>
      </c>
      <c r="S2009" s="10">
        <f t="shared" si="285"/>
        <v>84.459270072992695</v>
      </c>
      <c r="T2009" t="s">
        <v>8295</v>
      </c>
      <c r="U2009" t="str">
        <f t="shared" si="286"/>
        <v>technology</v>
      </c>
      <c r="V2009" t="str">
        <f t="shared" si="287"/>
        <v>hardware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>
        <f t="shared" si="280"/>
        <v>3801600</v>
      </c>
      <c r="L2010" s="12">
        <f t="shared" si="281"/>
        <v>40761.354421296295</v>
      </c>
      <c r="M2010" s="12">
        <f t="shared" si="282"/>
        <v>40805.354421296295</v>
      </c>
      <c r="N2010" s="14">
        <f t="shared" si="283"/>
        <v>43.75</v>
      </c>
      <c r="O2010" t="b">
        <v>1</v>
      </c>
      <c r="P2010">
        <v>41</v>
      </c>
      <c r="Q2010" t="b">
        <v>1</v>
      </c>
      <c r="R2010" s="8">
        <f t="shared" si="284"/>
        <v>1.1707484768810599</v>
      </c>
      <c r="S2010" s="10">
        <f t="shared" si="285"/>
        <v>44.853658536585364</v>
      </c>
      <c r="T2010" t="s">
        <v>8295</v>
      </c>
      <c r="U2010" t="str">
        <f t="shared" si="286"/>
        <v>technology</v>
      </c>
      <c r="V2010" t="str">
        <f t="shared" si="287"/>
        <v>hardware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>
        <f t="shared" si="280"/>
        <v>3114000</v>
      </c>
      <c r="L2011" s="12">
        <f t="shared" si="281"/>
        <v>42661.073414351849</v>
      </c>
      <c r="M2011" s="12">
        <f t="shared" si="282"/>
        <v>42697.115081018521</v>
      </c>
      <c r="N2011" s="14">
        <f t="shared" si="283"/>
        <v>35.791666666666664</v>
      </c>
      <c r="O2011" t="b">
        <v>1</v>
      </c>
      <c r="P2011">
        <v>398</v>
      </c>
      <c r="Q2011" t="b">
        <v>1</v>
      </c>
      <c r="R2011" s="8">
        <f t="shared" si="284"/>
        <v>3.05158</v>
      </c>
      <c r="S2011" s="10">
        <f t="shared" si="285"/>
        <v>383.3643216080402</v>
      </c>
      <c r="T2011" t="s">
        <v>8295</v>
      </c>
      <c r="U2011" t="str">
        <f t="shared" si="286"/>
        <v>technology</v>
      </c>
      <c r="V2011" t="str">
        <f t="shared" si="287"/>
        <v>hardware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>
        <f t="shared" si="280"/>
        <v>2592000</v>
      </c>
      <c r="L2012" s="12">
        <f t="shared" si="281"/>
        <v>42570.746423611112</v>
      </c>
      <c r="M2012" s="12">
        <f t="shared" si="282"/>
        <v>42600.746423611112</v>
      </c>
      <c r="N2012" s="14">
        <f t="shared" si="283"/>
        <v>29.75</v>
      </c>
      <c r="O2012" t="b">
        <v>1</v>
      </c>
      <c r="P2012">
        <v>1737</v>
      </c>
      <c r="Q2012" t="b">
        <v>1</v>
      </c>
      <c r="R2012" s="8">
        <f t="shared" si="284"/>
        <v>3.2005299999999997</v>
      </c>
      <c r="S2012" s="10">
        <f t="shared" si="285"/>
        <v>55.276856649395505</v>
      </c>
      <c r="T2012" t="s">
        <v>8295</v>
      </c>
      <c r="U2012" t="str">
        <f t="shared" si="286"/>
        <v>technology</v>
      </c>
      <c r="V2012" t="str">
        <f t="shared" si="287"/>
        <v>hardware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>
        <f t="shared" si="280"/>
        <v>2903027</v>
      </c>
      <c r="L2013" s="12">
        <f t="shared" si="281"/>
        <v>42347.108483796299</v>
      </c>
      <c r="M2013" s="12">
        <f t="shared" si="282"/>
        <v>42380.708333333328</v>
      </c>
      <c r="N2013" s="14">
        <f t="shared" si="283"/>
        <v>33.349849537037038</v>
      </c>
      <c r="O2013" t="b">
        <v>1</v>
      </c>
      <c r="P2013">
        <v>971</v>
      </c>
      <c r="Q2013" t="b">
        <v>1</v>
      </c>
      <c r="R2013" s="8">
        <f t="shared" si="284"/>
        <v>8.1956399999999991</v>
      </c>
      <c r="S2013" s="10">
        <f t="shared" si="285"/>
        <v>422.02059732234807</v>
      </c>
      <c r="T2013" t="s">
        <v>8295</v>
      </c>
      <c r="U2013" t="str">
        <f t="shared" si="286"/>
        <v>technology</v>
      </c>
      <c r="V2013" t="str">
        <f t="shared" si="287"/>
        <v>hardware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>
        <f t="shared" si="280"/>
        <v>2592000</v>
      </c>
      <c r="L2014" s="12">
        <f t="shared" si="281"/>
        <v>42010.572233796294</v>
      </c>
      <c r="M2014" s="12">
        <f t="shared" si="282"/>
        <v>42040.572233796294</v>
      </c>
      <c r="N2014" s="14">
        <f t="shared" si="283"/>
        <v>29.75</v>
      </c>
      <c r="O2014" t="b">
        <v>1</v>
      </c>
      <c r="P2014">
        <v>183</v>
      </c>
      <c r="Q2014" t="b">
        <v>1</v>
      </c>
      <c r="R2014" s="8">
        <f t="shared" si="284"/>
        <v>2.3490000000000002</v>
      </c>
      <c r="S2014" s="10">
        <f t="shared" si="285"/>
        <v>64.180327868852459</v>
      </c>
      <c r="T2014" t="s">
        <v>8295</v>
      </c>
      <c r="U2014" t="str">
        <f t="shared" si="286"/>
        <v>technology</v>
      </c>
      <c r="V2014" t="str">
        <f t="shared" si="287"/>
        <v>hardware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>
        <f t="shared" si="280"/>
        <v>5184000</v>
      </c>
      <c r="L2015" s="12">
        <f t="shared" si="281"/>
        <v>42499.710810185185</v>
      </c>
      <c r="M2015" s="12">
        <f t="shared" si="282"/>
        <v>42559.710810185185</v>
      </c>
      <c r="N2015" s="14">
        <f t="shared" si="283"/>
        <v>59.75</v>
      </c>
      <c r="O2015" t="b">
        <v>1</v>
      </c>
      <c r="P2015">
        <v>4562</v>
      </c>
      <c r="Q2015" t="b">
        <v>1</v>
      </c>
      <c r="R2015" s="8">
        <f t="shared" si="284"/>
        <v>4.9491375</v>
      </c>
      <c r="S2015" s="10">
        <f t="shared" si="285"/>
        <v>173.57781674704077</v>
      </c>
      <c r="T2015" t="s">
        <v>8295</v>
      </c>
      <c r="U2015" t="str">
        <f t="shared" si="286"/>
        <v>technology</v>
      </c>
      <c r="V2015" t="str">
        <f t="shared" si="287"/>
        <v>hardware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>
        <f t="shared" si="280"/>
        <v>2934000</v>
      </c>
      <c r="L2016" s="12">
        <f t="shared" si="281"/>
        <v>41323.964571759258</v>
      </c>
      <c r="M2016" s="12">
        <f t="shared" si="282"/>
        <v>41357.922905092593</v>
      </c>
      <c r="N2016" s="14">
        <f t="shared" si="283"/>
        <v>33.708333333333336</v>
      </c>
      <c r="O2016" t="b">
        <v>1</v>
      </c>
      <c r="P2016">
        <v>26457</v>
      </c>
      <c r="Q2016" t="b">
        <v>1</v>
      </c>
      <c r="R2016" s="8">
        <f t="shared" si="284"/>
        <v>78.137822333333332</v>
      </c>
      <c r="S2016" s="10">
        <f t="shared" si="285"/>
        <v>88.601680840609291</v>
      </c>
      <c r="T2016" t="s">
        <v>8295</v>
      </c>
      <c r="U2016" t="str">
        <f t="shared" si="286"/>
        <v>technology</v>
      </c>
      <c r="V2016" t="str">
        <f t="shared" si="287"/>
        <v>hardware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>
        <f t="shared" si="280"/>
        <v>2592000</v>
      </c>
      <c r="L2017" s="12">
        <f t="shared" si="281"/>
        <v>40765.626886574071</v>
      </c>
      <c r="M2017" s="12">
        <f t="shared" si="282"/>
        <v>40795.626886574071</v>
      </c>
      <c r="N2017" s="14">
        <f t="shared" si="283"/>
        <v>29.75</v>
      </c>
      <c r="O2017" t="b">
        <v>1</v>
      </c>
      <c r="P2017">
        <v>162</v>
      </c>
      <c r="Q2017" t="b">
        <v>1</v>
      </c>
      <c r="R2017" s="8">
        <f t="shared" si="284"/>
        <v>1.1300013888888889</v>
      </c>
      <c r="S2017" s="10">
        <f t="shared" si="285"/>
        <v>50.222283950617282</v>
      </c>
      <c r="T2017" t="s">
        <v>8295</v>
      </c>
      <c r="U2017" t="str">
        <f t="shared" si="286"/>
        <v>technology</v>
      </c>
      <c r="V2017" t="str">
        <f t="shared" si="287"/>
        <v>hardware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>
        <f t="shared" si="280"/>
        <v>2592000</v>
      </c>
      <c r="L2018" s="12">
        <f t="shared" si="281"/>
        <v>41312.63077546296</v>
      </c>
      <c r="M2018" s="12">
        <f t="shared" si="282"/>
        <v>41342.63077546296</v>
      </c>
      <c r="N2018" s="14">
        <f t="shared" si="283"/>
        <v>29.75</v>
      </c>
      <c r="O2018" t="b">
        <v>1</v>
      </c>
      <c r="P2018">
        <v>479</v>
      </c>
      <c r="Q2018" t="b">
        <v>1</v>
      </c>
      <c r="R2018" s="8">
        <f t="shared" si="284"/>
        <v>9.2154220000000002</v>
      </c>
      <c r="S2018" s="10">
        <f t="shared" si="285"/>
        <v>192.38876826722338</v>
      </c>
      <c r="T2018" t="s">
        <v>8295</v>
      </c>
      <c r="U2018" t="str">
        <f t="shared" si="286"/>
        <v>technology</v>
      </c>
      <c r="V2018" t="str">
        <f t="shared" si="287"/>
        <v>hardware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>
        <f t="shared" si="280"/>
        <v>2687845</v>
      </c>
      <c r="L2019" s="12">
        <f t="shared" si="281"/>
        <v>40960.807349537034</v>
      </c>
      <c r="M2019" s="12">
        <f t="shared" si="282"/>
        <v>40991.916666666664</v>
      </c>
      <c r="N2019" s="14">
        <f t="shared" si="283"/>
        <v>30.859317129629627</v>
      </c>
      <c r="O2019" t="b">
        <v>1</v>
      </c>
      <c r="P2019">
        <v>426</v>
      </c>
      <c r="Q2019" t="b">
        <v>1</v>
      </c>
      <c r="R2019" s="8">
        <f t="shared" si="284"/>
        <v>1.2510239999999999</v>
      </c>
      <c r="S2019" s="10">
        <f t="shared" si="285"/>
        <v>73.416901408450698</v>
      </c>
      <c r="T2019" t="s">
        <v>8295</v>
      </c>
      <c r="U2019" t="str">
        <f t="shared" si="286"/>
        <v>technology</v>
      </c>
      <c r="V2019" t="str">
        <f t="shared" si="287"/>
        <v>hardware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>
        <f t="shared" si="280"/>
        <v>2592000</v>
      </c>
      <c r="L2020" s="12">
        <f t="shared" si="281"/>
        <v>42199.115844907406</v>
      </c>
      <c r="M2020" s="12">
        <f t="shared" si="282"/>
        <v>42229.115844907406</v>
      </c>
      <c r="N2020" s="14">
        <f t="shared" si="283"/>
        <v>29.75</v>
      </c>
      <c r="O2020" t="b">
        <v>1</v>
      </c>
      <c r="P2020">
        <v>450</v>
      </c>
      <c r="Q2020" t="b">
        <v>1</v>
      </c>
      <c r="R2020" s="8">
        <f t="shared" si="284"/>
        <v>1.0224343076923077</v>
      </c>
      <c r="S2020" s="10">
        <f t="shared" si="285"/>
        <v>147.68495555555555</v>
      </c>
      <c r="T2020" t="s">
        <v>8295</v>
      </c>
      <c r="U2020" t="str">
        <f t="shared" si="286"/>
        <v>technology</v>
      </c>
      <c r="V2020" t="str">
        <f t="shared" si="287"/>
        <v>hardware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>
        <f t="shared" si="280"/>
        <v>2592000</v>
      </c>
      <c r="L2021" s="12">
        <f t="shared" si="281"/>
        <v>42605.45857638889</v>
      </c>
      <c r="M2021" s="12">
        <f t="shared" si="282"/>
        <v>42635.45857638889</v>
      </c>
      <c r="N2021" s="14">
        <f t="shared" si="283"/>
        <v>29.75</v>
      </c>
      <c r="O2021" t="b">
        <v>1</v>
      </c>
      <c r="P2021">
        <v>1780</v>
      </c>
      <c r="Q2021" t="b">
        <v>1</v>
      </c>
      <c r="R2021" s="8">
        <f t="shared" si="284"/>
        <v>4.8490975000000001</v>
      </c>
      <c r="S2021" s="10">
        <f t="shared" si="285"/>
        <v>108.96848314606741</v>
      </c>
      <c r="T2021" t="s">
        <v>8295</v>
      </c>
      <c r="U2021" t="str">
        <f t="shared" si="286"/>
        <v>technology</v>
      </c>
      <c r="V2021" t="str">
        <f t="shared" si="287"/>
        <v>hardware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>
        <f t="shared" si="280"/>
        <v>3185016</v>
      </c>
      <c r="L2022" s="12">
        <f t="shared" si="281"/>
        <v>41736.847499999996</v>
      </c>
      <c r="M2022" s="12">
        <f t="shared" si="282"/>
        <v>41773.711111111108</v>
      </c>
      <c r="N2022" s="14">
        <f t="shared" si="283"/>
        <v>36.613611111111112</v>
      </c>
      <c r="O2022" t="b">
        <v>1</v>
      </c>
      <c r="P2022">
        <v>122</v>
      </c>
      <c r="Q2022" t="b">
        <v>1</v>
      </c>
      <c r="R2022" s="8">
        <f t="shared" si="284"/>
        <v>1.9233333333333333</v>
      </c>
      <c r="S2022" s="10">
        <f t="shared" si="285"/>
        <v>23.647540983606557</v>
      </c>
      <c r="T2022" t="s">
        <v>8295</v>
      </c>
      <c r="U2022" t="str">
        <f t="shared" si="286"/>
        <v>technology</v>
      </c>
      <c r="V2022" t="str">
        <f t="shared" si="287"/>
        <v>hardware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>
        <f t="shared" si="280"/>
        <v>3888000</v>
      </c>
      <c r="L2023" s="12">
        <f t="shared" si="281"/>
        <v>41860.820567129631</v>
      </c>
      <c r="M2023" s="12">
        <f t="shared" si="282"/>
        <v>41905.820567129631</v>
      </c>
      <c r="N2023" s="14">
        <f t="shared" si="283"/>
        <v>44.75</v>
      </c>
      <c r="O2023" t="b">
        <v>1</v>
      </c>
      <c r="P2023">
        <v>95</v>
      </c>
      <c r="Q2023" t="b">
        <v>1</v>
      </c>
      <c r="R2023" s="8">
        <f t="shared" si="284"/>
        <v>2.8109999999999999</v>
      </c>
      <c r="S2023" s="10">
        <f t="shared" si="285"/>
        <v>147.94736842105263</v>
      </c>
      <c r="T2023" t="s">
        <v>8295</v>
      </c>
      <c r="U2023" t="str">
        <f t="shared" si="286"/>
        <v>technology</v>
      </c>
      <c r="V2023" t="str">
        <f t="shared" si="287"/>
        <v>hardware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>
        <f t="shared" si="280"/>
        <v>2592000</v>
      </c>
      <c r="L2024" s="12">
        <f t="shared" si="281"/>
        <v>42502.319120370375</v>
      </c>
      <c r="M2024" s="12">
        <f t="shared" si="282"/>
        <v>42532.319120370375</v>
      </c>
      <c r="N2024" s="14">
        <f t="shared" si="283"/>
        <v>29.75</v>
      </c>
      <c r="O2024" t="b">
        <v>1</v>
      </c>
      <c r="P2024">
        <v>325</v>
      </c>
      <c r="Q2024" t="b">
        <v>1</v>
      </c>
      <c r="R2024" s="8">
        <f t="shared" si="284"/>
        <v>1.2513700000000001</v>
      </c>
      <c r="S2024" s="10">
        <f t="shared" si="285"/>
        <v>385.03692307692307</v>
      </c>
      <c r="T2024" t="s">
        <v>8295</v>
      </c>
      <c r="U2024" t="str">
        <f t="shared" si="286"/>
        <v>technology</v>
      </c>
      <c r="V2024" t="str">
        <f t="shared" si="287"/>
        <v>hardware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>
        <f t="shared" si="280"/>
        <v>2592000</v>
      </c>
      <c r="L2025" s="12">
        <f t="shared" si="281"/>
        <v>42136.170752314814</v>
      </c>
      <c r="M2025" s="12">
        <f t="shared" si="282"/>
        <v>42166.170752314814</v>
      </c>
      <c r="N2025" s="14">
        <f t="shared" si="283"/>
        <v>29.75</v>
      </c>
      <c r="O2025" t="b">
        <v>1</v>
      </c>
      <c r="P2025">
        <v>353</v>
      </c>
      <c r="Q2025" t="b">
        <v>1</v>
      </c>
      <c r="R2025" s="8">
        <f t="shared" si="284"/>
        <v>1.61459</v>
      </c>
      <c r="S2025" s="10">
        <f t="shared" si="285"/>
        <v>457.39093484419266</v>
      </c>
      <c r="T2025" t="s">
        <v>8295</v>
      </c>
      <c r="U2025" t="str">
        <f t="shared" si="286"/>
        <v>technology</v>
      </c>
      <c r="V2025" t="str">
        <f t="shared" si="287"/>
        <v>hardware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>
        <f t="shared" si="280"/>
        <v>2951256</v>
      </c>
      <c r="L2026" s="12">
        <f t="shared" si="281"/>
        <v>41099.716944444444</v>
      </c>
      <c r="M2026" s="12">
        <f t="shared" si="282"/>
        <v>41133.875</v>
      </c>
      <c r="N2026" s="14">
        <f t="shared" si="283"/>
        <v>33.908055555555556</v>
      </c>
      <c r="O2026" t="b">
        <v>1</v>
      </c>
      <c r="P2026">
        <v>105</v>
      </c>
      <c r="Q2026" t="b">
        <v>1</v>
      </c>
      <c r="R2026" s="8">
        <f t="shared" si="284"/>
        <v>5.8535000000000004</v>
      </c>
      <c r="S2026" s="10">
        <f t="shared" si="285"/>
        <v>222.99047619047619</v>
      </c>
      <c r="T2026" t="s">
        <v>8295</v>
      </c>
      <c r="U2026" t="str">
        <f t="shared" si="286"/>
        <v>technology</v>
      </c>
      <c r="V2026" t="str">
        <f t="shared" si="287"/>
        <v>hardware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>
        <f t="shared" si="280"/>
        <v>2592000</v>
      </c>
      <c r="L2027" s="12">
        <f t="shared" si="281"/>
        <v>42135.934560185182</v>
      </c>
      <c r="M2027" s="12">
        <f t="shared" si="282"/>
        <v>42165.934560185182</v>
      </c>
      <c r="N2027" s="14">
        <f t="shared" si="283"/>
        <v>29.75</v>
      </c>
      <c r="O2027" t="b">
        <v>1</v>
      </c>
      <c r="P2027">
        <v>729</v>
      </c>
      <c r="Q2027" t="b">
        <v>1</v>
      </c>
      <c r="R2027" s="8">
        <f t="shared" si="284"/>
        <v>2.0114999999999998</v>
      </c>
      <c r="S2027" s="10">
        <f t="shared" si="285"/>
        <v>220.74074074074073</v>
      </c>
      <c r="T2027" t="s">
        <v>8295</v>
      </c>
      <c r="U2027" t="str">
        <f t="shared" si="286"/>
        <v>technology</v>
      </c>
      <c r="V2027" t="str">
        <f t="shared" si="287"/>
        <v>hardware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>
        <f t="shared" si="280"/>
        <v>3925155</v>
      </c>
      <c r="L2028" s="12">
        <f t="shared" si="281"/>
        <v>41704.485937500001</v>
      </c>
      <c r="M2028" s="12">
        <f t="shared" si="282"/>
        <v>41749.915972222225</v>
      </c>
      <c r="N2028" s="14">
        <f t="shared" si="283"/>
        <v>45.180034722222224</v>
      </c>
      <c r="O2028" t="b">
        <v>1</v>
      </c>
      <c r="P2028">
        <v>454</v>
      </c>
      <c r="Q2028" t="b">
        <v>1</v>
      </c>
      <c r="R2028" s="8">
        <f t="shared" si="284"/>
        <v>1.3348307999999998</v>
      </c>
      <c r="S2028" s="10">
        <f t="shared" si="285"/>
        <v>73.503898678414089</v>
      </c>
      <c r="T2028" t="s">
        <v>8295</v>
      </c>
      <c r="U2028" t="str">
        <f t="shared" si="286"/>
        <v>technology</v>
      </c>
      <c r="V2028" t="str">
        <f t="shared" si="287"/>
        <v>hardware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>
        <f t="shared" si="280"/>
        <v>3884400</v>
      </c>
      <c r="L2029" s="12">
        <f t="shared" si="281"/>
        <v>42048.563877314817</v>
      </c>
      <c r="M2029" s="12">
        <f t="shared" si="282"/>
        <v>42093.522210648152</v>
      </c>
      <c r="N2029" s="14">
        <f t="shared" si="283"/>
        <v>44.708333333333336</v>
      </c>
      <c r="O2029" t="b">
        <v>1</v>
      </c>
      <c r="P2029">
        <v>539</v>
      </c>
      <c r="Q2029" t="b">
        <v>1</v>
      </c>
      <c r="R2029" s="8">
        <f t="shared" si="284"/>
        <v>1.2024900000000001</v>
      </c>
      <c r="S2029" s="10">
        <f t="shared" si="285"/>
        <v>223.09647495361781</v>
      </c>
      <c r="T2029" t="s">
        <v>8295</v>
      </c>
      <c r="U2029" t="str">
        <f t="shared" si="286"/>
        <v>technology</v>
      </c>
      <c r="V2029" t="str">
        <f t="shared" si="287"/>
        <v>hardware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>
        <f t="shared" si="280"/>
        <v>3196294</v>
      </c>
      <c r="L2030" s="12">
        <f t="shared" si="281"/>
        <v>40215.669050925928</v>
      </c>
      <c r="M2030" s="12">
        <f t="shared" si="282"/>
        <v>40252.663194444445</v>
      </c>
      <c r="N2030" s="14">
        <f t="shared" si="283"/>
        <v>36.74414351851852</v>
      </c>
      <c r="O2030" t="b">
        <v>1</v>
      </c>
      <c r="P2030">
        <v>79</v>
      </c>
      <c r="Q2030" t="b">
        <v>1</v>
      </c>
      <c r="R2030" s="8">
        <f t="shared" si="284"/>
        <v>1.2616666666666667</v>
      </c>
      <c r="S2030" s="10">
        <f t="shared" si="285"/>
        <v>47.911392405063289</v>
      </c>
      <c r="T2030" t="s">
        <v>8295</v>
      </c>
      <c r="U2030" t="str">
        <f t="shared" si="286"/>
        <v>technology</v>
      </c>
      <c r="V2030" t="str">
        <f t="shared" si="287"/>
        <v>hardware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>
        <f t="shared" si="280"/>
        <v>2592000</v>
      </c>
      <c r="L2031" s="12">
        <f t="shared" si="281"/>
        <v>41847.771770833337</v>
      </c>
      <c r="M2031" s="12">
        <f t="shared" si="282"/>
        <v>41877.771770833337</v>
      </c>
      <c r="N2031" s="14">
        <f t="shared" si="283"/>
        <v>29.75</v>
      </c>
      <c r="O2031" t="b">
        <v>1</v>
      </c>
      <c r="P2031">
        <v>94</v>
      </c>
      <c r="Q2031" t="b">
        <v>1</v>
      </c>
      <c r="R2031" s="8">
        <f t="shared" si="284"/>
        <v>3.6120000000000001</v>
      </c>
      <c r="S2031" s="10">
        <f t="shared" si="285"/>
        <v>96.063829787234042</v>
      </c>
      <c r="T2031" t="s">
        <v>8295</v>
      </c>
      <c r="U2031" t="str">
        <f t="shared" si="286"/>
        <v>technology</v>
      </c>
      <c r="V2031" t="str">
        <f t="shared" si="287"/>
        <v>hardware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>
        <f t="shared" si="280"/>
        <v>2592000</v>
      </c>
      <c r="L2032" s="12">
        <f t="shared" si="281"/>
        <v>41212.746481481481</v>
      </c>
      <c r="M2032" s="12">
        <f t="shared" si="282"/>
        <v>41242.746481481481</v>
      </c>
      <c r="N2032" s="14">
        <f t="shared" si="283"/>
        <v>29.75</v>
      </c>
      <c r="O2032" t="b">
        <v>1</v>
      </c>
      <c r="P2032">
        <v>625</v>
      </c>
      <c r="Q2032" t="b">
        <v>1</v>
      </c>
      <c r="R2032" s="8">
        <f t="shared" si="284"/>
        <v>2.26239013671875</v>
      </c>
      <c r="S2032" s="10">
        <f t="shared" si="285"/>
        <v>118.6144</v>
      </c>
      <c r="T2032" t="s">
        <v>8295</v>
      </c>
      <c r="U2032" t="str">
        <f t="shared" si="286"/>
        <v>technology</v>
      </c>
      <c r="V2032" t="str">
        <f t="shared" si="287"/>
        <v>hardware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>
        <f t="shared" si="280"/>
        <v>3258347</v>
      </c>
      <c r="L2033" s="12">
        <f t="shared" si="281"/>
        <v>41975.079317129625</v>
      </c>
      <c r="M2033" s="12">
        <f t="shared" si="282"/>
        <v>42012.791666666672</v>
      </c>
      <c r="N2033" s="14">
        <f t="shared" si="283"/>
        <v>37.462349537037035</v>
      </c>
      <c r="O2033" t="b">
        <v>1</v>
      </c>
      <c r="P2033">
        <v>508</v>
      </c>
      <c r="Q2033" t="b">
        <v>1</v>
      </c>
      <c r="R2033" s="8">
        <f t="shared" si="284"/>
        <v>1.2035</v>
      </c>
      <c r="S2033" s="10">
        <f t="shared" si="285"/>
        <v>118.45472440944881</v>
      </c>
      <c r="T2033" t="s">
        <v>8295</v>
      </c>
      <c r="U2033" t="str">
        <f t="shared" si="286"/>
        <v>technology</v>
      </c>
      <c r="V2033" t="str">
        <f t="shared" si="287"/>
        <v>hardware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>
        <f t="shared" si="280"/>
        <v>2561126</v>
      </c>
      <c r="L2034" s="12">
        <f t="shared" si="281"/>
        <v>42689.315671296295</v>
      </c>
      <c r="M2034" s="12">
        <f t="shared" si="282"/>
        <v>42718.958333333328</v>
      </c>
      <c r="N2034" s="14">
        <f t="shared" si="283"/>
        <v>29.392662037037038</v>
      </c>
      <c r="O2034" t="b">
        <v>1</v>
      </c>
      <c r="P2034">
        <v>531</v>
      </c>
      <c r="Q2034" t="b">
        <v>1</v>
      </c>
      <c r="R2034" s="8">
        <f t="shared" si="284"/>
        <v>3.0418799999999999</v>
      </c>
      <c r="S2034" s="10">
        <f t="shared" si="285"/>
        <v>143.21468926553672</v>
      </c>
      <c r="T2034" t="s">
        <v>8295</v>
      </c>
      <c r="U2034" t="str">
        <f t="shared" si="286"/>
        <v>technology</v>
      </c>
      <c r="V2034" t="str">
        <f t="shared" si="287"/>
        <v>hardware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>
        <f t="shared" si="280"/>
        <v>2592000</v>
      </c>
      <c r="L2035" s="12">
        <f t="shared" si="281"/>
        <v>41724.832384259258</v>
      </c>
      <c r="M2035" s="12">
        <f t="shared" si="282"/>
        <v>41754.832384259258</v>
      </c>
      <c r="N2035" s="14">
        <f t="shared" si="283"/>
        <v>29.75</v>
      </c>
      <c r="O2035" t="b">
        <v>1</v>
      </c>
      <c r="P2035">
        <v>158</v>
      </c>
      <c r="Q2035" t="b">
        <v>1</v>
      </c>
      <c r="R2035" s="8">
        <f t="shared" si="284"/>
        <v>1.7867599999999999</v>
      </c>
      <c r="S2035" s="10">
        <f t="shared" si="285"/>
        <v>282.71518987341773</v>
      </c>
      <c r="T2035" t="s">
        <v>8295</v>
      </c>
      <c r="U2035" t="str">
        <f t="shared" si="286"/>
        <v>technology</v>
      </c>
      <c r="V2035" t="str">
        <f t="shared" si="287"/>
        <v>hardware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>
        <f t="shared" si="280"/>
        <v>4765847</v>
      </c>
      <c r="L2036" s="12">
        <f t="shared" si="281"/>
        <v>42075.880011574074</v>
      </c>
      <c r="M2036" s="12">
        <f t="shared" si="282"/>
        <v>42131.040277777778</v>
      </c>
      <c r="N2036" s="14">
        <f t="shared" si="283"/>
        <v>54.910266203703706</v>
      </c>
      <c r="O2036" t="b">
        <v>1</v>
      </c>
      <c r="P2036">
        <v>508</v>
      </c>
      <c r="Q2036" t="b">
        <v>1</v>
      </c>
      <c r="R2036" s="8">
        <f t="shared" si="284"/>
        <v>3.868199871794872</v>
      </c>
      <c r="S2036" s="10">
        <f t="shared" si="285"/>
        <v>593.93620078740162</v>
      </c>
      <c r="T2036" t="s">
        <v>8295</v>
      </c>
      <c r="U2036" t="str">
        <f t="shared" si="286"/>
        <v>technology</v>
      </c>
      <c r="V2036" t="str">
        <f t="shared" si="287"/>
        <v>hardware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>
        <f t="shared" si="280"/>
        <v>3923993</v>
      </c>
      <c r="L2037" s="12">
        <f t="shared" si="281"/>
        <v>42311.375081018516</v>
      </c>
      <c r="M2037" s="12">
        <f t="shared" si="282"/>
        <v>42356.791666666672</v>
      </c>
      <c r="N2037" s="14">
        <f t="shared" si="283"/>
        <v>45.16658564814815</v>
      </c>
      <c r="O2037" t="b">
        <v>1</v>
      </c>
      <c r="P2037">
        <v>644</v>
      </c>
      <c r="Q2037" t="b">
        <v>1</v>
      </c>
      <c r="R2037" s="8">
        <f t="shared" si="284"/>
        <v>2.1103642500000004</v>
      </c>
      <c r="S2037" s="10">
        <f t="shared" si="285"/>
        <v>262.15704968944101</v>
      </c>
      <c r="T2037" t="s">
        <v>8295</v>
      </c>
      <c r="U2037" t="str">
        <f t="shared" si="286"/>
        <v>technology</v>
      </c>
      <c r="V2037" t="str">
        <f t="shared" si="287"/>
        <v>hardware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>
        <f t="shared" si="280"/>
        <v>2592000</v>
      </c>
      <c r="L2038" s="12">
        <f t="shared" si="281"/>
        <v>41738.614803240744</v>
      </c>
      <c r="M2038" s="12">
        <f t="shared" si="282"/>
        <v>41768.614803240744</v>
      </c>
      <c r="N2038" s="14">
        <f t="shared" si="283"/>
        <v>29.75</v>
      </c>
      <c r="O2038" t="b">
        <v>1</v>
      </c>
      <c r="P2038">
        <v>848</v>
      </c>
      <c r="Q2038" t="b">
        <v>1</v>
      </c>
      <c r="R2038" s="8">
        <f t="shared" si="284"/>
        <v>1.3166833333333334</v>
      </c>
      <c r="S2038" s="10">
        <f t="shared" si="285"/>
        <v>46.580778301886795</v>
      </c>
      <c r="T2038" t="s">
        <v>8295</v>
      </c>
      <c r="U2038" t="str">
        <f t="shared" si="286"/>
        <v>technology</v>
      </c>
      <c r="V2038" t="str">
        <f t="shared" si="287"/>
        <v>hardware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>
        <f t="shared" si="280"/>
        <v>5187600</v>
      </c>
      <c r="L2039" s="12">
        <f t="shared" si="281"/>
        <v>41577.960104166668</v>
      </c>
      <c r="M2039" s="12">
        <f t="shared" si="282"/>
        <v>41638.001770833333</v>
      </c>
      <c r="N2039" s="14">
        <f t="shared" si="283"/>
        <v>59.791666666666664</v>
      </c>
      <c r="O2039" t="b">
        <v>1</v>
      </c>
      <c r="P2039">
        <v>429</v>
      </c>
      <c r="Q2039" t="b">
        <v>1</v>
      </c>
      <c r="R2039" s="8">
        <f t="shared" si="284"/>
        <v>3.0047639999999998</v>
      </c>
      <c r="S2039" s="10">
        <f t="shared" si="285"/>
        <v>70.041118881118877</v>
      </c>
      <c r="T2039" t="s">
        <v>8295</v>
      </c>
      <c r="U2039" t="str">
        <f t="shared" si="286"/>
        <v>technology</v>
      </c>
      <c r="V2039" t="str">
        <f t="shared" si="287"/>
        <v>hardware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>
        <f t="shared" si="280"/>
        <v>2806179</v>
      </c>
      <c r="L2040" s="12">
        <f t="shared" si="281"/>
        <v>41424.02107638889</v>
      </c>
      <c r="M2040" s="12">
        <f t="shared" si="282"/>
        <v>41456.5</v>
      </c>
      <c r="N2040" s="14">
        <f t="shared" si="283"/>
        <v>32.228923611111114</v>
      </c>
      <c r="O2040" t="b">
        <v>1</v>
      </c>
      <c r="P2040">
        <v>204</v>
      </c>
      <c r="Q2040" t="b">
        <v>1</v>
      </c>
      <c r="R2040" s="8">
        <f t="shared" si="284"/>
        <v>4.2051249999999998</v>
      </c>
      <c r="S2040" s="10">
        <f t="shared" si="285"/>
        <v>164.90686274509804</v>
      </c>
      <c r="T2040" t="s">
        <v>8295</v>
      </c>
      <c r="U2040" t="str">
        <f t="shared" si="286"/>
        <v>technology</v>
      </c>
      <c r="V2040" t="str">
        <f t="shared" si="287"/>
        <v>hardware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>
        <f t="shared" si="280"/>
        <v>2572015</v>
      </c>
      <c r="L2041" s="12">
        <f t="shared" si="281"/>
        <v>42675.188946759255</v>
      </c>
      <c r="M2041" s="12">
        <f t="shared" si="282"/>
        <v>42704.957638888889</v>
      </c>
      <c r="N2041" s="14">
        <f t="shared" si="283"/>
        <v>29.518692129629628</v>
      </c>
      <c r="O2041" t="b">
        <v>1</v>
      </c>
      <c r="P2041">
        <v>379</v>
      </c>
      <c r="Q2041" t="b">
        <v>1</v>
      </c>
      <c r="R2041" s="8">
        <f t="shared" si="284"/>
        <v>1.362168</v>
      </c>
      <c r="S2041" s="10">
        <f t="shared" si="285"/>
        <v>449.26385224274406</v>
      </c>
      <c r="T2041" t="s">
        <v>8295</v>
      </c>
      <c r="U2041" t="str">
        <f t="shared" si="286"/>
        <v>technology</v>
      </c>
      <c r="V2041" t="str">
        <f t="shared" si="287"/>
        <v>hardware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>
        <f t="shared" si="280"/>
        <v>1299600</v>
      </c>
      <c r="L2042" s="12">
        <f t="shared" si="281"/>
        <v>41578.677118055559</v>
      </c>
      <c r="M2042" s="12">
        <f t="shared" si="282"/>
        <v>41593.718784722223</v>
      </c>
      <c r="N2042" s="14">
        <f t="shared" si="283"/>
        <v>14.791666666666666</v>
      </c>
      <c r="O2042" t="b">
        <v>1</v>
      </c>
      <c r="P2042">
        <v>271</v>
      </c>
      <c r="Q2042" t="b">
        <v>1</v>
      </c>
      <c r="R2042" s="8">
        <f t="shared" si="284"/>
        <v>2.4817133333333334</v>
      </c>
      <c r="S2042" s="10">
        <f t="shared" si="285"/>
        <v>27.472841328413285</v>
      </c>
      <c r="T2042" t="s">
        <v>8295</v>
      </c>
      <c r="U2042" t="str">
        <f t="shared" si="286"/>
        <v>technology</v>
      </c>
      <c r="V2042" t="str">
        <f t="shared" si="287"/>
        <v>hardware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>
        <f t="shared" si="280"/>
        <v>2595600</v>
      </c>
      <c r="L2043" s="12">
        <f t="shared" si="281"/>
        <v>42654.275775462964</v>
      </c>
      <c r="M2043" s="12">
        <f t="shared" si="282"/>
        <v>42684.317442129628</v>
      </c>
      <c r="N2043" s="14">
        <f t="shared" si="283"/>
        <v>29.791666666666668</v>
      </c>
      <c r="O2043" t="b">
        <v>0</v>
      </c>
      <c r="P2043">
        <v>120</v>
      </c>
      <c r="Q2043" t="b">
        <v>1</v>
      </c>
      <c r="R2043" s="8">
        <f t="shared" si="284"/>
        <v>1.8186315789473684</v>
      </c>
      <c r="S2043" s="10">
        <f t="shared" si="285"/>
        <v>143.97499999999999</v>
      </c>
      <c r="T2043" t="s">
        <v>8295</v>
      </c>
      <c r="U2043" t="str">
        <f t="shared" si="286"/>
        <v>technology</v>
      </c>
      <c r="V2043" t="str">
        <f t="shared" si="287"/>
        <v>hardware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>
        <f t="shared" si="280"/>
        <v>5184000</v>
      </c>
      <c r="L2044" s="12">
        <f t="shared" si="281"/>
        <v>42331.458032407405</v>
      </c>
      <c r="M2044" s="12">
        <f t="shared" si="282"/>
        <v>42391.458032407405</v>
      </c>
      <c r="N2044" s="14">
        <f t="shared" si="283"/>
        <v>59.75</v>
      </c>
      <c r="O2044" t="b">
        <v>0</v>
      </c>
      <c r="P2044">
        <v>140</v>
      </c>
      <c r="Q2044" t="b">
        <v>1</v>
      </c>
      <c r="R2044" s="8">
        <f t="shared" si="284"/>
        <v>1.2353000000000001</v>
      </c>
      <c r="S2044" s="10">
        <f t="shared" si="285"/>
        <v>88.23571428571428</v>
      </c>
      <c r="T2044" t="s">
        <v>8295</v>
      </c>
      <c r="U2044" t="str">
        <f t="shared" si="286"/>
        <v>technology</v>
      </c>
      <c r="V2044" t="str">
        <f t="shared" si="287"/>
        <v>hardware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>
        <f t="shared" si="280"/>
        <v>4668263</v>
      </c>
      <c r="L2045" s="12">
        <f t="shared" si="281"/>
        <v>42660.926817129628</v>
      </c>
      <c r="M2045" s="12">
        <f t="shared" si="282"/>
        <v>42714.957638888889</v>
      </c>
      <c r="N2045" s="14">
        <f t="shared" si="283"/>
        <v>53.780821759259254</v>
      </c>
      <c r="O2045" t="b">
        <v>0</v>
      </c>
      <c r="P2045">
        <v>193</v>
      </c>
      <c r="Q2045" t="b">
        <v>1</v>
      </c>
      <c r="R2045" s="8">
        <f t="shared" si="284"/>
        <v>5.0620938628158845</v>
      </c>
      <c r="S2045" s="10">
        <f t="shared" si="285"/>
        <v>36.326424870466319</v>
      </c>
      <c r="T2045" t="s">
        <v>8295</v>
      </c>
      <c r="U2045" t="str">
        <f t="shared" si="286"/>
        <v>technology</v>
      </c>
      <c r="V2045" t="str">
        <f t="shared" si="287"/>
        <v>hardware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>
        <f t="shared" si="280"/>
        <v>2592000</v>
      </c>
      <c r="L2046" s="12">
        <f t="shared" si="281"/>
        <v>42138.434189814812</v>
      </c>
      <c r="M2046" s="12">
        <f t="shared" si="282"/>
        <v>42168.434189814812</v>
      </c>
      <c r="N2046" s="14">
        <f t="shared" si="283"/>
        <v>29.75</v>
      </c>
      <c r="O2046" t="b">
        <v>0</v>
      </c>
      <c r="P2046">
        <v>180</v>
      </c>
      <c r="Q2046" t="b">
        <v>1</v>
      </c>
      <c r="R2046" s="8">
        <f t="shared" si="284"/>
        <v>1.0821333333333334</v>
      </c>
      <c r="S2046" s="10">
        <f t="shared" si="285"/>
        <v>90.177777777777777</v>
      </c>
      <c r="T2046" t="s">
        <v>8295</v>
      </c>
      <c r="U2046" t="str">
        <f t="shared" si="286"/>
        <v>technology</v>
      </c>
      <c r="V2046" t="str">
        <f t="shared" si="287"/>
        <v>hardware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>
        <f t="shared" si="280"/>
        <v>2592000</v>
      </c>
      <c r="L2047" s="12">
        <f t="shared" si="281"/>
        <v>41068.838506944441</v>
      </c>
      <c r="M2047" s="12">
        <f t="shared" si="282"/>
        <v>41098.838506944441</v>
      </c>
      <c r="N2047" s="14">
        <f t="shared" si="283"/>
        <v>29.75</v>
      </c>
      <c r="O2047" t="b">
        <v>0</v>
      </c>
      <c r="P2047">
        <v>263</v>
      </c>
      <c r="Q2047" t="b">
        <v>1</v>
      </c>
      <c r="R2047" s="8">
        <f t="shared" si="284"/>
        <v>8.1918387755102042</v>
      </c>
      <c r="S2047" s="10">
        <f t="shared" si="285"/>
        <v>152.62361216730039</v>
      </c>
      <c r="T2047" t="s">
        <v>8295</v>
      </c>
      <c r="U2047" t="str">
        <f t="shared" si="286"/>
        <v>technology</v>
      </c>
      <c r="V2047" t="str">
        <f t="shared" si="287"/>
        <v>hardware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>
        <f t="shared" si="280"/>
        <v>2592000</v>
      </c>
      <c r="L2048" s="12">
        <f t="shared" si="281"/>
        <v>41386.921805555554</v>
      </c>
      <c r="M2048" s="12">
        <f t="shared" si="282"/>
        <v>41416.921805555554</v>
      </c>
      <c r="N2048" s="14">
        <f t="shared" si="283"/>
        <v>29.75</v>
      </c>
      <c r="O2048" t="b">
        <v>0</v>
      </c>
      <c r="P2048">
        <v>217</v>
      </c>
      <c r="Q2048" t="b">
        <v>1</v>
      </c>
      <c r="R2048" s="8">
        <f t="shared" si="284"/>
        <v>1.2110000000000001</v>
      </c>
      <c r="S2048" s="10">
        <f t="shared" si="285"/>
        <v>55.806451612903224</v>
      </c>
      <c r="T2048" t="s">
        <v>8295</v>
      </c>
      <c r="U2048" t="str">
        <f t="shared" si="286"/>
        <v>technology</v>
      </c>
      <c r="V2048" t="str">
        <f t="shared" si="287"/>
        <v>hardware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>
        <f t="shared" si="280"/>
        <v>2513930</v>
      </c>
      <c r="L2049" s="12">
        <f t="shared" si="281"/>
        <v>42081.653587962966</v>
      </c>
      <c r="M2049" s="12">
        <f t="shared" si="282"/>
        <v>42110.75</v>
      </c>
      <c r="N2049" s="14">
        <f t="shared" si="283"/>
        <v>28.846412037037041</v>
      </c>
      <c r="O2049" t="b">
        <v>0</v>
      </c>
      <c r="P2049">
        <v>443</v>
      </c>
      <c r="Q2049" t="b">
        <v>1</v>
      </c>
      <c r="R2049" s="8">
        <f t="shared" si="284"/>
        <v>1.0299897959183673</v>
      </c>
      <c r="S2049" s="10">
        <f t="shared" si="285"/>
        <v>227.85327313769753</v>
      </c>
      <c r="T2049" t="s">
        <v>8295</v>
      </c>
      <c r="U2049" t="str">
        <f t="shared" si="286"/>
        <v>technology</v>
      </c>
      <c r="V2049" t="str">
        <f t="shared" si="287"/>
        <v>hardware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>
        <f t="shared" si="280"/>
        <v>2592000</v>
      </c>
      <c r="L2050" s="12">
        <f t="shared" si="281"/>
        <v>41387.401516203703</v>
      </c>
      <c r="M2050" s="12">
        <f t="shared" si="282"/>
        <v>41417.401516203703</v>
      </c>
      <c r="N2050" s="14">
        <f t="shared" si="283"/>
        <v>29.75</v>
      </c>
      <c r="O2050" t="b">
        <v>0</v>
      </c>
      <c r="P2050">
        <v>1373</v>
      </c>
      <c r="Q2050" t="b">
        <v>1</v>
      </c>
      <c r="R2050" s="8">
        <f t="shared" si="284"/>
        <v>1.4833229411764706</v>
      </c>
      <c r="S2050" s="10">
        <f t="shared" si="285"/>
        <v>91.82989803350327</v>
      </c>
      <c r="T2050" t="s">
        <v>8295</v>
      </c>
      <c r="U2050" t="str">
        <f t="shared" si="286"/>
        <v>technology</v>
      </c>
      <c r="V2050" t="str">
        <f t="shared" si="287"/>
        <v>hardware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>
        <f t="shared" ref="K2051:K2114" si="288">SUM(I2051,-J2051)</f>
        <v>3061177</v>
      </c>
      <c r="L2051" s="12">
        <f t="shared" ref="L2051:L2114" si="289">(((J2051/60)/60)/24)+DATE(1970,1,1)+(-6/24)</f>
        <v>41575.277349537035</v>
      </c>
      <c r="M2051" s="12">
        <f t="shared" ref="M2051:M2114" si="290">(((I2051/60)/60)/24)+DATE(1970,1,1)+(-6/24)</f>
        <v>41610.707638888889</v>
      </c>
      <c r="N2051" s="14">
        <f t="shared" ref="N2051:N2114" si="291">(((K2051/60)/60)/24)+(-6/24)</f>
        <v>35.180289351851854</v>
      </c>
      <c r="O2051" t="b">
        <v>0</v>
      </c>
      <c r="P2051">
        <v>742</v>
      </c>
      <c r="Q2051" t="b">
        <v>1</v>
      </c>
      <c r="R2051" s="8">
        <f t="shared" ref="R2051:R2114" si="292">E2051/D2051</f>
        <v>1.2019070000000001</v>
      </c>
      <c r="S2051" s="10">
        <f t="shared" ref="S2051:S2114" si="293">E2051/P2051</f>
        <v>80.991037735849048</v>
      </c>
      <c r="T2051" t="s">
        <v>8295</v>
      </c>
      <c r="U2051" t="str">
        <f t="shared" si="286"/>
        <v>technology</v>
      </c>
      <c r="V2051" t="str">
        <f t="shared" si="287"/>
        <v>hardware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>
        <f t="shared" si="288"/>
        <v>3456000</v>
      </c>
      <c r="L2052" s="12">
        <f t="shared" si="289"/>
        <v>42114.821504629625</v>
      </c>
      <c r="M2052" s="12">
        <f t="shared" si="290"/>
        <v>42154.821504629625</v>
      </c>
      <c r="N2052" s="14">
        <f t="shared" si="291"/>
        <v>39.75</v>
      </c>
      <c r="O2052" t="b">
        <v>0</v>
      </c>
      <c r="P2052">
        <v>170</v>
      </c>
      <c r="Q2052" t="b">
        <v>1</v>
      </c>
      <c r="R2052" s="8">
        <f t="shared" si="292"/>
        <v>4.7327000000000004</v>
      </c>
      <c r="S2052" s="10">
        <f t="shared" si="293"/>
        <v>278.39411764705881</v>
      </c>
      <c r="T2052" t="s">
        <v>8295</v>
      </c>
      <c r="U2052" t="str">
        <f t="shared" si="286"/>
        <v>technology</v>
      </c>
      <c r="V2052" t="str">
        <f t="shared" si="287"/>
        <v>hardware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>
        <f t="shared" si="288"/>
        <v>2592000</v>
      </c>
      <c r="L2053" s="12">
        <f t="shared" si="289"/>
        <v>41603.772418981483</v>
      </c>
      <c r="M2053" s="12">
        <f t="shared" si="290"/>
        <v>41633.772418981483</v>
      </c>
      <c r="N2053" s="14">
        <f t="shared" si="291"/>
        <v>29.75</v>
      </c>
      <c r="O2053" t="b">
        <v>0</v>
      </c>
      <c r="P2053">
        <v>242</v>
      </c>
      <c r="Q2053" t="b">
        <v>1</v>
      </c>
      <c r="R2053" s="8">
        <f t="shared" si="292"/>
        <v>1.303625</v>
      </c>
      <c r="S2053" s="10">
        <f t="shared" si="293"/>
        <v>43.095041322314053</v>
      </c>
      <c r="T2053" t="s">
        <v>8295</v>
      </c>
      <c r="U2053" t="str">
        <f t="shared" si="286"/>
        <v>technology</v>
      </c>
      <c r="V2053" t="str">
        <f t="shared" si="287"/>
        <v>hardware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>
        <f t="shared" si="288"/>
        <v>3888000</v>
      </c>
      <c r="L2054" s="12">
        <f t="shared" si="289"/>
        <v>42374.83394675926</v>
      </c>
      <c r="M2054" s="12">
        <f t="shared" si="290"/>
        <v>42419.83394675926</v>
      </c>
      <c r="N2054" s="14">
        <f t="shared" si="291"/>
        <v>44.75</v>
      </c>
      <c r="O2054" t="b">
        <v>0</v>
      </c>
      <c r="P2054">
        <v>541</v>
      </c>
      <c r="Q2054" t="b">
        <v>1</v>
      </c>
      <c r="R2054" s="8">
        <f t="shared" si="292"/>
        <v>3.5304799999999998</v>
      </c>
      <c r="S2054" s="10">
        <f t="shared" si="293"/>
        <v>326.29205175600737</v>
      </c>
      <c r="T2054" t="s">
        <v>8295</v>
      </c>
      <c r="U2054" t="str">
        <f t="shared" si="286"/>
        <v>technology</v>
      </c>
      <c r="V2054" t="str">
        <f t="shared" si="287"/>
        <v>hardware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>
        <f t="shared" si="288"/>
        <v>2595600</v>
      </c>
      <c r="L2055" s="12">
        <f t="shared" si="289"/>
        <v>42303.367488425924</v>
      </c>
      <c r="M2055" s="12">
        <f t="shared" si="290"/>
        <v>42333.409155092595</v>
      </c>
      <c r="N2055" s="14">
        <f t="shared" si="291"/>
        <v>29.791666666666668</v>
      </c>
      <c r="O2055" t="b">
        <v>0</v>
      </c>
      <c r="P2055">
        <v>121</v>
      </c>
      <c r="Q2055" t="b">
        <v>1</v>
      </c>
      <c r="R2055" s="8">
        <f t="shared" si="292"/>
        <v>1.0102</v>
      </c>
      <c r="S2055" s="10">
        <f t="shared" si="293"/>
        <v>41.743801652892564</v>
      </c>
      <c r="T2055" t="s">
        <v>8295</v>
      </c>
      <c r="U2055" t="str">
        <f t="shared" si="286"/>
        <v>technology</v>
      </c>
      <c r="V2055" t="str">
        <f t="shared" si="287"/>
        <v>hardware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>
        <f t="shared" si="288"/>
        <v>2592000</v>
      </c>
      <c r="L2056" s="12">
        <f t="shared" si="289"/>
        <v>41731.270949074074</v>
      </c>
      <c r="M2056" s="12">
        <f t="shared" si="290"/>
        <v>41761.270949074074</v>
      </c>
      <c r="N2056" s="14">
        <f t="shared" si="291"/>
        <v>29.75</v>
      </c>
      <c r="O2056" t="b">
        <v>0</v>
      </c>
      <c r="P2056">
        <v>621</v>
      </c>
      <c r="Q2056" t="b">
        <v>1</v>
      </c>
      <c r="R2056" s="8">
        <f t="shared" si="292"/>
        <v>1.1359142857142857</v>
      </c>
      <c r="S2056" s="10">
        <f t="shared" si="293"/>
        <v>64.020933977455712</v>
      </c>
      <c r="T2056" t="s">
        <v>8295</v>
      </c>
      <c r="U2056" t="str">
        <f t="shared" si="286"/>
        <v>technology</v>
      </c>
      <c r="V2056" t="str">
        <f t="shared" si="287"/>
        <v>hardware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>
        <f t="shared" si="288"/>
        <v>2548157</v>
      </c>
      <c r="L2057" s="12">
        <f t="shared" si="289"/>
        <v>41946.424108796295</v>
      </c>
      <c r="M2057" s="12">
        <f t="shared" si="290"/>
        <v>41975.916666666672</v>
      </c>
      <c r="N2057" s="14">
        <f t="shared" si="291"/>
        <v>29.242557870370373</v>
      </c>
      <c r="O2057" t="b">
        <v>0</v>
      </c>
      <c r="P2057">
        <v>101</v>
      </c>
      <c r="Q2057" t="b">
        <v>1</v>
      </c>
      <c r="R2057" s="8">
        <f t="shared" si="292"/>
        <v>1.6741666666666666</v>
      </c>
      <c r="S2057" s="10">
        <f t="shared" si="293"/>
        <v>99.455445544554451</v>
      </c>
      <c r="T2057" t="s">
        <v>8295</v>
      </c>
      <c r="U2057" t="str">
        <f t="shared" si="286"/>
        <v>technology</v>
      </c>
      <c r="V2057" t="str">
        <f t="shared" si="287"/>
        <v>hardware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>
        <f t="shared" si="288"/>
        <v>2592000</v>
      </c>
      <c r="L2058" s="12">
        <f t="shared" si="289"/>
        <v>41351.51090277778</v>
      </c>
      <c r="M2058" s="12">
        <f t="shared" si="290"/>
        <v>41381.51090277778</v>
      </c>
      <c r="N2058" s="14">
        <f t="shared" si="291"/>
        <v>29.75</v>
      </c>
      <c r="O2058" t="b">
        <v>0</v>
      </c>
      <c r="P2058">
        <v>554</v>
      </c>
      <c r="Q2058" t="b">
        <v>1</v>
      </c>
      <c r="R2058" s="8">
        <f t="shared" si="292"/>
        <v>1.5345200000000001</v>
      </c>
      <c r="S2058" s="10">
        <f t="shared" si="293"/>
        <v>138.49458483754512</v>
      </c>
      <c r="T2058" t="s">
        <v>8295</v>
      </c>
      <c r="U2058" t="str">
        <f t="shared" si="286"/>
        <v>technology</v>
      </c>
      <c r="V2058" t="str">
        <f t="shared" si="287"/>
        <v>hardware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>
        <f t="shared" si="288"/>
        <v>2592000</v>
      </c>
      <c r="L2059" s="12">
        <f t="shared" si="289"/>
        <v>42396.244583333333</v>
      </c>
      <c r="M2059" s="12">
        <f t="shared" si="290"/>
        <v>42426.244583333333</v>
      </c>
      <c r="N2059" s="14">
        <f t="shared" si="291"/>
        <v>29.75</v>
      </c>
      <c r="O2059" t="b">
        <v>0</v>
      </c>
      <c r="P2059">
        <v>666</v>
      </c>
      <c r="Q2059" t="b">
        <v>1</v>
      </c>
      <c r="R2059" s="8">
        <f t="shared" si="292"/>
        <v>2.022322</v>
      </c>
      <c r="S2059" s="10">
        <f t="shared" si="293"/>
        <v>45.547792792792798</v>
      </c>
      <c r="T2059" t="s">
        <v>8295</v>
      </c>
      <c r="U2059" t="str">
        <f t="shared" si="286"/>
        <v>technology</v>
      </c>
      <c r="V2059" t="str">
        <f t="shared" si="287"/>
        <v>hardware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>
        <f t="shared" si="288"/>
        <v>3409570</v>
      </c>
      <c r="L2060" s="12">
        <f t="shared" si="289"/>
        <v>42026.120717592596</v>
      </c>
      <c r="M2060" s="12">
        <f t="shared" si="290"/>
        <v>42065.583333333328</v>
      </c>
      <c r="N2060" s="14">
        <f t="shared" si="291"/>
        <v>39.212615740740738</v>
      </c>
      <c r="O2060" t="b">
        <v>0</v>
      </c>
      <c r="P2060">
        <v>410</v>
      </c>
      <c r="Q2060" t="b">
        <v>1</v>
      </c>
      <c r="R2060" s="8">
        <f t="shared" si="292"/>
        <v>1.6828125</v>
      </c>
      <c r="S2060" s="10">
        <f t="shared" si="293"/>
        <v>10.507317073170732</v>
      </c>
      <c r="T2060" t="s">
        <v>8295</v>
      </c>
      <c r="U2060" t="str">
        <f t="shared" si="286"/>
        <v>technology</v>
      </c>
      <c r="V2060" t="str">
        <f t="shared" si="287"/>
        <v>hardware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>
        <f t="shared" si="288"/>
        <v>3396686</v>
      </c>
      <c r="L2061" s="12">
        <f t="shared" si="289"/>
        <v>42361.352476851855</v>
      </c>
      <c r="M2061" s="12">
        <f t="shared" si="290"/>
        <v>42400.665972222225</v>
      </c>
      <c r="N2061" s="14">
        <f t="shared" si="291"/>
        <v>39.063495370370369</v>
      </c>
      <c r="O2061" t="b">
        <v>0</v>
      </c>
      <c r="P2061">
        <v>375</v>
      </c>
      <c r="Q2061" t="b">
        <v>1</v>
      </c>
      <c r="R2061" s="8">
        <f t="shared" si="292"/>
        <v>1.4345666666666668</v>
      </c>
      <c r="S2061" s="10">
        <f t="shared" si="293"/>
        <v>114.76533333333333</v>
      </c>
      <c r="T2061" t="s">
        <v>8295</v>
      </c>
      <c r="U2061" t="str">
        <f t="shared" si="286"/>
        <v>technology</v>
      </c>
      <c r="V2061" t="str">
        <f t="shared" si="287"/>
        <v>hardware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>
        <f t="shared" si="288"/>
        <v>5184000</v>
      </c>
      <c r="L2062" s="12">
        <f t="shared" si="289"/>
        <v>41783.392939814818</v>
      </c>
      <c r="M2062" s="12">
        <f t="shared" si="290"/>
        <v>41843.392939814818</v>
      </c>
      <c r="N2062" s="14">
        <f t="shared" si="291"/>
        <v>59.75</v>
      </c>
      <c r="O2062" t="b">
        <v>0</v>
      </c>
      <c r="P2062">
        <v>1364</v>
      </c>
      <c r="Q2062" t="b">
        <v>1</v>
      </c>
      <c r="R2062" s="8">
        <f t="shared" si="292"/>
        <v>1.964</v>
      </c>
      <c r="S2062" s="10">
        <f t="shared" si="293"/>
        <v>35.997067448680355</v>
      </c>
      <c r="T2062" t="s">
        <v>8295</v>
      </c>
      <c r="U2062" t="str">
        <f t="shared" si="286"/>
        <v>technology</v>
      </c>
      <c r="V2062" t="str">
        <f t="shared" si="287"/>
        <v>hardware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>
        <f t="shared" si="288"/>
        <v>2592000</v>
      </c>
      <c r="L2063" s="12">
        <f t="shared" si="289"/>
        <v>42705.514513888891</v>
      </c>
      <c r="M2063" s="12">
        <f t="shared" si="290"/>
        <v>42735.514513888891</v>
      </c>
      <c r="N2063" s="14">
        <f t="shared" si="291"/>
        <v>29.75</v>
      </c>
      <c r="O2063" t="b">
        <v>0</v>
      </c>
      <c r="P2063">
        <v>35</v>
      </c>
      <c r="Q2063" t="b">
        <v>1</v>
      </c>
      <c r="R2063" s="8">
        <f t="shared" si="292"/>
        <v>1.0791999999999999</v>
      </c>
      <c r="S2063" s="10">
        <f t="shared" si="293"/>
        <v>154.17142857142858</v>
      </c>
      <c r="T2063" t="s">
        <v>8295</v>
      </c>
      <c r="U2063" t="str">
        <f t="shared" si="286"/>
        <v>technology</v>
      </c>
      <c r="V2063" t="str">
        <f t="shared" si="287"/>
        <v>hardware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>
        <f t="shared" si="288"/>
        <v>2588400</v>
      </c>
      <c r="L2064" s="12">
        <f t="shared" si="289"/>
        <v>42423.1330787037</v>
      </c>
      <c r="M2064" s="12">
        <f t="shared" si="290"/>
        <v>42453.091412037036</v>
      </c>
      <c r="N2064" s="14">
        <f t="shared" si="291"/>
        <v>29.708333333333332</v>
      </c>
      <c r="O2064" t="b">
        <v>0</v>
      </c>
      <c r="P2064">
        <v>203</v>
      </c>
      <c r="Q2064" t="b">
        <v>1</v>
      </c>
      <c r="R2064" s="8">
        <f t="shared" si="292"/>
        <v>1.14977</v>
      </c>
      <c r="S2064" s="10">
        <f t="shared" si="293"/>
        <v>566.38916256157631</v>
      </c>
      <c r="T2064" t="s">
        <v>8295</v>
      </c>
      <c r="U2064" t="str">
        <f t="shared" si="286"/>
        <v>technology</v>
      </c>
      <c r="V2064" t="str">
        <f t="shared" si="287"/>
        <v>hardware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>
        <f t="shared" si="288"/>
        <v>2851200</v>
      </c>
      <c r="L2065" s="12">
        <f t="shared" si="289"/>
        <v>42472.48265046296</v>
      </c>
      <c r="M2065" s="12">
        <f t="shared" si="290"/>
        <v>42505.48265046296</v>
      </c>
      <c r="N2065" s="14">
        <f t="shared" si="291"/>
        <v>32.75</v>
      </c>
      <c r="O2065" t="b">
        <v>0</v>
      </c>
      <c r="P2065">
        <v>49</v>
      </c>
      <c r="Q2065" t="b">
        <v>1</v>
      </c>
      <c r="R2065" s="8">
        <f t="shared" si="292"/>
        <v>1.4804999999999999</v>
      </c>
      <c r="S2065" s="10">
        <f t="shared" si="293"/>
        <v>120.85714285714286</v>
      </c>
      <c r="T2065" t="s">
        <v>8295</v>
      </c>
      <c r="U2065" t="str">
        <f t="shared" si="286"/>
        <v>technology</v>
      </c>
      <c r="V2065" t="str">
        <f t="shared" si="287"/>
        <v>hardware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>
        <f t="shared" si="288"/>
        <v>3122077</v>
      </c>
      <c r="L2066" s="12">
        <f t="shared" si="289"/>
        <v>41389.114849537036</v>
      </c>
      <c r="M2066" s="12">
        <f t="shared" si="290"/>
        <v>41425.25</v>
      </c>
      <c r="N2066" s="14">
        <f t="shared" si="291"/>
        <v>35.885150462962962</v>
      </c>
      <c r="O2066" t="b">
        <v>0</v>
      </c>
      <c r="P2066">
        <v>5812</v>
      </c>
      <c r="Q2066" t="b">
        <v>1</v>
      </c>
      <c r="R2066" s="8">
        <f t="shared" si="292"/>
        <v>1.9116676082790633</v>
      </c>
      <c r="S2066" s="10">
        <f t="shared" si="293"/>
        <v>86.163845492085343</v>
      </c>
      <c r="T2066" t="s">
        <v>8295</v>
      </c>
      <c r="U2066" t="str">
        <f t="shared" si="286"/>
        <v>technology</v>
      </c>
      <c r="V2066" t="str">
        <f t="shared" si="287"/>
        <v>hardware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>
        <f t="shared" si="288"/>
        <v>2592000</v>
      </c>
      <c r="L2067" s="12">
        <f t="shared" si="289"/>
        <v>41603.083668981482</v>
      </c>
      <c r="M2067" s="12">
        <f t="shared" si="290"/>
        <v>41633.083668981482</v>
      </c>
      <c r="N2067" s="14">
        <f t="shared" si="291"/>
        <v>29.75</v>
      </c>
      <c r="O2067" t="b">
        <v>0</v>
      </c>
      <c r="P2067">
        <v>1556</v>
      </c>
      <c r="Q2067" t="b">
        <v>1</v>
      </c>
      <c r="R2067" s="8">
        <f t="shared" si="292"/>
        <v>1.99215125</v>
      </c>
      <c r="S2067" s="10">
        <f t="shared" si="293"/>
        <v>51.212114395886893</v>
      </c>
      <c r="T2067" t="s">
        <v>8295</v>
      </c>
      <c r="U2067" t="str">
        <f t="shared" ref="U2067:U2082" si="294">+IF(T2067="technology/web","technology",IF(T2067="technology/gadgets","technology",IF(T2067="technology/hardware","technology",IF(T2067="technology/makerspaces","technology",IF(T2067="technology/wearables","technology",IF(T2067="technology/space exploration","technology","N/A"))))))</f>
        <v>technology</v>
      </c>
      <c r="V2067" t="str">
        <f t="shared" ref="V2067:V2082" si="295">IF(T2067="technology/web","web",IF(T2067="technology/gadgets","gadgets",IF(T2067="technology/hardware","hardware",IF(T2067="technology/makerspaces","makerspaces",IF(T2067="technology/wearables","wearables",IF(T2067="technology/space exploration","space exploration","N/A"))))))</f>
        <v>hardware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>
        <f t="shared" si="288"/>
        <v>2592000</v>
      </c>
      <c r="L2068" s="12">
        <f t="shared" si="289"/>
        <v>41844.521793981483</v>
      </c>
      <c r="M2068" s="12">
        <f t="shared" si="290"/>
        <v>41874.521793981483</v>
      </c>
      <c r="N2068" s="14">
        <f t="shared" si="291"/>
        <v>29.75</v>
      </c>
      <c r="O2068" t="b">
        <v>0</v>
      </c>
      <c r="P2068">
        <v>65</v>
      </c>
      <c r="Q2068" t="b">
        <v>1</v>
      </c>
      <c r="R2068" s="8">
        <f t="shared" si="292"/>
        <v>2.1859999999999999</v>
      </c>
      <c r="S2068" s="10">
        <f t="shared" si="293"/>
        <v>67.261538461538464</v>
      </c>
      <c r="T2068" t="s">
        <v>8295</v>
      </c>
      <c r="U2068" t="str">
        <f t="shared" si="294"/>
        <v>technology</v>
      </c>
      <c r="V2068" t="str">
        <f t="shared" si="295"/>
        <v>hardware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>
        <f t="shared" si="288"/>
        <v>2851200</v>
      </c>
      <c r="L2069" s="12">
        <f t="shared" si="289"/>
        <v>42115.603888888887</v>
      </c>
      <c r="M2069" s="12">
        <f t="shared" si="290"/>
        <v>42148.603888888887</v>
      </c>
      <c r="N2069" s="14">
        <f t="shared" si="291"/>
        <v>32.75</v>
      </c>
      <c r="O2069" t="b">
        <v>0</v>
      </c>
      <c r="P2069">
        <v>10</v>
      </c>
      <c r="Q2069" t="b">
        <v>1</v>
      </c>
      <c r="R2069" s="8">
        <f t="shared" si="292"/>
        <v>1.2686868686868686</v>
      </c>
      <c r="S2069" s="10">
        <f t="shared" si="293"/>
        <v>62.8</v>
      </c>
      <c r="T2069" t="s">
        <v>8295</v>
      </c>
      <c r="U2069" t="str">
        <f t="shared" si="294"/>
        <v>technology</v>
      </c>
      <c r="V2069" t="str">
        <f t="shared" si="295"/>
        <v>hardware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>
        <f t="shared" si="288"/>
        <v>2592000</v>
      </c>
      <c r="L2070" s="12">
        <f t="shared" si="289"/>
        <v>42633.591608796298</v>
      </c>
      <c r="M2070" s="12">
        <f t="shared" si="290"/>
        <v>42663.591608796298</v>
      </c>
      <c r="N2070" s="14">
        <f t="shared" si="291"/>
        <v>29.75</v>
      </c>
      <c r="O2070" t="b">
        <v>0</v>
      </c>
      <c r="P2070">
        <v>76</v>
      </c>
      <c r="Q2070" t="b">
        <v>1</v>
      </c>
      <c r="R2070" s="8">
        <f t="shared" si="292"/>
        <v>1.0522388</v>
      </c>
      <c r="S2070" s="10">
        <f t="shared" si="293"/>
        <v>346.13118421052633</v>
      </c>
      <c r="T2070" t="s">
        <v>8295</v>
      </c>
      <c r="U2070" t="str">
        <f t="shared" si="294"/>
        <v>technology</v>
      </c>
      <c r="V2070" t="str">
        <f t="shared" si="295"/>
        <v>hardware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>
        <f t="shared" si="288"/>
        <v>2678400</v>
      </c>
      <c r="L2071" s="12">
        <f t="shared" si="289"/>
        <v>42340.722118055557</v>
      </c>
      <c r="M2071" s="12">
        <f t="shared" si="290"/>
        <v>42371.722118055557</v>
      </c>
      <c r="N2071" s="14">
        <f t="shared" si="291"/>
        <v>30.75</v>
      </c>
      <c r="O2071" t="b">
        <v>0</v>
      </c>
      <c r="P2071">
        <v>263</v>
      </c>
      <c r="Q2071" t="b">
        <v>1</v>
      </c>
      <c r="R2071" s="8">
        <f t="shared" si="292"/>
        <v>1.2840666000000001</v>
      </c>
      <c r="S2071" s="10">
        <f t="shared" si="293"/>
        <v>244.11912547528519</v>
      </c>
      <c r="T2071" t="s">
        <v>8295</v>
      </c>
      <c r="U2071" t="str">
        <f t="shared" si="294"/>
        <v>technology</v>
      </c>
      <c r="V2071" t="str">
        <f t="shared" si="295"/>
        <v>hardware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>
        <f t="shared" si="288"/>
        <v>2592000</v>
      </c>
      <c r="L2072" s="12">
        <f t="shared" si="289"/>
        <v>42519.4065162037</v>
      </c>
      <c r="M2072" s="12">
        <f t="shared" si="290"/>
        <v>42549.4065162037</v>
      </c>
      <c r="N2072" s="14">
        <f t="shared" si="291"/>
        <v>29.75</v>
      </c>
      <c r="O2072" t="b">
        <v>0</v>
      </c>
      <c r="P2072">
        <v>1530</v>
      </c>
      <c r="Q2072" t="b">
        <v>1</v>
      </c>
      <c r="R2072" s="8">
        <f t="shared" si="292"/>
        <v>3.1732719999999999</v>
      </c>
      <c r="S2072" s="10">
        <f t="shared" si="293"/>
        <v>259.25424836601309</v>
      </c>
      <c r="T2072" t="s">
        <v>8295</v>
      </c>
      <c r="U2072" t="str">
        <f t="shared" si="294"/>
        <v>technology</v>
      </c>
      <c r="V2072" t="str">
        <f t="shared" si="295"/>
        <v>hardware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>
        <f t="shared" si="288"/>
        <v>3888000</v>
      </c>
      <c r="L2073" s="12">
        <f t="shared" si="289"/>
        <v>42600.028749999998</v>
      </c>
      <c r="M2073" s="12">
        <f t="shared" si="290"/>
        <v>42645.028749999998</v>
      </c>
      <c r="N2073" s="14">
        <f t="shared" si="291"/>
        <v>44.75</v>
      </c>
      <c r="O2073" t="b">
        <v>0</v>
      </c>
      <c r="P2073">
        <v>278</v>
      </c>
      <c r="Q2073" t="b">
        <v>1</v>
      </c>
      <c r="R2073" s="8">
        <f t="shared" si="292"/>
        <v>2.8073000000000001</v>
      </c>
      <c r="S2073" s="10">
        <f t="shared" si="293"/>
        <v>201.96402877697841</v>
      </c>
      <c r="T2073" t="s">
        <v>8295</v>
      </c>
      <c r="U2073" t="str">
        <f t="shared" si="294"/>
        <v>technology</v>
      </c>
      <c r="V2073" t="str">
        <f t="shared" si="295"/>
        <v>hardware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>
        <f t="shared" si="288"/>
        <v>2592000</v>
      </c>
      <c r="L2074" s="12">
        <f t="shared" si="289"/>
        <v>42467.331388888888</v>
      </c>
      <c r="M2074" s="12">
        <f t="shared" si="290"/>
        <v>42497.331388888888</v>
      </c>
      <c r="N2074" s="14">
        <f t="shared" si="291"/>
        <v>29.75</v>
      </c>
      <c r="O2074" t="b">
        <v>0</v>
      </c>
      <c r="P2074">
        <v>350</v>
      </c>
      <c r="Q2074" t="b">
        <v>1</v>
      </c>
      <c r="R2074" s="8">
        <f t="shared" si="292"/>
        <v>1.1073146853146854</v>
      </c>
      <c r="S2074" s="10">
        <f t="shared" si="293"/>
        <v>226.20857142857142</v>
      </c>
      <c r="T2074" t="s">
        <v>8295</v>
      </c>
      <c r="U2074" t="str">
        <f t="shared" si="294"/>
        <v>technology</v>
      </c>
      <c r="V2074" t="str">
        <f t="shared" si="295"/>
        <v>hardware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>
        <f t="shared" si="288"/>
        <v>3888000</v>
      </c>
      <c r="L2075" s="12">
        <f t="shared" si="289"/>
        <v>42087.418032407411</v>
      </c>
      <c r="M2075" s="12">
        <f t="shared" si="290"/>
        <v>42132.418032407411</v>
      </c>
      <c r="N2075" s="14">
        <f t="shared" si="291"/>
        <v>44.75</v>
      </c>
      <c r="O2075" t="b">
        <v>0</v>
      </c>
      <c r="P2075">
        <v>470</v>
      </c>
      <c r="Q2075" t="b">
        <v>1</v>
      </c>
      <c r="R2075" s="8">
        <f t="shared" si="292"/>
        <v>1.5260429999999998</v>
      </c>
      <c r="S2075" s="10">
        <f t="shared" si="293"/>
        <v>324.69</v>
      </c>
      <c r="T2075" t="s">
        <v>8295</v>
      </c>
      <c r="U2075" t="str">
        <f t="shared" si="294"/>
        <v>technology</v>
      </c>
      <c r="V2075" t="str">
        <f t="shared" si="295"/>
        <v>hardware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>
        <f t="shared" si="288"/>
        <v>2592000</v>
      </c>
      <c r="L2076" s="12">
        <f t="shared" si="289"/>
        <v>42466.576180555552</v>
      </c>
      <c r="M2076" s="12">
        <f t="shared" si="290"/>
        <v>42496.576180555552</v>
      </c>
      <c r="N2076" s="14">
        <f t="shared" si="291"/>
        <v>29.75</v>
      </c>
      <c r="O2076" t="b">
        <v>0</v>
      </c>
      <c r="P2076">
        <v>3</v>
      </c>
      <c r="Q2076" t="b">
        <v>1</v>
      </c>
      <c r="R2076" s="8">
        <f t="shared" si="292"/>
        <v>1.0249999999999999</v>
      </c>
      <c r="S2076" s="10">
        <f t="shared" si="293"/>
        <v>205</v>
      </c>
      <c r="T2076" t="s">
        <v>8295</v>
      </c>
      <c r="U2076" t="str">
        <f t="shared" si="294"/>
        <v>technology</v>
      </c>
      <c r="V2076" t="str">
        <f t="shared" si="295"/>
        <v>hardware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>
        <f t="shared" si="288"/>
        <v>2592000</v>
      </c>
      <c r="L2077" s="12">
        <f t="shared" si="289"/>
        <v>41450.431574074071</v>
      </c>
      <c r="M2077" s="12">
        <f t="shared" si="290"/>
        <v>41480.431574074071</v>
      </c>
      <c r="N2077" s="14">
        <f t="shared" si="291"/>
        <v>29.75</v>
      </c>
      <c r="O2077" t="b">
        <v>0</v>
      </c>
      <c r="P2077">
        <v>8200</v>
      </c>
      <c r="Q2077" t="b">
        <v>1</v>
      </c>
      <c r="R2077" s="8">
        <f t="shared" si="292"/>
        <v>16.783738373837384</v>
      </c>
      <c r="S2077" s="10">
        <f t="shared" si="293"/>
        <v>20.465926829268295</v>
      </c>
      <c r="T2077" t="s">
        <v>8295</v>
      </c>
      <c r="U2077" t="str">
        <f t="shared" si="294"/>
        <v>technology</v>
      </c>
      <c r="V2077" t="str">
        <f t="shared" si="295"/>
        <v>hardware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>
        <f t="shared" si="288"/>
        <v>3456000</v>
      </c>
      <c r="L2078" s="12">
        <f t="shared" si="289"/>
        <v>41803.630659722221</v>
      </c>
      <c r="M2078" s="12">
        <f t="shared" si="290"/>
        <v>41843.630659722221</v>
      </c>
      <c r="N2078" s="14">
        <f t="shared" si="291"/>
        <v>39.75</v>
      </c>
      <c r="O2078" t="b">
        <v>0</v>
      </c>
      <c r="P2078">
        <v>8359</v>
      </c>
      <c r="Q2078" t="b">
        <v>1</v>
      </c>
      <c r="R2078" s="8">
        <f t="shared" si="292"/>
        <v>5.4334915642458101</v>
      </c>
      <c r="S2078" s="10">
        <f t="shared" si="293"/>
        <v>116.35303146309367</v>
      </c>
      <c r="T2078" t="s">
        <v>8295</v>
      </c>
      <c r="U2078" t="str">
        <f t="shared" si="294"/>
        <v>technology</v>
      </c>
      <c r="V2078" t="str">
        <f t="shared" si="295"/>
        <v>hardware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>
        <f t="shared" si="288"/>
        <v>4996724</v>
      </c>
      <c r="L2079" s="12">
        <f t="shared" si="289"/>
        <v>42102.792546296296</v>
      </c>
      <c r="M2079" s="12">
        <f t="shared" si="290"/>
        <v>42160.625</v>
      </c>
      <c r="N2079" s="14">
        <f t="shared" si="291"/>
        <v>57.582453703703713</v>
      </c>
      <c r="O2079" t="b">
        <v>0</v>
      </c>
      <c r="P2079">
        <v>188</v>
      </c>
      <c r="Q2079" t="b">
        <v>1</v>
      </c>
      <c r="R2079" s="8">
        <f t="shared" si="292"/>
        <v>1.1550800000000001</v>
      </c>
      <c r="S2079" s="10">
        <f t="shared" si="293"/>
        <v>307.20212765957444</v>
      </c>
      <c r="T2079" t="s">
        <v>8295</v>
      </c>
      <c r="U2079" t="str">
        <f t="shared" si="294"/>
        <v>technology</v>
      </c>
      <c r="V2079" t="str">
        <f t="shared" si="295"/>
        <v>hardware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>
        <f t="shared" si="288"/>
        <v>2592000</v>
      </c>
      <c r="L2080" s="12">
        <f t="shared" si="289"/>
        <v>42692.521493055552</v>
      </c>
      <c r="M2080" s="12">
        <f t="shared" si="290"/>
        <v>42722.521493055552</v>
      </c>
      <c r="N2080" s="14">
        <f t="shared" si="291"/>
        <v>29.75</v>
      </c>
      <c r="O2080" t="b">
        <v>0</v>
      </c>
      <c r="P2080">
        <v>48</v>
      </c>
      <c r="Q2080" t="b">
        <v>1</v>
      </c>
      <c r="R2080" s="8">
        <f t="shared" si="292"/>
        <v>1.3120499999999999</v>
      </c>
      <c r="S2080" s="10">
        <f t="shared" si="293"/>
        <v>546.6875</v>
      </c>
      <c r="T2080" t="s">
        <v>8295</v>
      </c>
      <c r="U2080" t="str">
        <f t="shared" si="294"/>
        <v>technology</v>
      </c>
      <c r="V2080" t="str">
        <f t="shared" si="295"/>
        <v>hardware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>
        <f t="shared" si="288"/>
        <v>2599007</v>
      </c>
      <c r="L2081" s="12">
        <f t="shared" si="289"/>
        <v>42150.46056712963</v>
      </c>
      <c r="M2081" s="12">
        <f t="shared" si="290"/>
        <v>42180.541666666672</v>
      </c>
      <c r="N2081" s="14">
        <f t="shared" si="291"/>
        <v>29.831099537037037</v>
      </c>
      <c r="O2081" t="b">
        <v>0</v>
      </c>
      <c r="P2081">
        <v>607</v>
      </c>
      <c r="Q2081" t="b">
        <v>1</v>
      </c>
      <c r="R2081" s="8">
        <f t="shared" si="292"/>
        <v>2.8816999999999999</v>
      </c>
      <c r="S2081" s="10">
        <f t="shared" si="293"/>
        <v>47.474464579901152</v>
      </c>
      <c r="T2081" t="s">
        <v>8295</v>
      </c>
      <c r="U2081" t="str">
        <f t="shared" si="294"/>
        <v>technology</v>
      </c>
      <c r="V2081" t="str">
        <f t="shared" si="295"/>
        <v>hardware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>
        <f t="shared" si="288"/>
        <v>2595600</v>
      </c>
      <c r="L2082" s="12">
        <f t="shared" si="289"/>
        <v>42289.707175925927</v>
      </c>
      <c r="M2082" s="12">
        <f t="shared" si="290"/>
        <v>42319.748842592591</v>
      </c>
      <c r="N2082" s="14">
        <f t="shared" si="291"/>
        <v>29.791666666666668</v>
      </c>
      <c r="O2082" t="b">
        <v>0</v>
      </c>
      <c r="P2082">
        <v>50</v>
      </c>
      <c r="Q2082" t="b">
        <v>1</v>
      </c>
      <c r="R2082" s="8">
        <f t="shared" si="292"/>
        <v>5.0780000000000003</v>
      </c>
      <c r="S2082" s="10">
        <f t="shared" si="293"/>
        <v>101.56</v>
      </c>
      <c r="T2082" t="s">
        <v>8295</v>
      </c>
      <c r="U2082" t="str">
        <f t="shared" si="294"/>
        <v>technology</v>
      </c>
      <c r="V2082" t="str">
        <f t="shared" si="295"/>
        <v>hardware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>
        <f t="shared" si="288"/>
        <v>3546785</v>
      </c>
      <c r="L2083" s="12">
        <f t="shared" si="289"/>
        <v>41003.906886574077</v>
      </c>
      <c r="M2083" s="12">
        <f t="shared" si="290"/>
        <v>41044.957638888889</v>
      </c>
      <c r="N2083" s="14">
        <f t="shared" si="291"/>
        <v>40.800752314814815</v>
      </c>
      <c r="O2083" t="b">
        <v>0</v>
      </c>
      <c r="P2083">
        <v>55</v>
      </c>
      <c r="Q2083" t="b">
        <v>1</v>
      </c>
      <c r="R2083" s="8">
        <f t="shared" si="292"/>
        <v>1.1457142857142857</v>
      </c>
      <c r="S2083" s="10">
        <f t="shared" si="293"/>
        <v>72.909090909090907</v>
      </c>
      <c r="T2083" t="s">
        <v>8279</v>
      </c>
      <c r="U2083" t="str">
        <f t="shared" ref="U2083:U2122" si="296">IF(T2083="music/rock","music",IF(T2083="music/jazz","music",IF(T2083="music/classical music","music",IF(T2083="music/electronic music","music",IF(T2083="music/faith","music",IF(T2083="music/metal","music",IF(T2083="music/pop","music",IF(T2083="music/indie rock","music",IF(T2083="music/world music","music","N/A")))))))))</f>
        <v>music</v>
      </c>
      <c r="V2083" t="str">
        <f t="shared" ref="V2083:V2122" si="297">IF(T2083="music/rock","rock",IF(T2083="music/jazz","jazz",IF(T2083="music/classical music","classical music",IF(T2083="music/electronic music","electronic music",IF(T2083="music/faith","faith",IF(T2083="music/metal","metal",IF(T2083="music/pop","pop",IF(T2083="music/indie rock","indie rock",IF(T2083="music/world music","world music","N/A")))))))))</f>
        <v>indie rock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>
        <f t="shared" si="288"/>
        <v>5187600</v>
      </c>
      <c r="L2084" s="12">
        <f t="shared" si="289"/>
        <v>40810.870324074072</v>
      </c>
      <c r="M2084" s="12">
        <f t="shared" si="290"/>
        <v>40870.911990740737</v>
      </c>
      <c r="N2084" s="14">
        <f t="shared" si="291"/>
        <v>59.791666666666664</v>
      </c>
      <c r="O2084" t="b">
        <v>0</v>
      </c>
      <c r="P2084">
        <v>38</v>
      </c>
      <c r="Q2084" t="b">
        <v>1</v>
      </c>
      <c r="R2084" s="8">
        <f t="shared" si="292"/>
        <v>1.1073333333333333</v>
      </c>
      <c r="S2084" s="10">
        <f t="shared" si="293"/>
        <v>43.710526315789473</v>
      </c>
      <c r="T2084" t="s">
        <v>8279</v>
      </c>
      <c r="U2084" t="str">
        <f t="shared" si="296"/>
        <v>music</v>
      </c>
      <c r="V2084" t="str">
        <f t="shared" si="297"/>
        <v>indie rock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>
        <f t="shared" si="288"/>
        <v>2592000</v>
      </c>
      <c r="L2085" s="12">
        <f t="shared" si="289"/>
        <v>41034.47216435185</v>
      </c>
      <c r="M2085" s="12">
        <f t="shared" si="290"/>
        <v>41064.47216435185</v>
      </c>
      <c r="N2085" s="14">
        <f t="shared" si="291"/>
        <v>29.75</v>
      </c>
      <c r="O2085" t="b">
        <v>0</v>
      </c>
      <c r="P2085">
        <v>25</v>
      </c>
      <c r="Q2085" t="b">
        <v>1</v>
      </c>
      <c r="R2085" s="8">
        <f t="shared" si="292"/>
        <v>1.1333333333333333</v>
      </c>
      <c r="S2085" s="10">
        <f t="shared" si="293"/>
        <v>34</v>
      </c>
      <c r="T2085" t="s">
        <v>8279</v>
      </c>
      <c r="U2085" t="str">
        <f t="shared" si="296"/>
        <v>music</v>
      </c>
      <c r="V2085" t="str">
        <f t="shared" si="297"/>
        <v>indie rock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>
        <f t="shared" si="288"/>
        <v>2717958</v>
      </c>
      <c r="L2086" s="12">
        <f t="shared" si="289"/>
        <v>41731.583124999997</v>
      </c>
      <c r="M2086" s="12">
        <f t="shared" si="290"/>
        <v>41763.040972222225</v>
      </c>
      <c r="N2086" s="14">
        <f t="shared" si="291"/>
        <v>31.207847222222224</v>
      </c>
      <c r="O2086" t="b">
        <v>0</v>
      </c>
      <c r="P2086">
        <v>46</v>
      </c>
      <c r="Q2086" t="b">
        <v>1</v>
      </c>
      <c r="R2086" s="8">
        <f t="shared" si="292"/>
        <v>1.0833333333333333</v>
      </c>
      <c r="S2086" s="10">
        <f t="shared" si="293"/>
        <v>70.652173913043484</v>
      </c>
      <c r="T2086" t="s">
        <v>8279</v>
      </c>
      <c r="U2086" t="str">
        <f t="shared" si="296"/>
        <v>music</v>
      </c>
      <c r="V2086" t="str">
        <f t="shared" si="297"/>
        <v>indie rock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>
        <f t="shared" si="288"/>
        <v>2592000</v>
      </c>
      <c r="L2087" s="12">
        <f t="shared" si="289"/>
        <v>41075.585497685184</v>
      </c>
      <c r="M2087" s="12">
        <f t="shared" si="290"/>
        <v>41105.585497685184</v>
      </c>
      <c r="N2087" s="14">
        <f t="shared" si="291"/>
        <v>29.75</v>
      </c>
      <c r="O2087" t="b">
        <v>0</v>
      </c>
      <c r="P2087">
        <v>83</v>
      </c>
      <c r="Q2087" t="b">
        <v>1</v>
      </c>
      <c r="R2087" s="8">
        <f t="shared" si="292"/>
        <v>1.2353333333333334</v>
      </c>
      <c r="S2087" s="10">
        <f t="shared" si="293"/>
        <v>89.301204819277103</v>
      </c>
      <c r="T2087" t="s">
        <v>8279</v>
      </c>
      <c r="U2087" t="str">
        <f t="shared" si="296"/>
        <v>music</v>
      </c>
      <c r="V2087" t="str">
        <f t="shared" si="297"/>
        <v>indie rock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>
        <f t="shared" si="288"/>
        <v>2638408</v>
      </c>
      <c r="L2088" s="12">
        <f t="shared" si="289"/>
        <v>40860.42050925926</v>
      </c>
      <c r="M2088" s="12">
        <f t="shared" si="290"/>
        <v>40890.957638888889</v>
      </c>
      <c r="N2088" s="14">
        <f t="shared" si="291"/>
        <v>30.287129629629632</v>
      </c>
      <c r="O2088" t="b">
        <v>0</v>
      </c>
      <c r="P2088">
        <v>35</v>
      </c>
      <c r="Q2088" t="b">
        <v>1</v>
      </c>
      <c r="R2088" s="8">
        <f t="shared" si="292"/>
        <v>1.0069999999999999</v>
      </c>
      <c r="S2088" s="10">
        <f t="shared" si="293"/>
        <v>115.08571428571429</v>
      </c>
      <c r="T2088" t="s">
        <v>8279</v>
      </c>
      <c r="U2088" t="str">
        <f t="shared" si="296"/>
        <v>music</v>
      </c>
      <c r="V2088" t="str">
        <f t="shared" si="297"/>
        <v>indie rock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>
        <f t="shared" si="288"/>
        <v>2592000</v>
      </c>
      <c r="L2089" s="12">
        <f t="shared" si="289"/>
        <v>40763.954375000001</v>
      </c>
      <c r="M2089" s="12">
        <f t="shared" si="290"/>
        <v>40793.954375000001</v>
      </c>
      <c r="N2089" s="14">
        <f t="shared" si="291"/>
        <v>29.75</v>
      </c>
      <c r="O2089" t="b">
        <v>0</v>
      </c>
      <c r="P2089">
        <v>25</v>
      </c>
      <c r="Q2089" t="b">
        <v>1</v>
      </c>
      <c r="R2089" s="8">
        <f t="shared" si="292"/>
        <v>1.0353333333333334</v>
      </c>
      <c r="S2089" s="10">
        <f t="shared" si="293"/>
        <v>62.12</v>
      </c>
      <c r="T2089" t="s">
        <v>8279</v>
      </c>
      <c r="U2089" t="str">
        <f t="shared" si="296"/>
        <v>music</v>
      </c>
      <c r="V2089" t="str">
        <f t="shared" si="297"/>
        <v>indie rock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>
        <f t="shared" si="288"/>
        <v>3149388</v>
      </c>
      <c r="L2090" s="12">
        <f t="shared" si="289"/>
        <v>40395.464722222219</v>
      </c>
      <c r="M2090" s="12">
        <f t="shared" si="290"/>
        <v>40431.915972222225</v>
      </c>
      <c r="N2090" s="14">
        <f t="shared" si="291"/>
        <v>36.201250000000002</v>
      </c>
      <c r="O2090" t="b">
        <v>0</v>
      </c>
      <c r="P2090">
        <v>75</v>
      </c>
      <c r="Q2090" t="b">
        <v>1</v>
      </c>
      <c r="R2090" s="8">
        <f t="shared" si="292"/>
        <v>1.1551066666666667</v>
      </c>
      <c r="S2090" s="10">
        <f t="shared" si="293"/>
        <v>46.204266666666669</v>
      </c>
      <c r="T2090" t="s">
        <v>8279</v>
      </c>
      <c r="U2090" t="str">
        <f t="shared" si="296"/>
        <v>music</v>
      </c>
      <c r="V2090" t="str">
        <f t="shared" si="297"/>
        <v>indie rock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>
        <f t="shared" si="288"/>
        <v>3024000</v>
      </c>
      <c r="L2091" s="12">
        <f t="shared" si="289"/>
        <v>41452.826319444444</v>
      </c>
      <c r="M2091" s="12">
        <f t="shared" si="290"/>
        <v>41487.826319444444</v>
      </c>
      <c r="N2091" s="14">
        <f t="shared" si="291"/>
        <v>34.75</v>
      </c>
      <c r="O2091" t="b">
        <v>0</v>
      </c>
      <c r="P2091">
        <v>62</v>
      </c>
      <c r="Q2091" t="b">
        <v>1</v>
      </c>
      <c r="R2091" s="8">
        <f t="shared" si="292"/>
        <v>1.2040040000000001</v>
      </c>
      <c r="S2091" s="10">
        <f t="shared" si="293"/>
        <v>48.54854838709678</v>
      </c>
      <c r="T2091" t="s">
        <v>8279</v>
      </c>
      <c r="U2091" t="str">
        <f t="shared" si="296"/>
        <v>music</v>
      </c>
      <c r="V2091" t="str">
        <f t="shared" si="297"/>
        <v>indie rock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>
        <f t="shared" si="288"/>
        <v>2592000</v>
      </c>
      <c r="L2092" s="12">
        <f t="shared" si="289"/>
        <v>41299.131423611114</v>
      </c>
      <c r="M2092" s="12">
        <f t="shared" si="290"/>
        <v>41329.131423611114</v>
      </c>
      <c r="N2092" s="14">
        <f t="shared" si="291"/>
        <v>29.75</v>
      </c>
      <c r="O2092" t="b">
        <v>0</v>
      </c>
      <c r="P2092">
        <v>160</v>
      </c>
      <c r="Q2092" t="b">
        <v>1</v>
      </c>
      <c r="R2092" s="8">
        <f t="shared" si="292"/>
        <v>1.1504037499999999</v>
      </c>
      <c r="S2092" s="10">
        <f t="shared" si="293"/>
        <v>57.520187499999999</v>
      </c>
      <c r="T2092" t="s">
        <v>8279</v>
      </c>
      <c r="U2092" t="str">
        <f t="shared" si="296"/>
        <v>music</v>
      </c>
      <c r="V2092" t="str">
        <f t="shared" si="297"/>
        <v>indie rock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>
        <f t="shared" si="288"/>
        <v>4191322</v>
      </c>
      <c r="L2093" s="12">
        <f t="shared" si="289"/>
        <v>40555.072662037033</v>
      </c>
      <c r="M2093" s="12">
        <f t="shared" si="290"/>
        <v>40603.583333333336</v>
      </c>
      <c r="N2093" s="14">
        <f t="shared" si="291"/>
        <v>48.260671296296294</v>
      </c>
      <c r="O2093" t="b">
        <v>0</v>
      </c>
      <c r="P2093">
        <v>246</v>
      </c>
      <c r="Q2093" t="b">
        <v>1</v>
      </c>
      <c r="R2093" s="8">
        <f t="shared" si="292"/>
        <v>1.2046777777777777</v>
      </c>
      <c r="S2093" s="10">
        <f t="shared" si="293"/>
        <v>88.147154471544724</v>
      </c>
      <c r="T2093" t="s">
        <v>8279</v>
      </c>
      <c r="U2093" t="str">
        <f t="shared" si="296"/>
        <v>music</v>
      </c>
      <c r="V2093" t="str">
        <f t="shared" si="297"/>
        <v>indie rock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>
        <f t="shared" si="288"/>
        <v>5184000</v>
      </c>
      <c r="L2094" s="12">
        <f t="shared" si="289"/>
        <v>40763.457546296297</v>
      </c>
      <c r="M2094" s="12">
        <f t="shared" si="290"/>
        <v>40823.457546296297</v>
      </c>
      <c r="N2094" s="14">
        <f t="shared" si="291"/>
        <v>59.75</v>
      </c>
      <c r="O2094" t="b">
        <v>0</v>
      </c>
      <c r="P2094">
        <v>55</v>
      </c>
      <c r="Q2094" t="b">
        <v>1</v>
      </c>
      <c r="R2094" s="8">
        <f t="shared" si="292"/>
        <v>1.0128333333333333</v>
      </c>
      <c r="S2094" s="10">
        <f t="shared" si="293"/>
        <v>110.49090909090908</v>
      </c>
      <c r="T2094" t="s">
        <v>8279</v>
      </c>
      <c r="U2094" t="str">
        <f t="shared" si="296"/>
        <v>music</v>
      </c>
      <c r="V2094" t="str">
        <f t="shared" si="297"/>
        <v>indie rock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>
        <f t="shared" si="288"/>
        <v>5187600</v>
      </c>
      <c r="L2095" s="12">
        <f t="shared" si="289"/>
        <v>41205.604537037041</v>
      </c>
      <c r="M2095" s="12">
        <f t="shared" si="290"/>
        <v>41265.646203703705</v>
      </c>
      <c r="N2095" s="14">
        <f t="shared" si="291"/>
        <v>59.791666666666664</v>
      </c>
      <c r="O2095" t="b">
        <v>0</v>
      </c>
      <c r="P2095">
        <v>23</v>
      </c>
      <c r="Q2095" t="b">
        <v>1</v>
      </c>
      <c r="R2095" s="8">
        <f t="shared" si="292"/>
        <v>1.0246666666666666</v>
      </c>
      <c r="S2095" s="10">
        <f t="shared" si="293"/>
        <v>66.826086956521735</v>
      </c>
      <c r="T2095" t="s">
        <v>8279</v>
      </c>
      <c r="U2095" t="str">
        <f t="shared" si="296"/>
        <v>music</v>
      </c>
      <c r="V2095" t="str">
        <f t="shared" si="297"/>
        <v>indie rock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>
        <f t="shared" si="288"/>
        <v>2946670</v>
      </c>
      <c r="L2096" s="12">
        <f t="shared" si="289"/>
        <v>40938.77002314815</v>
      </c>
      <c r="M2096" s="12">
        <f t="shared" si="290"/>
        <v>40972.875</v>
      </c>
      <c r="N2096" s="14">
        <f t="shared" si="291"/>
        <v>33.854976851851852</v>
      </c>
      <c r="O2096" t="b">
        <v>0</v>
      </c>
      <c r="P2096">
        <v>72</v>
      </c>
      <c r="Q2096" t="b">
        <v>1</v>
      </c>
      <c r="R2096" s="8">
        <f t="shared" si="292"/>
        <v>1.2054285714285715</v>
      </c>
      <c r="S2096" s="10">
        <f t="shared" si="293"/>
        <v>58.597222222222221</v>
      </c>
      <c r="T2096" t="s">
        <v>8279</v>
      </c>
      <c r="U2096" t="str">
        <f t="shared" si="296"/>
        <v>music</v>
      </c>
      <c r="V2096" t="str">
        <f t="shared" si="297"/>
        <v>indie rock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>
        <f t="shared" si="288"/>
        <v>5184000</v>
      </c>
      <c r="L2097" s="12">
        <f t="shared" si="289"/>
        <v>40758.483483796292</v>
      </c>
      <c r="M2097" s="12">
        <f t="shared" si="290"/>
        <v>40818.483483796292</v>
      </c>
      <c r="N2097" s="14">
        <f t="shared" si="291"/>
        <v>59.75</v>
      </c>
      <c r="O2097" t="b">
        <v>0</v>
      </c>
      <c r="P2097">
        <v>22</v>
      </c>
      <c r="Q2097" t="b">
        <v>1</v>
      </c>
      <c r="R2097" s="8">
        <f t="shared" si="292"/>
        <v>1</v>
      </c>
      <c r="S2097" s="10">
        <f t="shared" si="293"/>
        <v>113.63636363636364</v>
      </c>
      <c r="T2097" t="s">
        <v>8279</v>
      </c>
      <c r="U2097" t="str">
        <f t="shared" si="296"/>
        <v>music</v>
      </c>
      <c r="V2097" t="str">
        <f t="shared" si="297"/>
        <v>indie rock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>
        <f t="shared" si="288"/>
        <v>1331205</v>
      </c>
      <c r="L2098" s="12">
        <f t="shared" si="289"/>
        <v>41192.508506944447</v>
      </c>
      <c r="M2098" s="12">
        <f t="shared" si="290"/>
        <v>41207.915972222225</v>
      </c>
      <c r="N2098" s="14">
        <f t="shared" si="291"/>
        <v>15.157465277777776</v>
      </c>
      <c r="O2098" t="b">
        <v>0</v>
      </c>
      <c r="P2098">
        <v>14</v>
      </c>
      <c r="Q2098" t="b">
        <v>1</v>
      </c>
      <c r="R2098" s="8">
        <f t="shared" si="292"/>
        <v>1.0166666666666666</v>
      </c>
      <c r="S2098" s="10">
        <f t="shared" si="293"/>
        <v>43.571428571428569</v>
      </c>
      <c r="T2098" t="s">
        <v>8279</v>
      </c>
      <c r="U2098" t="str">
        <f t="shared" si="296"/>
        <v>music</v>
      </c>
      <c r="V2098" t="str">
        <f t="shared" si="297"/>
        <v>indie rock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>
        <f t="shared" si="288"/>
        <v>5187600</v>
      </c>
      <c r="L2099" s="12">
        <f t="shared" si="289"/>
        <v>40818.33489583333</v>
      </c>
      <c r="M2099" s="12">
        <f t="shared" si="290"/>
        <v>40878.376562500001</v>
      </c>
      <c r="N2099" s="14">
        <f t="shared" si="291"/>
        <v>59.791666666666664</v>
      </c>
      <c r="O2099" t="b">
        <v>0</v>
      </c>
      <c r="P2099">
        <v>38</v>
      </c>
      <c r="Q2099" t="b">
        <v>1</v>
      </c>
      <c r="R2099" s="8">
        <f t="shared" si="292"/>
        <v>1</v>
      </c>
      <c r="S2099" s="10">
        <f t="shared" si="293"/>
        <v>78.94736842105263</v>
      </c>
      <c r="T2099" t="s">
        <v>8279</v>
      </c>
      <c r="U2099" t="str">
        <f t="shared" si="296"/>
        <v>music</v>
      </c>
      <c r="V2099" t="str">
        <f t="shared" si="297"/>
        <v>indie rock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>
        <f t="shared" si="288"/>
        <v>2592000</v>
      </c>
      <c r="L2100" s="12">
        <f t="shared" si="289"/>
        <v>40945.86383101852</v>
      </c>
      <c r="M2100" s="12">
        <f t="shared" si="290"/>
        <v>40975.86383101852</v>
      </c>
      <c r="N2100" s="14">
        <f t="shared" si="291"/>
        <v>29.75</v>
      </c>
      <c r="O2100" t="b">
        <v>0</v>
      </c>
      <c r="P2100">
        <v>32</v>
      </c>
      <c r="Q2100" t="b">
        <v>1</v>
      </c>
      <c r="R2100" s="8">
        <f t="shared" si="292"/>
        <v>1.0033333333333334</v>
      </c>
      <c r="S2100" s="10">
        <f t="shared" si="293"/>
        <v>188.125</v>
      </c>
      <c r="T2100" t="s">
        <v>8279</v>
      </c>
      <c r="U2100" t="str">
        <f t="shared" si="296"/>
        <v>music</v>
      </c>
      <c r="V2100" t="str">
        <f t="shared" si="297"/>
        <v>indie rock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>
        <f t="shared" si="288"/>
        <v>1158316</v>
      </c>
      <c r="L2101" s="12">
        <f t="shared" si="289"/>
        <v>42173.496342592596</v>
      </c>
      <c r="M2101" s="12">
        <f t="shared" si="290"/>
        <v>42186.902777777781</v>
      </c>
      <c r="N2101" s="14">
        <f t="shared" si="291"/>
        <v>13.156435185185186</v>
      </c>
      <c r="O2101" t="b">
        <v>0</v>
      </c>
      <c r="P2101">
        <v>63</v>
      </c>
      <c r="Q2101" t="b">
        <v>1</v>
      </c>
      <c r="R2101" s="8">
        <f t="shared" si="292"/>
        <v>1.3236666666666668</v>
      </c>
      <c r="S2101" s="10">
        <f t="shared" si="293"/>
        <v>63.031746031746032</v>
      </c>
      <c r="T2101" t="s">
        <v>8279</v>
      </c>
      <c r="U2101" t="str">
        <f t="shared" si="296"/>
        <v>music</v>
      </c>
      <c r="V2101" t="str">
        <f t="shared" si="297"/>
        <v>indie rock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>
        <f t="shared" si="288"/>
        <v>1324599</v>
      </c>
      <c r="L2102" s="12">
        <f t="shared" si="289"/>
        <v>41074.584965277776</v>
      </c>
      <c r="M2102" s="12">
        <f t="shared" si="290"/>
        <v>41089.915972222225</v>
      </c>
      <c r="N2102" s="14">
        <f t="shared" si="291"/>
        <v>15.081006944444447</v>
      </c>
      <c r="O2102" t="b">
        <v>0</v>
      </c>
      <c r="P2102">
        <v>27</v>
      </c>
      <c r="Q2102" t="b">
        <v>1</v>
      </c>
      <c r="R2102" s="8">
        <f t="shared" si="292"/>
        <v>1.3666666666666667</v>
      </c>
      <c r="S2102" s="10">
        <f t="shared" si="293"/>
        <v>30.37037037037037</v>
      </c>
      <c r="T2102" t="s">
        <v>8279</v>
      </c>
      <c r="U2102" t="str">
        <f t="shared" si="296"/>
        <v>music</v>
      </c>
      <c r="V2102" t="str">
        <f t="shared" si="297"/>
        <v>indie rock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>
        <f t="shared" si="288"/>
        <v>5184000</v>
      </c>
      <c r="L2103" s="12">
        <f t="shared" si="289"/>
        <v>40891.899467592593</v>
      </c>
      <c r="M2103" s="12">
        <f t="shared" si="290"/>
        <v>40951.899467592593</v>
      </c>
      <c r="N2103" s="14">
        <f t="shared" si="291"/>
        <v>59.75</v>
      </c>
      <c r="O2103" t="b">
        <v>0</v>
      </c>
      <c r="P2103">
        <v>44</v>
      </c>
      <c r="Q2103" t="b">
        <v>1</v>
      </c>
      <c r="R2103" s="8">
        <f t="shared" si="292"/>
        <v>1.1325000000000001</v>
      </c>
      <c r="S2103" s="10">
        <f t="shared" si="293"/>
        <v>51.477272727272727</v>
      </c>
      <c r="T2103" t="s">
        <v>8279</v>
      </c>
      <c r="U2103" t="str">
        <f t="shared" si="296"/>
        <v>music</v>
      </c>
      <c r="V2103" t="str">
        <f t="shared" si="297"/>
        <v>indie rock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>
        <f t="shared" si="288"/>
        <v>2592000</v>
      </c>
      <c r="L2104" s="12">
        <f t="shared" si="289"/>
        <v>40638.618611111109</v>
      </c>
      <c r="M2104" s="12">
        <f t="shared" si="290"/>
        <v>40668.618611111109</v>
      </c>
      <c r="N2104" s="14">
        <f t="shared" si="291"/>
        <v>29.75</v>
      </c>
      <c r="O2104" t="b">
        <v>0</v>
      </c>
      <c r="P2104">
        <v>38</v>
      </c>
      <c r="Q2104" t="b">
        <v>1</v>
      </c>
      <c r="R2104" s="8">
        <f t="shared" si="292"/>
        <v>1.36</v>
      </c>
      <c r="S2104" s="10">
        <f t="shared" si="293"/>
        <v>35.789473684210527</v>
      </c>
      <c r="T2104" t="s">
        <v>8279</v>
      </c>
      <c r="U2104" t="str">
        <f t="shared" si="296"/>
        <v>music</v>
      </c>
      <c r="V2104" t="str">
        <f t="shared" si="297"/>
        <v>indie rock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>
        <f t="shared" si="288"/>
        <v>2595600</v>
      </c>
      <c r="L2105" s="12">
        <f t="shared" si="289"/>
        <v>41192.504942129628</v>
      </c>
      <c r="M2105" s="12">
        <f t="shared" si="290"/>
        <v>41222.5466087963</v>
      </c>
      <c r="N2105" s="14">
        <f t="shared" si="291"/>
        <v>29.791666666666668</v>
      </c>
      <c r="O2105" t="b">
        <v>0</v>
      </c>
      <c r="P2105">
        <v>115</v>
      </c>
      <c r="Q2105" t="b">
        <v>1</v>
      </c>
      <c r="R2105" s="8">
        <f t="shared" si="292"/>
        <v>1.4612318374694613</v>
      </c>
      <c r="S2105" s="10">
        <f t="shared" si="293"/>
        <v>98.817391304347822</v>
      </c>
      <c r="T2105" t="s">
        <v>8279</v>
      </c>
      <c r="U2105" t="str">
        <f t="shared" si="296"/>
        <v>music</v>
      </c>
      <c r="V2105" t="str">
        <f t="shared" si="297"/>
        <v>indie rock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>
        <f t="shared" si="288"/>
        <v>2671966</v>
      </c>
      <c r="L2106" s="12">
        <f t="shared" si="289"/>
        <v>41393.824467592596</v>
      </c>
      <c r="M2106" s="12">
        <f t="shared" si="290"/>
        <v>41424.75</v>
      </c>
      <c r="N2106" s="14">
        <f t="shared" si="291"/>
        <v>30.675532407407413</v>
      </c>
      <c r="O2106" t="b">
        <v>0</v>
      </c>
      <c r="P2106">
        <v>37</v>
      </c>
      <c r="Q2106" t="b">
        <v>1</v>
      </c>
      <c r="R2106" s="8">
        <f t="shared" si="292"/>
        <v>1.2949999999999999</v>
      </c>
      <c r="S2106" s="10">
        <f t="shared" si="293"/>
        <v>28</v>
      </c>
      <c r="T2106" t="s">
        <v>8279</v>
      </c>
      <c r="U2106" t="str">
        <f t="shared" si="296"/>
        <v>music</v>
      </c>
      <c r="V2106" t="str">
        <f t="shared" si="297"/>
        <v>indie rock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>
        <f t="shared" si="288"/>
        <v>1069447</v>
      </c>
      <c r="L2107" s="12">
        <f t="shared" si="289"/>
        <v>41951.538807870369</v>
      </c>
      <c r="M2107" s="12">
        <f t="shared" si="290"/>
        <v>41963.916666666672</v>
      </c>
      <c r="N2107" s="14">
        <f t="shared" si="291"/>
        <v>12.127858796296294</v>
      </c>
      <c r="O2107" t="b">
        <v>0</v>
      </c>
      <c r="P2107">
        <v>99</v>
      </c>
      <c r="Q2107" t="b">
        <v>1</v>
      </c>
      <c r="R2107" s="8">
        <f t="shared" si="292"/>
        <v>2.54</v>
      </c>
      <c r="S2107" s="10">
        <f t="shared" si="293"/>
        <v>51.313131313131315</v>
      </c>
      <c r="T2107" t="s">
        <v>8279</v>
      </c>
      <c r="U2107" t="str">
        <f t="shared" si="296"/>
        <v>music</v>
      </c>
      <c r="V2107" t="str">
        <f t="shared" si="297"/>
        <v>indie rock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>
        <f t="shared" si="288"/>
        <v>2592000</v>
      </c>
      <c r="L2108" s="12">
        <f t="shared" si="289"/>
        <v>41269.96497685185</v>
      </c>
      <c r="M2108" s="12">
        <f t="shared" si="290"/>
        <v>41299.96497685185</v>
      </c>
      <c r="N2108" s="14">
        <f t="shared" si="291"/>
        <v>29.75</v>
      </c>
      <c r="O2108" t="b">
        <v>0</v>
      </c>
      <c r="P2108">
        <v>44</v>
      </c>
      <c r="Q2108" t="b">
        <v>1</v>
      </c>
      <c r="R2108" s="8">
        <f t="shared" si="292"/>
        <v>1.0704545454545455</v>
      </c>
      <c r="S2108" s="10">
        <f t="shared" si="293"/>
        <v>53.522727272727273</v>
      </c>
      <c r="T2108" t="s">
        <v>8279</v>
      </c>
      <c r="U2108" t="str">
        <f t="shared" si="296"/>
        <v>music</v>
      </c>
      <c r="V2108" t="str">
        <f t="shared" si="297"/>
        <v>indie rock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>
        <f t="shared" si="288"/>
        <v>1818000</v>
      </c>
      <c r="L2109" s="12">
        <f t="shared" si="289"/>
        <v>41934.46056712963</v>
      </c>
      <c r="M2109" s="12">
        <f t="shared" si="290"/>
        <v>41955.502233796295</v>
      </c>
      <c r="N2109" s="14">
        <f t="shared" si="291"/>
        <v>20.791666666666668</v>
      </c>
      <c r="O2109" t="b">
        <v>0</v>
      </c>
      <c r="P2109">
        <v>58</v>
      </c>
      <c r="Q2109" t="b">
        <v>1</v>
      </c>
      <c r="R2109" s="8">
        <f t="shared" si="292"/>
        <v>1.0773299999999999</v>
      </c>
      <c r="S2109" s="10">
        <f t="shared" si="293"/>
        <v>37.149310344827583</v>
      </c>
      <c r="T2109" t="s">
        <v>8279</v>
      </c>
      <c r="U2109" t="str">
        <f t="shared" si="296"/>
        <v>music</v>
      </c>
      <c r="V2109" t="str">
        <f t="shared" si="297"/>
        <v>indie rock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>
        <f t="shared" si="288"/>
        <v>2331720</v>
      </c>
      <c r="L2110" s="12">
        <f t="shared" si="289"/>
        <v>41134.925694444442</v>
      </c>
      <c r="M2110" s="12">
        <f t="shared" si="290"/>
        <v>41161.913194444445</v>
      </c>
      <c r="N2110" s="14">
        <f t="shared" si="291"/>
        <v>26.737500000000001</v>
      </c>
      <c r="O2110" t="b">
        <v>0</v>
      </c>
      <c r="P2110">
        <v>191</v>
      </c>
      <c r="Q2110" t="b">
        <v>1</v>
      </c>
      <c r="R2110" s="8">
        <f t="shared" si="292"/>
        <v>1.0731250000000001</v>
      </c>
      <c r="S2110" s="10">
        <f t="shared" si="293"/>
        <v>89.895287958115176</v>
      </c>
      <c r="T2110" t="s">
        <v>8279</v>
      </c>
      <c r="U2110" t="str">
        <f t="shared" si="296"/>
        <v>music</v>
      </c>
      <c r="V2110" t="str">
        <f t="shared" si="297"/>
        <v>indie rock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>
        <f t="shared" si="288"/>
        <v>2592000</v>
      </c>
      <c r="L2111" s="12">
        <f t="shared" si="289"/>
        <v>42160.458530092597</v>
      </c>
      <c r="M2111" s="12">
        <f t="shared" si="290"/>
        <v>42190.458530092597</v>
      </c>
      <c r="N2111" s="14">
        <f t="shared" si="291"/>
        <v>29.75</v>
      </c>
      <c r="O2111" t="b">
        <v>0</v>
      </c>
      <c r="P2111">
        <v>40</v>
      </c>
      <c r="Q2111" t="b">
        <v>1</v>
      </c>
      <c r="R2111" s="8">
        <f t="shared" si="292"/>
        <v>1.06525</v>
      </c>
      <c r="S2111" s="10">
        <f t="shared" si="293"/>
        <v>106.52500000000001</v>
      </c>
      <c r="T2111" t="s">
        <v>8279</v>
      </c>
      <c r="U2111" t="str">
        <f t="shared" si="296"/>
        <v>music</v>
      </c>
      <c r="V2111" t="str">
        <f t="shared" si="297"/>
        <v>indie rock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>
        <f t="shared" si="288"/>
        <v>2379171</v>
      </c>
      <c r="L2112" s="12">
        <f t="shared" si="289"/>
        <v>41759.420937499999</v>
      </c>
      <c r="M2112" s="12">
        <f t="shared" si="290"/>
        <v>41786.957638888889</v>
      </c>
      <c r="N2112" s="14">
        <f t="shared" si="291"/>
        <v>27.286701388888886</v>
      </c>
      <c r="O2112" t="b">
        <v>0</v>
      </c>
      <c r="P2112">
        <v>38</v>
      </c>
      <c r="Q2112" t="b">
        <v>1</v>
      </c>
      <c r="R2112" s="8">
        <f t="shared" si="292"/>
        <v>1.0035000000000001</v>
      </c>
      <c r="S2112" s="10">
        <f t="shared" si="293"/>
        <v>52.815789473684212</v>
      </c>
      <c r="T2112" t="s">
        <v>8279</v>
      </c>
      <c r="U2112" t="str">
        <f t="shared" si="296"/>
        <v>music</v>
      </c>
      <c r="V2112" t="str">
        <f t="shared" si="297"/>
        <v>indie rock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>
        <f t="shared" si="288"/>
        <v>5775375</v>
      </c>
      <c r="L2113" s="12">
        <f t="shared" si="289"/>
        <v>40702.947048611109</v>
      </c>
      <c r="M2113" s="12">
        <f t="shared" si="290"/>
        <v>40769.791666666664</v>
      </c>
      <c r="N2113" s="14">
        <f t="shared" si="291"/>
        <v>66.594618055555557</v>
      </c>
      <c r="O2113" t="b">
        <v>0</v>
      </c>
      <c r="P2113">
        <v>39</v>
      </c>
      <c r="Q2113" t="b">
        <v>1</v>
      </c>
      <c r="R2113" s="8">
        <f t="shared" si="292"/>
        <v>1.0649999999999999</v>
      </c>
      <c r="S2113" s="10">
        <f t="shared" si="293"/>
        <v>54.615384615384613</v>
      </c>
      <c r="T2113" t="s">
        <v>8279</v>
      </c>
      <c r="U2113" t="str">
        <f t="shared" si="296"/>
        <v>music</v>
      </c>
      <c r="V2113" t="str">
        <f t="shared" si="297"/>
        <v>indie rock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>
        <f t="shared" si="288"/>
        <v>1209600</v>
      </c>
      <c r="L2114" s="12">
        <f t="shared" si="289"/>
        <v>41365.678159722222</v>
      </c>
      <c r="M2114" s="12">
        <f t="shared" si="290"/>
        <v>41379.678159722222</v>
      </c>
      <c r="N2114" s="14">
        <f t="shared" si="291"/>
        <v>13.75</v>
      </c>
      <c r="O2114" t="b">
        <v>0</v>
      </c>
      <c r="P2114">
        <v>11</v>
      </c>
      <c r="Q2114" t="b">
        <v>1</v>
      </c>
      <c r="R2114" s="8">
        <f t="shared" si="292"/>
        <v>1</v>
      </c>
      <c r="S2114" s="10">
        <f t="shared" si="293"/>
        <v>27.272727272727273</v>
      </c>
      <c r="T2114" t="s">
        <v>8279</v>
      </c>
      <c r="U2114" t="str">
        <f t="shared" si="296"/>
        <v>music</v>
      </c>
      <c r="V2114" t="str">
        <f t="shared" si="297"/>
        <v>indie rock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>
        <f t="shared" ref="K2115:K2178" si="298">SUM(I2115,-J2115)</f>
        <v>3024000</v>
      </c>
      <c r="L2115" s="12">
        <f t="shared" ref="L2115:L2178" si="299">(((J2115/60)/60)/24)+DATE(1970,1,1)+(-6/24)</f>
        <v>41870.61546296296</v>
      </c>
      <c r="M2115" s="12">
        <f t="shared" ref="M2115:M2178" si="300">(((I2115/60)/60)/24)+DATE(1970,1,1)+(-6/24)</f>
        <v>41905.61546296296</v>
      </c>
      <c r="N2115" s="14">
        <f t="shared" ref="N2115:N2178" si="301">(((K2115/60)/60)/24)+(-6/24)</f>
        <v>34.75</v>
      </c>
      <c r="O2115" t="b">
        <v>0</v>
      </c>
      <c r="P2115">
        <v>107</v>
      </c>
      <c r="Q2115" t="b">
        <v>1</v>
      </c>
      <c r="R2115" s="8">
        <f t="shared" ref="R2115:R2178" si="302">E2115/D2115</f>
        <v>1.0485714285714285</v>
      </c>
      <c r="S2115" s="10">
        <f t="shared" ref="S2115:S2178" si="303">E2115/P2115</f>
        <v>68.598130841121488</v>
      </c>
      <c r="T2115" t="s">
        <v>8279</v>
      </c>
      <c r="U2115" t="str">
        <f t="shared" si="296"/>
        <v>music</v>
      </c>
      <c r="V2115" t="str">
        <f t="shared" si="297"/>
        <v>indie rock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>
        <f t="shared" si="298"/>
        <v>5390670</v>
      </c>
      <c r="L2116" s="12">
        <f t="shared" si="299"/>
        <v>40458.565625000003</v>
      </c>
      <c r="M2116" s="12">
        <f t="shared" si="300"/>
        <v>40520.957638888889</v>
      </c>
      <c r="N2116" s="14">
        <f t="shared" si="301"/>
        <v>62.14201388888889</v>
      </c>
      <c r="O2116" t="b">
        <v>0</v>
      </c>
      <c r="P2116">
        <v>147</v>
      </c>
      <c r="Q2116" t="b">
        <v>1</v>
      </c>
      <c r="R2116" s="8">
        <f t="shared" si="302"/>
        <v>1.0469999999999999</v>
      </c>
      <c r="S2116" s="10">
        <f t="shared" si="303"/>
        <v>35.612244897959187</v>
      </c>
      <c r="T2116" t="s">
        <v>8279</v>
      </c>
      <c r="U2116" t="str">
        <f t="shared" si="296"/>
        <v>music</v>
      </c>
      <c r="V2116" t="str">
        <f t="shared" si="297"/>
        <v>indie rock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>
        <f t="shared" si="298"/>
        <v>2592000</v>
      </c>
      <c r="L2117" s="12">
        <f t="shared" si="299"/>
        <v>40563.831030092595</v>
      </c>
      <c r="M2117" s="12">
        <f t="shared" si="300"/>
        <v>40593.831030092595</v>
      </c>
      <c r="N2117" s="14">
        <f t="shared" si="301"/>
        <v>29.75</v>
      </c>
      <c r="O2117" t="b">
        <v>0</v>
      </c>
      <c r="P2117">
        <v>36</v>
      </c>
      <c r="Q2117" t="b">
        <v>1</v>
      </c>
      <c r="R2117" s="8">
        <f t="shared" si="302"/>
        <v>2.2566666666666668</v>
      </c>
      <c r="S2117" s="10">
        <f t="shared" si="303"/>
        <v>94.027777777777771</v>
      </c>
      <c r="T2117" t="s">
        <v>8279</v>
      </c>
      <c r="U2117" t="str">
        <f t="shared" si="296"/>
        <v>music</v>
      </c>
      <c r="V2117" t="str">
        <f t="shared" si="297"/>
        <v>indie rock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>
        <f t="shared" si="298"/>
        <v>4147200</v>
      </c>
      <c r="L2118" s="12">
        <f t="shared" si="299"/>
        <v>41136.527812500004</v>
      </c>
      <c r="M2118" s="12">
        <f t="shared" si="300"/>
        <v>41184.527812500004</v>
      </c>
      <c r="N2118" s="14">
        <f t="shared" si="301"/>
        <v>47.75</v>
      </c>
      <c r="O2118" t="b">
        <v>0</v>
      </c>
      <c r="P2118">
        <v>92</v>
      </c>
      <c r="Q2118" t="b">
        <v>1</v>
      </c>
      <c r="R2118" s="8">
        <f t="shared" si="302"/>
        <v>1.0090416666666666</v>
      </c>
      <c r="S2118" s="10">
        <f t="shared" si="303"/>
        <v>526.45652173913038</v>
      </c>
      <c r="T2118" t="s">
        <v>8279</v>
      </c>
      <c r="U2118" t="str">
        <f t="shared" si="296"/>
        <v>music</v>
      </c>
      <c r="V2118" t="str">
        <f t="shared" si="297"/>
        <v>indie rock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>
        <f t="shared" si="298"/>
        <v>1222391</v>
      </c>
      <c r="L2119" s="12">
        <f t="shared" si="299"/>
        <v>42289.809594907405</v>
      </c>
      <c r="M2119" s="12">
        <f t="shared" si="300"/>
        <v>42303.957638888889</v>
      </c>
      <c r="N2119" s="14">
        <f t="shared" si="301"/>
        <v>13.89804398148148</v>
      </c>
      <c r="O2119" t="b">
        <v>0</v>
      </c>
      <c r="P2119">
        <v>35</v>
      </c>
      <c r="Q2119" t="b">
        <v>1</v>
      </c>
      <c r="R2119" s="8">
        <f t="shared" si="302"/>
        <v>1.4775</v>
      </c>
      <c r="S2119" s="10">
        <f t="shared" si="303"/>
        <v>50.657142857142858</v>
      </c>
      <c r="T2119" t="s">
        <v>8279</v>
      </c>
      <c r="U2119" t="str">
        <f t="shared" si="296"/>
        <v>music</v>
      </c>
      <c r="V2119" t="str">
        <f t="shared" si="297"/>
        <v>indie rock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>
        <f t="shared" si="298"/>
        <v>2592000</v>
      </c>
      <c r="L2120" s="12">
        <f t="shared" si="299"/>
        <v>40718.589537037034</v>
      </c>
      <c r="M2120" s="12">
        <f t="shared" si="300"/>
        <v>40748.589537037034</v>
      </c>
      <c r="N2120" s="14">
        <f t="shared" si="301"/>
        <v>29.75</v>
      </c>
      <c r="O2120" t="b">
        <v>0</v>
      </c>
      <c r="P2120">
        <v>17</v>
      </c>
      <c r="Q2120" t="b">
        <v>1</v>
      </c>
      <c r="R2120" s="8">
        <f t="shared" si="302"/>
        <v>1.3461099999999999</v>
      </c>
      <c r="S2120" s="10">
        <f t="shared" si="303"/>
        <v>79.182941176470578</v>
      </c>
      <c r="T2120" t="s">
        <v>8279</v>
      </c>
      <c r="U2120" t="str">
        <f t="shared" si="296"/>
        <v>music</v>
      </c>
      <c r="V2120" t="str">
        <f t="shared" si="297"/>
        <v>indie rock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>
        <f t="shared" si="298"/>
        <v>2592000</v>
      </c>
      <c r="L2121" s="12">
        <f t="shared" si="299"/>
        <v>41106.880150462966</v>
      </c>
      <c r="M2121" s="12">
        <f t="shared" si="300"/>
        <v>41136.880150462966</v>
      </c>
      <c r="N2121" s="14">
        <f t="shared" si="301"/>
        <v>29.75</v>
      </c>
      <c r="O2121" t="b">
        <v>0</v>
      </c>
      <c r="P2121">
        <v>22</v>
      </c>
      <c r="Q2121" t="b">
        <v>1</v>
      </c>
      <c r="R2121" s="8">
        <f t="shared" si="302"/>
        <v>1.0075000000000001</v>
      </c>
      <c r="S2121" s="10">
        <f t="shared" si="303"/>
        <v>91.590909090909093</v>
      </c>
      <c r="T2121" t="s">
        <v>8279</v>
      </c>
      <c r="U2121" t="str">
        <f t="shared" si="296"/>
        <v>music</v>
      </c>
      <c r="V2121" t="str">
        <f t="shared" si="297"/>
        <v>indie rock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>
        <f t="shared" si="298"/>
        <v>4233600</v>
      </c>
      <c r="L2122" s="12">
        <f t="shared" si="299"/>
        <v>41591.714537037034</v>
      </c>
      <c r="M2122" s="12">
        <f t="shared" si="300"/>
        <v>41640.714537037034</v>
      </c>
      <c r="N2122" s="14">
        <f t="shared" si="301"/>
        <v>48.75</v>
      </c>
      <c r="O2122" t="b">
        <v>0</v>
      </c>
      <c r="P2122">
        <v>69</v>
      </c>
      <c r="Q2122" t="b">
        <v>1</v>
      </c>
      <c r="R2122" s="8">
        <f t="shared" si="302"/>
        <v>1.00880375</v>
      </c>
      <c r="S2122" s="10">
        <f t="shared" si="303"/>
        <v>116.96275362318841</v>
      </c>
      <c r="T2122" t="s">
        <v>8279</v>
      </c>
      <c r="U2122" t="str">
        <f t="shared" si="296"/>
        <v>music</v>
      </c>
      <c r="V2122" t="str">
        <f t="shared" si="297"/>
        <v>indie rock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>
        <f t="shared" si="298"/>
        <v>2592000</v>
      </c>
      <c r="L2123" s="12">
        <f t="shared" si="299"/>
        <v>42716.4924537037</v>
      </c>
      <c r="M2123" s="12">
        <f t="shared" si="300"/>
        <v>42746.4924537037</v>
      </c>
      <c r="N2123" s="14">
        <f t="shared" si="301"/>
        <v>29.75</v>
      </c>
      <c r="O2123" t="b">
        <v>0</v>
      </c>
      <c r="P2123">
        <v>10</v>
      </c>
      <c r="Q2123" t="b">
        <v>0</v>
      </c>
      <c r="R2123" s="8">
        <f t="shared" si="302"/>
        <v>5.6800000000000002E-3</v>
      </c>
      <c r="S2123" s="10">
        <f t="shared" si="303"/>
        <v>28.4</v>
      </c>
      <c r="T2123" t="s">
        <v>8282</v>
      </c>
      <c r="U2123" t="str">
        <f t="shared" ref="U2123:U2162" si="304">IF(T2123="games/video games", "games", IF(T2123="games/tabletop games", "games", IF(T2123="games/mobile games", "games", "N/A")))</f>
        <v>games</v>
      </c>
      <c r="V2123" t="str">
        <f t="shared" ref="V2123:V2162" si="305">IF(T2123="games/video games", "video games", IF(T2123="games/tabletop games", "tabletop games", IF(T2123="games/mobile games", "mobile games", "N/A")))</f>
        <v>video games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>
        <f t="shared" si="298"/>
        <v>2592000</v>
      </c>
      <c r="L2124" s="12">
        <f t="shared" si="299"/>
        <v>42712.050567129627</v>
      </c>
      <c r="M2124" s="12">
        <f t="shared" si="300"/>
        <v>42742.050567129627</v>
      </c>
      <c r="N2124" s="14">
        <f t="shared" si="301"/>
        <v>29.75</v>
      </c>
      <c r="O2124" t="b">
        <v>0</v>
      </c>
      <c r="P2124">
        <v>3</v>
      </c>
      <c r="Q2124" t="b">
        <v>0</v>
      </c>
      <c r="R2124" s="8">
        <f t="shared" si="302"/>
        <v>3.875E-3</v>
      </c>
      <c r="S2124" s="10">
        <f t="shared" si="303"/>
        <v>103.33333333333333</v>
      </c>
      <c r="T2124" t="s">
        <v>8282</v>
      </c>
      <c r="U2124" t="str">
        <f t="shared" si="304"/>
        <v>games</v>
      </c>
      <c r="V2124" t="str">
        <f t="shared" si="305"/>
        <v>video games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>
        <f t="shared" si="298"/>
        <v>4654033</v>
      </c>
      <c r="L2125" s="12">
        <f t="shared" si="299"/>
        <v>40198.174849537041</v>
      </c>
      <c r="M2125" s="12">
        <f t="shared" si="300"/>
        <v>40252.040972222225</v>
      </c>
      <c r="N2125" s="14">
        <f t="shared" si="301"/>
        <v>53.616122685185182</v>
      </c>
      <c r="O2125" t="b">
        <v>0</v>
      </c>
      <c r="P2125">
        <v>5</v>
      </c>
      <c r="Q2125" t="b">
        <v>0</v>
      </c>
      <c r="R2125" s="8">
        <f t="shared" si="302"/>
        <v>0.1</v>
      </c>
      <c r="S2125" s="10">
        <f t="shared" si="303"/>
        <v>10</v>
      </c>
      <c r="T2125" t="s">
        <v>8282</v>
      </c>
      <c r="U2125" t="str">
        <f t="shared" si="304"/>
        <v>games</v>
      </c>
      <c r="V2125" t="str">
        <f t="shared" si="305"/>
        <v>video games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>
        <f t="shared" si="298"/>
        <v>4162765</v>
      </c>
      <c r="L2126" s="12">
        <f t="shared" si="299"/>
        <v>40463.778182870366</v>
      </c>
      <c r="M2126" s="12">
        <f t="shared" si="300"/>
        <v>40511.958333333336</v>
      </c>
      <c r="N2126" s="14">
        <f t="shared" si="301"/>
        <v>47.930150462962963</v>
      </c>
      <c r="O2126" t="b">
        <v>0</v>
      </c>
      <c r="P2126">
        <v>5</v>
      </c>
      <c r="Q2126" t="b">
        <v>0</v>
      </c>
      <c r="R2126" s="8">
        <f t="shared" si="302"/>
        <v>0.10454545454545454</v>
      </c>
      <c r="S2126" s="10">
        <f t="shared" si="303"/>
        <v>23</v>
      </c>
      <c r="T2126" t="s">
        <v>8282</v>
      </c>
      <c r="U2126" t="str">
        <f t="shared" si="304"/>
        <v>games</v>
      </c>
      <c r="V2126" t="str">
        <f t="shared" si="305"/>
        <v>video games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>
        <f t="shared" si="298"/>
        <v>2592000</v>
      </c>
      <c r="L2127" s="12">
        <f t="shared" si="299"/>
        <v>42190.773530092592</v>
      </c>
      <c r="M2127" s="12">
        <f t="shared" si="300"/>
        <v>42220.773530092592</v>
      </c>
      <c r="N2127" s="14">
        <f t="shared" si="301"/>
        <v>29.75</v>
      </c>
      <c r="O2127" t="b">
        <v>0</v>
      </c>
      <c r="P2127">
        <v>27</v>
      </c>
      <c r="Q2127" t="b">
        <v>0</v>
      </c>
      <c r="R2127" s="8">
        <f t="shared" si="302"/>
        <v>1.4200000000000001E-2</v>
      </c>
      <c r="S2127" s="10">
        <f t="shared" si="303"/>
        <v>31.555555555555557</v>
      </c>
      <c r="T2127" t="s">
        <v>8282</v>
      </c>
      <c r="U2127" t="str">
        <f t="shared" si="304"/>
        <v>games</v>
      </c>
      <c r="V2127" t="str">
        <f t="shared" si="305"/>
        <v>video games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>
        <f t="shared" si="298"/>
        <v>2592000</v>
      </c>
      <c r="L2128" s="12">
        <f t="shared" si="299"/>
        <v>41951.723229166666</v>
      </c>
      <c r="M2128" s="12">
        <f t="shared" si="300"/>
        <v>41981.723229166666</v>
      </c>
      <c r="N2128" s="14">
        <f t="shared" si="301"/>
        <v>29.75</v>
      </c>
      <c r="O2128" t="b">
        <v>0</v>
      </c>
      <c r="P2128">
        <v>2</v>
      </c>
      <c r="Q2128" t="b">
        <v>0</v>
      </c>
      <c r="R2128" s="8">
        <f t="shared" si="302"/>
        <v>5.0000000000000001E-4</v>
      </c>
      <c r="S2128" s="10">
        <f t="shared" si="303"/>
        <v>5</v>
      </c>
      <c r="T2128" t="s">
        <v>8282</v>
      </c>
      <c r="U2128" t="str">
        <f t="shared" si="304"/>
        <v>games</v>
      </c>
      <c r="V2128" t="str">
        <f t="shared" si="305"/>
        <v>video games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>
        <f t="shared" si="298"/>
        <v>2588400</v>
      </c>
      <c r="L2129" s="12">
        <f t="shared" si="299"/>
        <v>42045.25535879629</v>
      </c>
      <c r="M2129" s="12">
        <f t="shared" si="300"/>
        <v>42075.213692129633</v>
      </c>
      <c r="N2129" s="14">
        <f t="shared" si="301"/>
        <v>29.708333333333332</v>
      </c>
      <c r="O2129" t="b">
        <v>0</v>
      </c>
      <c r="P2129">
        <v>236</v>
      </c>
      <c r="Q2129" t="b">
        <v>0</v>
      </c>
      <c r="R2129" s="8">
        <f t="shared" si="302"/>
        <v>0.28842857142857142</v>
      </c>
      <c r="S2129" s="10">
        <f t="shared" si="303"/>
        <v>34.220338983050844</v>
      </c>
      <c r="T2129" t="s">
        <v>8282</v>
      </c>
      <c r="U2129" t="str">
        <f t="shared" si="304"/>
        <v>games</v>
      </c>
      <c r="V2129" t="str">
        <f t="shared" si="305"/>
        <v>video games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>
        <f t="shared" si="298"/>
        <v>5184000</v>
      </c>
      <c r="L2130" s="12">
        <f t="shared" si="299"/>
        <v>41843.522789351853</v>
      </c>
      <c r="M2130" s="12">
        <f t="shared" si="300"/>
        <v>41903.522789351853</v>
      </c>
      <c r="N2130" s="14">
        <f t="shared" si="301"/>
        <v>59.75</v>
      </c>
      <c r="O2130" t="b">
        <v>0</v>
      </c>
      <c r="P2130">
        <v>1</v>
      </c>
      <c r="Q2130" t="b">
        <v>0</v>
      </c>
      <c r="R2130" s="8">
        <f t="shared" si="302"/>
        <v>1.6666666666666668E-3</v>
      </c>
      <c r="S2130" s="10">
        <f t="shared" si="303"/>
        <v>25</v>
      </c>
      <c r="T2130" t="s">
        <v>8282</v>
      </c>
      <c r="U2130" t="str">
        <f t="shared" si="304"/>
        <v>games</v>
      </c>
      <c r="V2130" t="str">
        <f t="shared" si="305"/>
        <v>video games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>
        <f t="shared" si="298"/>
        <v>2592000</v>
      </c>
      <c r="L2131" s="12">
        <f t="shared" si="299"/>
        <v>42408.774305555555</v>
      </c>
      <c r="M2131" s="12">
        <f t="shared" si="300"/>
        <v>42438.774305555555</v>
      </c>
      <c r="N2131" s="14">
        <f t="shared" si="301"/>
        <v>29.75</v>
      </c>
      <c r="O2131" t="b">
        <v>0</v>
      </c>
      <c r="P2131">
        <v>12</v>
      </c>
      <c r="Q2131" t="b">
        <v>0</v>
      </c>
      <c r="R2131" s="8">
        <f t="shared" si="302"/>
        <v>0.11799999999999999</v>
      </c>
      <c r="S2131" s="10">
        <f t="shared" si="303"/>
        <v>19.666666666666668</v>
      </c>
      <c r="T2131" t="s">
        <v>8282</v>
      </c>
      <c r="U2131" t="str">
        <f t="shared" si="304"/>
        <v>games</v>
      </c>
      <c r="V2131" t="str">
        <f t="shared" si="305"/>
        <v>video games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>
        <f t="shared" si="298"/>
        <v>3024000</v>
      </c>
      <c r="L2132" s="12">
        <f t="shared" si="299"/>
        <v>41831.836377314816</v>
      </c>
      <c r="M2132" s="12">
        <f t="shared" si="300"/>
        <v>41866.836377314816</v>
      </c>
      <c r="N2132" s="14">
        <f t="shared" si="301"/>
        <v>34.75</v>
      </c>
      <c r="O2132" t="b">
        <v>0</v>
      </c>
      <c r="P2132">
        <v>4</v>
      </c>
      <c r="Q2132" t="b">
        <v>0</v>
      </c>
      <c r="R2132" s="8">
        <f t="shared" si="302"/>
        <v>2.0238095238095236E-3</v>
      </c>
      <c r="S2132" s="10">
        <f t="shared" si="303"/>
        <v>21.25</v>
      </c>
      <c r="T2132" t="s">
        <v>8282</v>
      </c>
      <c r="U2132" t="str">
        <f t="shared" si="304"/>
        <v>games</v>
      </c>
      <c r="V2132" t="str">
        <f t="shared" si="305"/>
        <v>video games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>
        <f t="shared" si="298"/>
        <v>2592000</v>
      </c>
      <c r="L2133" s="12">
        <f t="shared" si="299"/>
        <v>42166.957071759258</v>
      </c>
      <c r="M2133" s="12">
        <f t="shared" si="300"/>
        <v>42196.957071759258</v>
      </c>
      <c r="N2133" s="14">
        <f t="shared" si="301"/>
        <v>29.75</v>
      </c>
      <c r="O2133" t="b">
        <v>0</v>
      </c>
      <c r="P2133">
        <v>3</v>
      </c>
      <c r="Q2133" t="b">
        <v>0</v>
      </c>
      <c r="R2133" s="8">
        <f t="shared" si="302"/>
        <v>0.05</v>
      </c>
      <c r="S2133" s="10">
        <f t="shared" si="303"/>
        <v>8.3333333333333339</v>
      </c>
      <c r="T2133" t="s">
        <v>8282</v>
      </c>
      <c r="U2133" t="str">
        <f t="shared" si="304"/>
        <v>games</v>
      </c>
      <c r="V2133" t="str">
        <f t="shared" si="305"/>
        <v>video games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>
        <f t="shared" si="298"/>
        <v>2592000</v>
      </c>
      <c r="L2134" s="12">
        <f t="shared" si="299"/>
        <v>41643.237175925926</v>
      </c>
      <c r="M2134" s="12">
        <f t="shared" si="300"/>
        <v>41673.237175925926</v>
      </c>
      <c r="N2134" s="14">
        <f t="shared" si="301"/>
        <v>29.75</v>
      </c>
      <c r="O2134" t="b">
        <v>0</v>
      </c>
      <c r="P2134">
        <v>99</v>
      </c>
      <c r="Q2134" t="b">
        <v>0</v>
      </c>
      <c r="R2134" s="8">
        <f t="shared" si="302"/>
        <v>2.1129899999999997E-2</v>
      </c>
      <c r="S2134" s="10">
        <f t="shared" si="303"/>
        <v>21.34333333333333</v>
      </c>
      <c r="T2134" t="s">
        <v>8282</v>
      </c>
      <c r="U2134" t="str">
        <f t="shared" si="304"/>
        <v>games</v>
      </c>
      <c r="V2134" t="str">
        <f t="shared" si="305"/>
        <v>video games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>
        <f t="shared" si="298"/>
        <v>3299941</v>
      </c>
      <c r="L2135" s="12">
        <f t="shared" si="299"/>
        <v>40618.847210648149</v>
      </c>
      <c r="M2135" s="12">
        <f t="shared" si="300"/>
        <v>40657.040972222225</v>
      </c>
      <c r="N2135" s="14">
        <f t="shared" si="301"/>
        <v>37.943761574074081</v>
      </c>
      <c r="O2135" t="b">
        <v>0</v>
      </c>
      <c r="P2135">
        <v>3</v>
      </c>
      <c r="Q2135" t="b">
        <v>0</v>
      </c>
      <c r="R2135" s="8">
        <f t="shared" si="302"/>
        <v>1.6E-2</v>
      </c>
      <c r="S2135" s="10">
        <f t="shared" si="303"/>
        <v>5.333333333333333</v>
      </c>
      <c r="T2135" t="s">
        <v>8282</v>
      </c>
      <c r="U2135" t="str">
        <f t="shared" si="304"/>
        <v>games</v>
      </c>
      <c r="V2135" t="str">
        <f t="shared" si="305"/>
        <v>video games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>
        <f t="shared" si="298"/>
        <v>2592000</v>
      </c>
      <c r="L2136" s="12">
        <f t="shared" si="299"/>
        <v>41361.636469907404</v>
      </c>
      <c r="M2136" s="12">
        <f t="shared" si="300"/>
        <v>41391.636469907404</v>
      </c>
      <c r="N2136" s="14">
        <f t="shared" si="301"/>
        <v>29.75</v>
      </c>
      <c r="O2136" t="b">
        <v>0</v>
      </c>
      <c r="P2136">
        <v>3</v>
      </c>
      <c r="Q2136" t="b">
        <v>0</v>
      </c>
      <c r="R2136" s="8">
        <f t="shared" si="302"/>
        <v>1.7333333333333333E-2</v>
      </c>
      <c r="S2136" s="10">
        <f t="shared" si="303"/>
        <v>34.666666666666664</v>
      </c>
      <c r="T2136" t="s">
        <v>8282</v>
      </c>
      <c r="U2136" t="str">
        <f t="shared" si="304"/>
        <v>games</v>
      </c>
      <c r="V2136" t="str">
        <f t="shared" si="305"/>
        <v>video games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>
        <f t="shared" si="298"/>
        <v>2592000</v>
      </c>
      <c r="L2137" s="12">
        <f t="shared" si="299"/>
        <v>41156.713344907403</v>
      </c>
      <c r="M2137" s="12">
        <f t="shared" si="300"/>
        <v>41186.713344907403</v>
      </c>
      <c r="N2137" s="14">
        <f t="shared" si="301"/>
        <v>29.75</v>
      </c>
      <c r="O2137" t="b">
        <v>0</v>
      </c>
      <c r="P2137">
        <v>22</v>
      </c>
      <c r="Q2137" t="b">
        <v>0</v>
      </c>
      <c r="R2137" s="8">
        <f t="shared" si="302"/>
        <v>9.5600000000000004E-2</v>
      </c>
      <c r="S2137" s="10">
        <f t="shared" si="303"/>
        <v>21.727272727272727</v>
      </c>
      <c r="T2137" t="s">
        <v>8282</v>
      </c>
      <c r="U2137" t="str">
        <f t="shared" si="304"/>
        <v>games</v>
      </c>
      <c r="V2137" t="str">
        <f t="shared" si="305"/>
        <v>video games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>
        <f t="shared" si="298"/>
        <v>2592000</v>
      </c>
      <c r="L2138" s="12">
        <f t="shared" si="299"/>
        <v>41536.259097222224</v>
      </c>
      <c r="M2138" s="12">
        <f t="shared" si="300"/>
        <v>41566.259097222224</v>
      </c>
      <c r="N2138" s="14">
        <f t="shared" si="301"/>
        <v>29.75</v>
      </c>
      <c r="O2138" t="b">
        <v>0</v>
      </c>
      <c r="P2138">
        <v>4</v>
      </c>
      <c r="Q2138" t="b">
        <v>0</v>
      </c>
      <c r="R2138" s="8">
        <f t="shared" si="302"/>
        <v>5.9612499999999998E-4</v>
      </c>
      <c r="S2138" s="10">
        <f t="shared" si="303"/>
        <v>11.922499999999999</v>
      </c>
      <c r="T2138" t="s">
        <v>8282</v>
      </c>
      <c r="U2138" t="str">
        <f t="shared" si="304"/>
        <v>games</v>
      </c>
      <c r="V2138" t="str">
        <f t="shared" si="305"/>
        <v>video games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>
        <f t="shared" si="298"/>
        <v>2592000</v>
      </c>
      <c r="L2139" s="12">
        <f t="shared" si="299"/>
        <v>41948.521168981482</v>
      </c>
      <c r="M2139" s="12">
        <f t="shared" si="300"/>
        <v>41978.521168981482</v>
      </c>
      <c r="N2139" s="14">
        <f t="shared" si="301"/>
        <v>29.75</v>
      </c>
      <c r="O2139" t="b">
        <v>0</v>
      </c>
      <c r="P2139">
        <v>534</v>
      </c>
      <c r="Q2139" t="b">
        <v>0</v>
      </c>
      <c r="R2139" s="8">
        <f t="shared" si="302"/>
        <v>0.28405999999999998</v>
      </c>
      <c r="S2139" s="10">
        <f t="shared" si="303"/>
        <v>26.59737827715356</v>
      </c>
      <c r="T2139" t="s">
        <v>8282</v>
      </c>
      <c r="U2139" t="str">
        <f t="shared" si="304"/>
        <v>games</v>
      </c>
      <c r="V2139" t="str">
        <f t="shared" si="305"/>
        <v>video games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>
        <f t="shared" si="298"/>
        <v>2595600</v>
      </c>
      <c r="L2140" s="12">
        <f t="shared" si="299"/>
        <v>41556.763182870374</v>
      </c>
      <c r="M2140" s="12">
        <f t="shared" si="300"/>
        <v>41586.804849537039</v>
      </c>
      <c r="N2140" s="14">
        <f t="shared" si="301"/>
        <v>29.791666666666668</v>
      </c>
      <c r="O2140" t="b">
        <v>0</v>
      </c>
      <c r="P2140">
        <v>12</v>
      </c>
      <c r="Q2140" t="b">
        <v>0</v>
      </c>
      <c r="R2140" s="8">
        <f t="shared" si="302"/>
        <v>0.128</v>
      </c>
      <c r="S2140" s="10">
        <f t="shared" si="303"/>
        <v>10.666666666666666</v>
      </c>
      <c r="T2140" t="s">
        <v>8282</v>
      </c>
      <c r="U2140" t="str">
        <f t="shared" si="304"/>
        <v>games</v>
      </c>
      <c r="V2140" t="str">
        <f t="shared" si="305"/>
        <v>video games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>
        <f t="shared" si="298"/>
        <v>2592000</v>
      </c>
      <c r="L2141" s="12">
        <f t="shared" si="299"/>
        <v>42647.500092592592</v>
      </c>
      <c r="M2141" s="12">
        <f t="shared" si="300"/>
        <v>42677.500092592592</v>
      </c>
      <c r="N2141" s="14">
        <f t="shared" si="301"/>
        <v>29.75</v>
      </c>
      <c r="O2141" t="b">
        <v>0</v>
      </c>
      <c r="P2141">
        <v>56</v>
      </c>
      <c r="Q2141" t="b">
        <v>0</v>
      </c>
      <c r="R2141" s="8">
        <f t="shared" si="302"/>
        <v>5.4199999999999998E-2</v>
      </c>
      <c r="S2141" s="10">
        <f t="shared" si="303"/>
        <v>29.035714285714285</v>
      </c>
      <c r="T2141" t="s">
        <v>8282</v>
      </c>
      <c r="U2141" t="str">
        <f t="shared" si="304"/>
        <v>games</v>
      </c>
      <c r="V2141" t="str">
        <f t="shared" si="305"/>
        <v>video games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>
        <f t="shared" si="298"/>
        <v>2592000</v>
      </c>
      <c r="L2142" s="12">
        <f t="shared" si="299"/>
        <v>41255.583611111113</v>
      </c>
      <c r="M2142" s="12">
        <f t="shared" si="300"/>
        <v>41285.583611111113</v>
      </c>
      <c r="N2142" s="14">
        <f t="shared" si="301"/>
        <v>29.75</v>
      </c>
      <c r="O2142" t="b">
        <v>0</v>
      </c>
      <c r="P2142">
        <v>11</v>
      </c>
      <c r="Q2142" t="b">
        <v>0</v>
      </c>
      <c r="R2142" s="8">
        <f t="shared" si="302"/>
        <v>1.1199999999999999E-3</v>
      </c>
      <c r="S2142" s="10">
        <f t="shared" si="303"/>
        <v>50.909090909090907</v>
      </c>
      <c r="T2142" t="s">
        <v>8282</v>
      </c>
      <c r="U2142" t="str">
        <f t="shared" si="304"/>
        <v>games</v>
      </c>
      <c r="V2142" t="str">
        <f t="shared" si="305"/>
        <v>video games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>
        <f t="shared" si="298"/>
        <v>2595600</v>
      </c>
      <c r="L2143" s="12">
        <f t="shared" si="299"/>
        <v>41926.985636574071</v>
      </c>
      <c r="M2143" s="12">
        <f t="shared" si="300"/>
        <v>41957.027303240742</v>
      </c>
      <c r="N2143" s="14">
        <f t="shared" si="301"/>
        <v>29.791666666666668</v>
      </c>
      <c r="O2143" t="b">
        <v>0</v>
      </c>
      <c r="P2143">
        <v>0</v>
      </c>
      <c r="Q2143" t="b">
        <v>0</v>
      </c>
      <c r="R2143" s="8">
        <f t="shared" si="302"/>
        <v>0</v>
      </c>
      <c r="S2143" s="10" t="e">
        <f t="shared" si="303"/>
        <v>#DIV/0!</v>
      </c>
      <c r="T2143" t="s">
        <v>8282</v>
      </c>
      <c r="U2143" t="str">
        <f t="shared" si="304"/>
        <v>games</v>
      </c>
      <c r="V2143" t="str">
        <f t="shared" si="305"/>
        <v>video games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>
        <f t="shared" si="298"/>
        <v>2419200</v>
      </c>
      <c r="L2144" s="12">
        <f t="shared" si="299"/>
        <v>42340.451504629629</v>
      </c>
      <c r="M2144" s="12">
        <f t="shared" si="300"/>
        <v>42368.451504629629</v>
      </c>
      <c r="N2144" s="14">
        <f t="shared" si="301"/>
        <v>27.75</v>
      </c>
      <c r="O2144" t="b">
        <v>0</v>
      </c>
      <c r="P2144">
        <v>12</v>
      </c>
      <c r="Q2144" t="b">
        <v>0</v>
      </c>
      <c r="R2144" s="8">
        <f t="shared" si="302"/>
        <v>5.7238095238095241E-2</v>
      </c>
      <c r="S2144" s="10">
        <f t="shared" si="303"/>
        <v>50.083333333333336</v>
      </c>
      <c r="T2144" t="s">
        <v>8282</v>
      </c>
      <c r="U2144" t="str">
        <f t="shared" si="304"/>
        <v>games</v>
      </c>
      <c r="V2144" t="str">
        <f t="shared" si="305"/>
        <v>video games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>
        <f t="shared" si="298"/>
        <v>4138988</v>
      </c>
      <c r="L2145" s="12">
        <f t="shared" si="299"/>
        <v>40332.636712962965</v>
      </c>
      <c r="M2145" s="12">
        <f t="shared" si="300"/>
        <v>40380.541666666664</v>
      </c>
      <c r="N2145" s="14">
        <f t="shared" si="301"/>
        <v>47.654953703703704</v>
      </c>
      <c r="O2145" t="b">
        <v>0</v>
      </c>
      <c r="P2145">
        <v>5</v>
      </c>
      <c r="Q2145" t="b">
        <v>0</v>
      </c>
      <c r="R2145" s="8">
        <f t="shared" si="302"/>
        <v>0.1125</v>
      </c>
      <c r="S2145" s="10">
        <f t="shared" si="303"/>
        <v>45</v>
      </c>
      <c r="T2145" t="s">
        <v>8282</v>
      </c>
      <c r="U2145" t="str">
        <f t="shared" si="304"/>
        <v>games</v>
      </c>
      <c r="V2145" t="str">
        <f t="shared" si="305"/>
        <v>video games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>
        <f t="shared" si="298"/>
        <v>2764800</v>
      </c>
      <c r="L2146" s="12">
        <f t="shared" si="299"/>
        <v>41499.296759259261</v>
      </c>
      <c r="M2146" s="12">
        <f t="shared" si="300"/>
        <v>41531.296759259261</v>
      </c>
      <c r="N2146" s="14">
        <f t="shared" si="301"/>
        <v>31.75</v>
      </c>
      <c r="O2146" t="b">
        <v>0</v>
      </c>
      <c r="P2146">
        <v>24</v>
      </c>
      <c r="Q2146" t="b">
        <v>0</v>
      </c>
      <c r="R2146" s="8">
        <f t="shared" si="302"/>
        <v>1.7098591549295775E-2</v>
      </c>
      <c r="S2146" s="10">
        <f t="shared" si="303"/>
        <v>25.291666666666668</v>
      </c>
      <c r="T2146" t="s">
        <v>8282</v>
      </c>
      <c r="U2146" t="str">
        <f t="shared" si="304"/>
        <v>games</v>
      </c>
      <c r="V2146" t="str">
        <f t="shared" si="305"/>
        <v>video games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>
        <f t="shared" si="298"/>
        <v>2595600</v>
      </c>
      <c r="L2147" s="12">
        <f t="shared" si="299"/>
        <v>41574.987430555557</v>
      </c>
      <c r="M2147" s="12">
        <f t="shared" si="300"/>
        <v>41605.029097222221</v>
      </c>
      <c r="N2147" s="14">
        <f t="shared" si="301"/>
        <v>29.791666666666668</v>
      </c>
      <c r="O2147" t="b">
        <v>0</v>
      </c>
      <c r="P2147">
        <v>89</v>
      </c>
      <c r="Q2147" t="b">
        <v>0</v>
      </c>
      <c r="R2147" s="8">
        <f t="shared" si="302"/>
        <v>0.30433333333333334</v>
      </c>
      <c r="S2147" s="10">
        <f t="shared" si="303"/>
        <v>51.292134831460672</v>
      </c>
      <c r="T2147" t="s">
        <v>8282</v>
      </c>
      <c r="U2147" t="str">
        <f t="shared" si="304"/>
        <v>games</v>
      </c>
      <c r="V2147" t="str">
        <f t="shared" si="305"/>
        <v>video games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>
        <f t="shared" si="298"/>
        <v>1209600</v>
      </c>
      <c r="L2148" s="12">
        <f t="shared" si="299"/>
        <v>42397.429513888885</v>
      </c>
      <c r="M2148" s="12">
        <f t="shared" si="300"/>
        <v>42411.429513888885</v>
      </c>
      <c r="N2148" s="14">
        <f t="shared" si="301"/>
        <v>13.75</v>
      </c>
      <c r="O2148" t="b">
        <v>0</v>
      </c>
      <c r="P2148">
        <v>1</v>
      </c>
      <c r="Q2148" t="b">
        <v>0</v>
      </c>
      <c r="R2148" s="8">
        <f t="shared" si="302"/>
        <v>2.0000000000000001E-4</v>
      </c>
      <c r="S2148" s="10">
        <f t="shared" si="303"/>
        <v>1</v>
      </c>
      <c r="T2148" t="s">
        <v>8282</v>
      </c>
      <c r="U2148" t="str">
        <f t="shared" si="304"/>
        <v>games</v>
      </c>
      <c r="V2148" t="str">
        <f t="shared" si="305"/>
        <v>video games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>
        <f t="shared" si="298"/>
        <v>2768400</v>
      </c>
      <c r="L2149" s="12">
        <f t="shared" si="299"/>
        <v>41927.045694444445</v>
      </c>
      <c r="M2149" s="12">
        <f t="shared" si="300"/>
        <v>41959.087361111116</v>
      </c>
      <c r="N2149" s="14">
        <f t="shared" si="301"/>
        <v>31.791666666666664</v>
      </c>
      <c r="O2149" t="b">
        <v>0</v>
      </c>
      <c r="P2149">
        <v>55</v>
      </c>
      <c r="Q2149" t="b">
        <v>0</v>
      </c>
      <c r="R2149" s="8">
        <f t="shared" si="302"/>
        <v>6.9641025641025639E-3</v>
      </c>
      <c r="S2149" s="10">
        <f t="shared" si="303"/>
        <v>49.381818181818183</v>
      </c>
      <c r="T2149" t="s">
        <v>8282</v>
      </c>
      <c r="U2149" t="str">
        <f t="shared" si="304"/>
        <v>games</v>
      </c>
      <c r="V2149" t="str">
        <f t="shared" si="305"/>
        <v>video games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>
        <f t="shared" si="298"/>
        <v>2588400</v>
      </c>
      <c r="L2150" s="12">
        <f t="shared" si="299"/>
        <v>42066.483587962968</v>
      </c>
      <c r="M2150" s="12">
        <f t="shared" si="300"/>
        <v>42096.441921296297</v>
      </c>
      <c r="N2150" s="14">
        <f t="shared" si="301"/>
        <v>29.708333333333332</v>
      </c>
      <c r="O2150" t="b">
        <v>0</v>
      </c>
      <c r="P2150">
        <v>2</v>
      </c>
      <c r="Q2150" t="b">
        <v>0</v>
      </c>
      <c r="R2150" s="8">
        <f t="shared" si="302"/>
        <v>0.02</v>
      </c>
      <c r="S2150" s="10">
        <f t="shared" si="303"/>
        <v>1</v>
      </c>
      <c r="T2150" t="s">
        <v>8282</v>
      </c>
      <c r="U2150" t="str">
        <f t="shared" si="304"/>
        <v>games</v>
      </c>
      <c r="V2150" t="str">
        <f t="shared" si="305"/>
        <v>video games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>
        <f t="shared" si="298"/>
        <v>3021844</v>
      </c>
      <c r="L2151" s="12">
        <f t="shared" si="299"/>
        <v>40354.774953703702</v>
      </c>
      <c r="M2151" s="12">
        <f t="shared" si="300"/>
        <v>40389.75</v>
      </c>
      <c r="N2151" s="14">
        <f t="shared" si="301"/>
        <v>34.725046296296291</v>
      </c>
      <c r="O2151" t="b">
        <v>0</v>
      </c>
      <c r="P2151">
        <v>0</v>
      </c>
      <c r="Q2151" t="b">
        <v>0</v>
      </c>
      <c r="R2151" s="8">
        <f t="shared" si="302"/>
        <v>0</v>
      </c>
      <c r="S2151" s="10" t="e">
        <f t="shared" si="303"/>
        <v>#DIV/0!</v>
      </c>
      <c r="T2151" t="s">
        <v>8282</v>
      </c>
      <c r="U2151" t="str">
        <f t="shared" si="304"/>
        <v>games</v>
      </c>
      <c r="V2151" t="str">
        <f t="shared" si="305"/>
        <v>video games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>
        <f t="shared" si="298"/>
        <v>2592000</v>
      </c>
      <c r="L2152" s="12">
        <f t="shared" si="299"/>
        <v>42534.034710648149</v>
      </c>
      <c r="M2152" s="12">
        <f t="shared" si="300"/>
        <v>42564.034710648149</v>
      </c>
      <c r="N2152" s="14">
        <f t="shared" si="301"/>
        <v>29.75</v>
      </c>
      <c r="O2152" t="b">
        <v>0</v>
      </c>
      <c r="P2152">
        <v>4</v>
      </c>
      <c r="Q2152" t="b">
        <v>0</v>
      </c>
      <c r="R2152" s="8">
        <f t="shared" si="302"/>
        <v>8.0999999999999996E-3</v>
      </c>
      <c r="S2152" s="10">
        <f t="shared" si="303"/>
        <v>101.25</v>
      </c>
      <c r="T2152" t="s">
        <v>8282</v>
      </c>
      <c r="U2152" t="str">
        <f t="shared" si="304"/>
        <v>games</v>
      </c>
      <c r="V2152" t="str">
        <f t="shared" si="305"/>
        <v>video games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>
        <f t="shared" si="298"/>
        <v>2592000</v>
      </c>
      <c r="L2153" s="12">
        <f t="shared" si="299"/>
        <v>42520.597384259265</v>
      </c>
      <c r="M2153" s="12">
        <f t="shared" si="300"/>
        <v>42550.597384259265</v>
      </c>
      <c r="N2153" s="14">
        <f t="shared" si="301"/>
        <v>29.75</v>
      </c>
      <c r="O2153" t="b">
        <v>0</v>
      </c>
      <c r="P2153">
        <v>6</v>
      </c>
      <c r="Q2153" t="b">
        <v>0</v>
      </c>
      <c r="R2153" s="8">
        <f t="shared" si="302"/>
        <v>2.6222222222222224E-3</v>
      </c>
      <c r="S2153" s="10">
        <f t="shared" si="303"/>
        <v>19.666666666666668</v>
      </c>
      <c r="T2153" t="s">
        <v>8282</v>
      </c>
      <c r="U2153" t="str">
        <f t="shared" si="304"/>
        <v>games</v>
      </c>
      <c r="V2153" t="str">
        <f t="shared" si="305"/>
        <v>video games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>
        <f t="shared" si="298"/>
        <v>2588400</v>
      </c>
      <c r="L2154" s="12">
        <f t="shared" si="299"/>
        <v>41683.582280092596</v>
      </c>
      <c r="M2154" s="12">
        <f t="shared" si="300"/>
        <v>41713.540613425925</v>
      </c>
      <c r="N2154" s="14">
        <f t="shared" si="301"/>
        <v>29.708333333333332</v>
      </c>
      <c r="O2154" t="b">
        <v>0</v>
      </c>
      <c r="P2154">
        <v>4</v>
      </c>
      <c r="Q2154" t="b">
        <v>0</v>
      </c>
      <c r="R2154" s="8">
        <f t="shared" si="302"/>
        <v>1.6666666666666668E-3</v>
      </c>
      <c r="S2154" s="10">
        <f t="shared" si="303"/>
        <v>12.5</v>
      </c>
      <c r="T2154" t="s">
        <v>8282</v>
      </c>
      <c r="U2154" t="str">
        <f t="shared" si="304"/>
        <v>games</v>
      </c>
      <c r="V2154" t="str">
        <f t="shared" si="305"/>
        <v>video games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>
        <f t="shared" si="298"/>
        <v>3406022</v>
      </c>
      <c r="L2155" s="12">
        <f t="shared" si="299"/>
        <v>41974.661087962959</v>
      </c>
      <c r="M2155" s="12">
        <f t="shared" si="300"/>
        <v>42014.082638888889</v>
      </c>
      <c r="N2155" s="14">
        <f t="shared" si="301"/>
        <v>39.171550925925928</v>
      </c>
      <c r="O2155" t="b">
        <v>0</v>
      </c>
      <c r="P2155">
        <v>4</v>
      </c>
      <c r="Q2155" t="b">
        <v>0</v>
      </c>
      <c r="R2155" s="8">
        <f t="shared" si="302"/>
        <v>9.1244548809124457E-5</v>
      </c>
      <c r="S2155" s="10">
        <f t="shared" si="303"/>
        <v>8.5</v>
      </c>
      <c r="T2155" t="s">
        <v>8282</v>
      </c>
      <c r="U2155" t="str">
        <f t="shared" si="304"/>
        <v>games</v>
      </c>
      <c r="V2155" t="str">
        <f t="shared" si="305"/>
        <v>video games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>
        <f t="shared" si="298"/>
        <v>1728000</v>
      </c>
      <c r="L2156" s="12">
        <f t="shared" si="299"/>
        <v>41647.382256944446</v>
      </c>
      <c r="M2156" s="12">
        <f t="shared" si="300"/>
        <v>41667.382256944446</v>
      </c>
      <c r="N2156" s="14">
        <f t="shared" si="301"/>
        <v>19.75</v>
      </c>
      <c r="O2156" t="b">
        <v>0</v>
      </c>
      <c r="P2156">
        <v>2</v>
      </c>
      <c r="Q2156" t="b">
        <v>0</v>
      </c>
      <c r="R2156" s="8">
        <f t="shared" si="302"/>
        <v>8.0000000000000002E-3</v>
      </c>
      <c r="S2156" s="10">
        <f t="shared" si="303"/>
        <v>1</v>
      </c>
      <c r="T2156" t="s">
        <v>8282</v>
      </c>
      <c r="U2156" t="str">
        <f t="shared" si="304"/>
        <v>games</v>
      </c>
      <c r="V2156" t="str">
        <f t="shared" si="305"/>
        <v>video games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>
        <f t="shared" si="298"/>
        <v>2588400</v>
      </c>
      <c r="L2157" s="12">
        <f t="shared" si="299"/>
        <v>42430.497511574074</v>
      </c>
      <c r="M2157" s="12">
        <f t="shared" si="300"/>
        <v>42460.45584490741</v>
      </c>
      <c r="N2157" s="14">
        <f t="shared" si="301"/>
        <v>29.708333333333332</v>
      </c>
      <c r="O2157" t="b">
        <v>0</v>
      </c>
      <c r="P2157">
        <v>5</v>
      </c>
      <c r="Q2157" t="b">
        <v>0</v>
      </c>
      <c r="R2157" s="8">
        <f t="shared" si="302"/>
        <v>2.3E-2</v>
      </c>
      <c r="S2157" s="10">
        <f t="shared" si="303"/>
        <v>23</v>
      </c>
      <c r="T2157" t="s">
        <v>8282</v>
      </c>
      <c r="U2157" t="str">
        <f t="shared" si="304"/>
        <v>games</v>
      </c>
      <c r="V2157" t="str">
        <f t="shared" si="305"/>
        <v>video games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>
        <f t="shared" si="298"/>
        <v>3888000</v>
      </c>
      <c r="L2158" s="12">
        <f t="shared" si="299"/>
        <v>41488.60423611111</v>
      </c>
      <c r="M2158" s="12">
        <f t="shared" si="300"/>
        <v>41533.60423611111</v>
      </c>
      <c r="N2158" s="14">
        <f t="shared" si="301"/>
        <v>44.75</v>
      </c>
      <c r="O2158" t="b">
        <v>0</v>
      </c>
      <c r="P2158">
        <v>83</v>
      </c>
      <c r="Q2158" t="b">
        <v>0</v>
      </c>
      <c r="R2158" s="8">
        <f t="shared" si="302"/>
        <v>2.6660714285714284E-2</v>
      </c>
      <c r="S2158" s="10">
        <f t="shared" si="303"/>
        <v>17.987951807228917</v>
      </c>
      <c r="T2158" t="s">
        <v>8282</v>
      </c>
      <c r="U2158" t="str">
        <f t="shared" si="304"/>
        <v>games</v>
      </c>
      <c r="V2158" t="str">
        <f t="shared" si="305"/>
        <v>video games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>
        <f t="shared" si="298"/>
        <v>2795157</v>
      </c>
      <c r="L2159" s="12">
        <f t="shared" si="299"/>
        <v>42694.73128472222</v>
      </c>
      <c r="M2159" s="12">
        <f t="shared" si="300"/>
        <v>42727.082638888889</v>
      </c>
      <c r="N2159" s="14">
        <f t="shared" si="301"/>
        <v>32.101354166666667</v>
      </c>
      <c r="O2159" t="b">
        <v>0</v>
      </c>
      <c r="P2159">
        <v>57</v>
      </c>
      <c r="Q2159" t="b">
        <v>0</v>
      </c>
      <c r="R2159" s="8">
        <f t="shared" si="302"/>
        <v>0.28192</v>
      </c>
      <c r="S2159" s="10">
        <f t="shared" si="303"/>
        <v>370.94736842105266</v>
      </c>
      <c r="T2159" t="s">
        <v>8282</v>
      </c>
      <c r="U2159" t="str">
        <f t="shared" si="304"/>
        <v>games</v>
      </c>
      <c r="V2159" t="str">
        <f t="shared" si="305"/>
        <v>video games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>
        <f t="shared" si="298"/>
        <v>3888000</v>
      </c>
      <c r="L2160" s="12">
        <f t="shared" si="299"/>
        <v>41264.603865740741</v>
      </c>
      <c r="M2160" s="12">
        <f t="shared" si="300"/>
        <v>41309.603865740741</v>
      </c>
      <c r="N2160" s="14">
        <f t="shared" si="301"/>
        <v>44.75</v>
      </c>
      <c r="O2160" t="b">
        <v>0</v>
      </c>
      <c r="P2160">
        <v>311</v>
      </c>
      <c r="Q2160" t="b">
        <v>0</v>
      </c>
      <c r="R2160" s="8">
        <f t="shared" si="302"/>
        <v>6.5900366666666668E-2</v>
      </c>
      <c r="S2160" s="10">
        <f t="shared" si="303"/>
        <v>63.569485530546629</v>
      </c>
      <c r="T2160" t="s">
        <v>8282</v>
      </c>
      <c r="U2160" t="str">
        <f t="shared" si="304"/>
        <v>games</v>
      </c>
      <c r="V2160" t="str">
        <f t="shared" si="305"/>
        <v>video games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>
        <f t="shared" si="298"/>
        <v>2592000</v>
      </c>
      <c r="L2161" s="12">
        <f t="shared" si="299"/>
        <v>40710.481180555551</v>
      </c>
      <c r="M2161" s="12">
        <f t="shared" si="300"/>
        <v>40740.481180555551</v>
      </c>
      <c r="N2161" s="14">
        <f t="shared" si="301"/>
        <v>29.75</v>
      </c>
      <c r="O2161" t="b">
        <v>0</v>
      </c>
      <c r="P2161">
        <v>2</v>
      </c>
      <c r="Q2161" t="b">
        <v>0</v>
      </c>
      <c r="R2161" s="8">
        <f t="shared" si="302"/>
        <v>7.2222222222222219E-3</v>
      </c>
      <c r="S2161" s="10">
        <f t="shared" si="303"/>
        <v>13</v>
      </c>
      <c r="T2161" t="s">
        <v>8282</v>
      </c>
      <c r="U2161" t="str">
        <f t="shared" si="304"/>
        <v>games</v>
      </c>
      <c r="V2161" t="str">
        <f t="shared" si="305"/>
        <v>video games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>
        <f t="shared" si="298"/>
        <v>2592000</v>
      </c>
      <c r="L2162" s="12">
        <f t="shared" si="299"/>
        <v>41018.461863425924</v>
      </c>
      <c r="M2162" s="12">
        <f t="shared" si="300"/>
        <v>41048.461863425924</v>
      </c>
      <c r="N2162" s="14">
        <f t="shared" si="301"/>
        <v>29.75</v>
      </c>
      <c r="O2162" t="b">
        <v>0</v>
      </c>
      <c r="P2162">
        <v>16</v>
      </c>
      <c r="Q2162" t="b">
        <v>0</v>
      </c>
      <c r="R2162" s="8">
        <f t="shared" si="302"/>
        <v>8.5000000000000006E-3</v>
      </c>
      <c r="S2162" s="10">
        <f t="shared" si="303"/>
        <v>5.3125</v>
      </c>
      <c r="T2162" t="s">
        <v>8282</v>
      </c>
      <c r="U2162" t="str">
        <f t="shared" si="304"/>
        <v>games</v>
      </c>
      <c r="V2162" t="str">
        <f t="shared" si="305"/>
        <v>video games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>
        <f t="shared" si="298"/>
        <v>2592000</v>
      </c>
      <c r="L2163" s="12">
        <f t="shared" si="299"/>
        <v>42240.602534722217</v>
      </c>
      <c r="M2163" s="12">
        <f t="shared" si="300"/>
        <v>42270.602534722217</v>
      </c>
      <c r="N2163" s="14">
        <f t="shared" si="301"/>
        <v>29.75</v>
      </c>
      <c r="O2163" t="b">
        <v>0</v>
      </c>
      <c r="P2163">
        <v>13</v>
      </c>
      <c r="Q2163" t="b">
        <v>1</v>
      </c>
      <c r="R2163" s="8">
        <f t="shared" si="302"/>
        <v>1.1575</v>
      </c>
      <c r="S2163" s="10">
        <f t="shared" si="303"/>
        <v>35.615384615384613</v>
      </c>
      <c r="T2163" t="s">
        <v>8276</v>
      </c>
      <c r="U2163" t="str">
        <f t="shared" ref="U2163:U2182" si="306">IF(T2163="music/rock","music",IF(T2163="music/jazz","music",IF(T2163="music/classical music","music",IF(T2163="music/electronic music","music",IF(T2163="music/faith","music",IF(T2163="music/metal","music",IF(T2163="music/pop","music",IF(T2163="music/indie rock","music",IF(T2163="music/world music","music","N/A")))))))))</f>
        <v>music</v>
      </c>
      <c r="V2163" t="str">
        <f t="shared" ref="V2163:V2182" si="307">IF(T2163="music/rock","rock",IF(T2163="music/jazz","jazz",IF(T2163="music/classical music","classical music",IF(T2163="music/electronic music","electronic music",IF(T2163="music/faith","faith",IF(T2163="music/metal","metal",IF(T2163="music/pop","pop",IF(T2163="music/indie rock","indie rock",IF(T2163="music/world music","world music","N/A")))))))))</f>
        <v>rock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>
        <f t="shared" si="298"/>
        <v>2678400</v>
      </c>
      <c r="L2164" s="12">
        <f t="shared" si="299"/>
        <v>41813.516099537039</v>
      </c>
      <c r="M2164" s="12">
        <f t="shared" si="300"/>
        <v>41844.516099537039</v>
      </c>
      <c r="N2164" s="14">
        <f t="shared" si="301"/>
        <v>30.75</v>
      </c>
      <c r="O2164" t="b">
        <v>0</v>
      </c>
      <c r="P2164">
        <v>58</v>
      </c>
      <c r="Q2164" t="b">
        <v>1</v>
      </c>
      <c r="R2164" s="8">
        <f t="shared" si="302"/>
        <v>1.1226666666666667</v>
      </c>
      <c r="S2164" s="10">
        <f t="shared" si="303"/>
        <v>87.103448275862064</v>
      </c>
      <c r="T2164" t="s">
        <v>8276</v>
      </c>
      <c r="U2164" t="str">
        <f t="shared" si="306"/>
        <v>music</v>
      </c>
      <c r="V2164" t="str">
        <f t="shared" si="307"/>
        <v>rock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>
        <f t="shared" si="298"/>
        <v>4428880</v>
      </c>
      <c r="L2165" s="12">
        <f t="shared" si="299"/>
        <v>42111.649537037039</v>
      </c>
      <c r="M2165" s="12">
        <f t="shared" si="300"/>
        <v>42162.909722222219</v>
      </c>
      <c r="N2165" s="14">
        <f t="shared" si="301"/>
        <v>51.010185185185186</v>
      </c>
      <c r="O2165" t="b">
        <v>0</v>
      </c>
      <c r="P2165">
        <v>44</v>
      </c>
      <c r="Q2165" t="b">
        <v>1</v>
      </c>
      <c r="R2165" s="8">
        <f t="shared" si="302"/>
        <v>1.3220000000000001</v>
      </c>
      <c r="S2165" s="10">
        <f t="shared" si="303"/>
        <v>75.11363636363636</v>
      </c>
      <c r="T2165" t="s">
        <v>8276</v>
      </c>
      <c r="U2165" t="str">
        <f t="shared" si="306"/>
        <v>music</v>
      </c>
      <c r="V2165" t="str">
        <f t="shared" si="307"/>
        <v>rock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>
        <f t="shared" si="298"/>
        <v>2630726</v>
      </c>
      <c r="L2166" s="12">
        <f t="shared" si="299"/>
        <v>42515.46775462963</v>
      </c>
      <c r="M2166" s="12">
        <f t="shared" si="300"/>
        <v>42545.915972222225</v>
      </c>
      <c r="N2166" s="14">
        <f t="shared" si="301"/>
        <v>30.198217592592595</v>
      </c>
      <c r="O2166" t="b">
        <v>0</v>
      </c>
      <c r="P2166">
        <v>83</v>
      </c>
      <c r="Q2166" t="b">
        <v>1</v>
      </c>
      <c r="R2166" s="8">
        <f t="shared" si="302"/>
        <v>1.0263636363636364</v>
      </c>
      <c r="S2166" s="10">
        <f t="shared" si="303"/>
        <v>68.01204819277109</v>
      </c>
      <c r="T2166" t="s">
        <v>8276</v>
      </c>
      <c r="U2166" t="str">
        <f t="shared" si="306"/>
        <v>music</v>
      </c>
      <c r="V2166" t="str">
        <f t="shared" si="307"/>
        <v>rock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>
        <f t="shared" si="298"/>
        <v>2588400</v>
      </c>
      <c r="L2167" s="12">
        <f t="shared" si="299"/>
        <v>42438.417071759264</v>
      </c>
      <c r="M2167" s="12">
        <f t="shared" si="300"/>
        <v>42468.375405092593</v>
      </c>
      <c r="N2167" s="14">
        <f t="shared" si="301"/>
        <v>29.708333333333332</v>
      </c>
      <c r="O2167" t="b">
        <v>0</v>
      </c>
      <c r="P2167">
        <v>117</v>
      </c>
      <c r="Q2167" t="b">
        <v>1</v>
      </c>
      <c r="R2167" s="8">
        <f t="shared" si="302"/>
        <v>1.3864000000000001</v>
      </c>
      <c r="S2167" s="10">
        <f t="shared" si="303"/>
        <v>29.623931623931625</v>
      </c>
      <c r="T2167" t="s">
        <v>8276</v>
      </c>
      <c r="U2167" t="str">
        <f t="shared" si="306"/>
        <v>music</v>
      </c>
      <c r="V2167" t="str">
        <f t="shared" si="307"/>
        <v>rock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>
        <f t="shared" si="298"/>
        <v>3891600</v>
      </c>
      <c r="L2168" s="12">
        <f t="shared" si="299"/>
        <v>41933.588171296295</v>
      </c>
      <c r="M2168" s="12">
        <f t="shared" si="300"/>
        <v>41978.629837962959</v>
      </c>
      <c r="N2168" s="14">
        <f t="shared" si="301"/>
        <v>44.791666666666664</v>
      </c>
      <c r="O2168" t="b">
        <v>0</v>
      </c>
      <c r="P2168">
        <v>32</v>
      </c>
      <c r="Q2168" t="b">
        <v>1</v>
      </c>
      <c r="R2168" s="8">
        <f t="shared" si="302"/>
        <v>1.466</v>
      </c>
      <c r="S2168" s="10">
        <f t="shared" si="303"/>
        <v>91.625</v>
      </c>
      <c r="T2168" t="s">
        <v>8276</v>
      </c>
      <c r="U2168" t="str">
        <f t="shared" si="306"/>
        <v>music</v>
      </c>
      <c r="V2168" t="str">
        <f t="shared" si="307"/>
        <v>rock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>
        <f t="shared" si="298"/>
        <v>1209600</v>
      </c>
      <c r="L2169" s="12">
        <f t="shared" si="299"/>
        <v>41152.816400462965</v>
      </c>
      <c r="M2169" s="12">
        <f t="shared" si="300"/>
        <v>41166.816400462965</v>
      </c>
      <c r="N2169" s="14">
        <f t="shared" si="301"/>
        <v>13.75</v>
      </c>
      <c r="O2169" t="b">
        <v>0</v>
      </c>
      <c r="P2169">
        <v>8</v>
      </c>
      <c r="Q2169" t="b">
        <v>1</v>
      </c>
      <c r="R2169" s="8">
        <f t="shared" si="302"/>
        <v>1.2</v>
      </c>
      <c r="S2169" s="10">
        <f t="shared" si="303"/>
        <v>22.5</v>
      </c>
      <c r="T2169" t="s">
        <v>8276</v>
      </c>
      <c r="U2169" t="str">
        <f t="shared" si="306"/>
        <v>music</v>
      </c>
      <c r="V2169" t="str">
        <f t="shared" si="307"/>
        <v>rock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>
        <f t="shared" si="298"/>
        <v>2644539</v>
      </c>
      <c r="L2170" s="12">
        <f t="shared" si="299"/>
        <v>42745.350243055553</v>
      </c>
      <c r="M2170" s="12">
        <f t="shared" si="300"/>
        <v>42775.958333333328</v>
      </c>
      <c r="N2170" s="14">
        <f t="shared" si="301"/>
        <v>30.358090277777777</v>
      </c>
      <c r="O2170" t="b">
        <v>0</v>
      </c>
      <c r="P2170">
        <v>340</v>
      </c>
      <c r="Q2170" t="b">
        <v>1</v>
      </c>
      <c r="R2170" s="8">
        <f t="shared" si="302"/>
        <v>1.215816111111111</v>
      </c>
      <c r="S2170" s="10">
        <f t="shared" si="303"/>
        <v>64.366735294117646</v>
      </c>
      <c r="T2170" t="s">
        <v>8276</v>
      </c>
      <c r="U2170" t="str">
        <f t="shared" si="306"/>
        <v>music</v>
      </c>
      <c r="V2170" t="str">
        <f t="shared" si="307"/>
        <v>rock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>
        <f t="shared" si="298"/>
        <v>259200</v>
      </c>
      <c r="L2171" s="12">
        <f t="shared" si="299"/>
        <v>42793.450821759259</v>
      </c>
      <c r="M2171" s="12">
        <f t="shared" si="300"/>
        <v>42796.450821759259</v>
      </c>
      <c r="N2171" s="14">
        <f t="shared" si="301"/>
        <v>2.75</v>
      </c>
      <c r="O2171" t="b">
        <v>0</v>
      </c>
      <c r="P2171">
        <v>7</v>
      </c>
      <c r="Q2171" t="b">
        <v>1</v>
      </c>
      <c r="R2171" s="8">
        <f t="shared" si="302"/>
        <v>1</v>
      </c>
      <c r="S2171" s="10">
        <f t="shared" si="303"/>
        <v>21.857142857142858</v>
      </c>
      <c r="T2171" t="s">
        <v>8276</v>
      </c>
      <c r="U2171" t="str">
        <f t="shared" si="306"/>
        <v>music</v>
      </c>
      <c r="V2171" t="str">
        <f t="shared" si="307"/>
        <v>rock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>
        <f t="shared" si="298"/>
        <v>3456000</v>
      </c>
      <c r="L2172" s="12">
        <f t="shared" si="299"/>
        <v>42198.500254629631</v>
      </c>
      <c r="M2172" s="12">
        <f t="shared" si="300"/>
        <v>42238.500254629631</v>
      </c>
      <c r="N2172" s="14">
        <f t="shared" si="301"/>
        <v>39.75</v>
      </c>
      <c r="O2172" t="b">
        <v>0</v>
      </c>
      <c r="P2172">
        <v>19</v>
      </c>
      <c r="Q2172" t="b">
        <v>1</v>
      </c>
      <c r="R2172" s="8">
        <f t="shared" si="302"/>
        <v>1.8085714285714285</v>
      </c>
      <c r="S2172" s="10">
        <f t="shared" si="303"/>
        <v>33.315789473684212</v>
      </c>
      <c r="T2172" t="s">
        <v>8276</v>
      </c>
      <c r="U2172" t="str">
        <f t="shared" si="306"/>
        <v>music</v>
      </c>
      <c r="V2172" t="str">
        <f t="shared" si="307"/>
        <v>rock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>
        <f t="shared" si="298"/>
        <v>3045705</v>
      </c>
      <c r="L2173" s="12">
        <f t="shared" si="299"/>
        <v>42141.70711805555</v>
      </c>
      <c r="M2173" s="12">
        <f t="shared" si="300"/>
        <v>42176.958333333328</v>
      </c>
      <c r="N2173" s="14">
        <f t="shared" si="301"/>
        <v>35.001215277777781</v>
      </c>
      <c r="O2173" t="b">
        <v>0</v>
      </c>
      <c r="P2173">
        <v>47</v>
      </c>
      <c r="Q2173" t="b">
        <v>1</v>
      </c>
      <c r="R2173" s="8">
        <f t="shared" si="302"/>
        <v>1.0607500000000001</v>
      </c>
      <c r="S2173" s="10">
        <f t="shared" si="303"/>
        <v>90.276595744680847</v>
      </c>
      <c r="T2173" t="s">
        <v>8276</v>
      </c>
      <c r="U2173" t="str">
        <f t="shared" si="306"/>
        <v>music</v>
      </c>
      <c r="V2173" t="str">
        <f t="shared" si="307"/>
        <v>rock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>
        <f t="shared" si="298"/>
        <v>2592000</v>
      </c>
      <c r="L2174" s="12">
        <f t="shared" si="299"/>
        <v>42082.330092592587</v>
      </c>
      <c r="M2174" s="12">
        <f t="shared" si="300"/>
        <v>42112.330092592587</v>
      </c>
      <c r="N2174" s="14">
        <f t="shared" si="301"/>
        <v>29.75</v>
      </c>
      <c r="O2174" t="b">
        <v>0</v>
      </c>
      <c r="P2174">
        <v>13</v>
      </c>
      <c r="Q2174" t="b">
        <v>1</v>
      </c>
      <c r="R2174" s="8">
        <f t="shared" si="302"/>
        <v>1</v>
      </c>
      <c r="S2174" s="10">
        <f t="shared" si="303"/>
        <v>76.92307692307692</v>
      </c>
      <c r="T2174" t="s">
        <v>8276</v>
      </c>
      <c r="U2174" t="str">
        <f t="shared" si="306"/>
        <v>music</v>
      </c>
      <c r="V2174" t="str">
        <f t="shared" si="307"/>
        <v>rock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>
        <f t="shared" si="298"/>
        <v>2719297</v>
      </c>
      <c r="L2175" s="12">
        <f t="shared" si="299"/>
        <v>41495.442627314813</v>
      </c>
      <c r="M2175" s="12">
        <f t="shared" si="300"/>
        <v>41526.915972222225</v>
      </c>
      <c r="N2175" s="14">
        <f t="shared" si="301"/>
        <v>31.223344907407409</v>
      </c>
      <c r="O2175" t="b">
        <v>0</v>
      </c>
      <c r="P2175">
        <v>90</v>
      </c>
      <c r="Q2175" t="b">
        <v>1</v>
      </c>
      <c r="R2175" s="8">
        <f t="shared" si="302"/>
        <v>1.2692857142857144</v>
      </c>
      <c r="S2175" s="10">
        <f t="shared" si="303"/>
        <v>59.233333333333334</v>
      </c>
      <c r="T2175" t="s">
        <v>8276</v>
      </c>
      <c r="U2175" t="str">
        <f t="shared" si="306"/>
        <v>music</v>
      </c>
      <c r="V2175" t="str">
        <f t="shared" si="307"/>
        <v>rock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>
        <f t="shared" si="298"/>
        <v>2592000</v>
      </c>
      <c r="L2176" s="12">
        <f t="shared" si="299"/>
        <v>42465.292905092589</v>
      </c>
      <c r="M2176" s="12">
        <f t="shared" si="300"/>
        <v>42495.292905092589</v>
      </c>
      <c r="N2176" s="14">
        <f t="shared" si="301"/>
        <v>29.75</v>
      </c>
      <c r="O2176" t="b">
        <v>0</v>
      </c>
      <c r="P2176">
        <v>63</v>
      </c>
      <c r="Q2176" t="b">
        <v>1</v>
      </c>
      <c r="R2176" s="8">
        <f t="shared" si="302"/>
        <v>1.0297499999999999</v>
      </c>
      <c r="S2176" s="10">
        <f t="shared" si="303"/>
        <v>65.38095238095238</v>
      </c>
      <c r="T2176" t="s">
        <v>8276</v>
      </c>
      <c r="U2176" t="str">
        <f t="shared" si="306"/>
        <v>music</v>
      </c>
      <c r="V2176" t="str">
        <f t="shared" si="307"/>
        <v>rock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>
        <f t="shared" si="298"/>
        <v>604800</v>
      </c>
      <c r="L2177" s="12">
        <f t="shared" si="299"/>
        <v>42564.759097222224</v>
      </c>
      <c r="M2177" s="12">
        <f t="shared" si="300"/>
        <v>42571.759097222224</v>
      </c>
      <c r="N2177" s="14">
        <f t="shared" si="301"/>
        <v>6.75</v>
      </c>
      <c r="O2177" t="b">
        <v>0</v>
      </c>
      <c r="P2177">
        <v>26</v>
      </c>
      <c r="Q2177" t="b">
        <v>1</v>
      </c>
      <c r="R2177" s="8">
        <f t="shared" si="302"/>
        <v>2.5</v>
      </c>
      <c r="S2177" s="10">
        <f t="shared" si="303"/>
        <v>67.307692307692307</v>
      </c>
      <c r="T2177" t="s">
        <v>8276</v>
      </c>
      <c r="U2177" t="str">
        <f t="shared" si="306"/>
        <v>music</v>
      </c>
      <c r="V2177" t="str">
        <f t="shared" si="307"/>
        <v>rock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>
        <f t="shared" si="298"/>
        <v>2592000</v>
      </c>
      <c r="L2178" s="12">
        <f t="shared" si="299"/>
        <v>42096.383206018523</v>
      </c>
      <c r="M2178" s="12">
        <f t="shared" si="300"/>
        <v>42126.383206018523</v>
      </c>
      <c r="N2178" s="14">
        <f t="shared" si="301"/>
        <v>29.75</v>
      </c>
      <c r="O2178" t="b">
        <v>0</v>
      </c>
      <c r="P2178">
        <v>71</v>
      </c>
      <c r="Q2178" t="b">
        <v>1</v>
      </c>
      <c r="R2178" s="8">
        <f t="shared" si="302"/>
        <v>1.2602</v>
      </c>
      <c r="S2178" s="10">
        <f t="shared" si="303"/>
        <v>88.74647887323944</v>
      </c>
      <c r="T2178" t="s">
        <v>8276</v>
      </c>
      <c r="U2178" t="str">
        <f t="shared" si="306"/>
        <v>music</v>
      </c>
      <c r="V2178" t="str">
        <f t="shared" si="307"/>
        <v>rock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>
        <f t="shared" ref="K2179:K2242" si="308">SUM(I2179,-J2179)</f>
        <v>2160000</v>
      </c>
      <c r="L2179" s="12">
        <f t="shared" ref="L2179:L2242" si="309">(((J2179/60)/60)/24)+DATE(1970,1,1)+(-6/24)</f>
        <v>42502.000775462962</v>
      </c>
      <c r="M2179" s="12">
        <f t="shared" ref="M2179:M2242" si="310">(((I2179/60)/60)/24)+DATE(1970,1,1)+(-6/24)</f>
        <v>42527.000775462962</v>
      </c>
      <c r="N2179" s="14">
        <f t="shared" ref="N2179:N2242" si="311">(((K2179/60)/60)/24)+(-6/24)</f>
        <v>24.75</v>
      </c>
      <c r="O2179" t="b">
        <v>0</v>
      </c>
      <c r="P2179">
        <v>38</v>
      </c>
      <c r="Q2179" t="b">
        <v>1</v>
      </c>
      <c r="R2179" s="8">
        <f t="shared" ref="R2179:R2242" si="312">E2179/D2179</f>
        <v>1.0012000000000001</v>
      </c>
      <c r="S2179" s="10">
        <f t="shared" ref="S2179:S2242" si="313">E2179/P2179</f>
        <v>65.868421052631575</v>
      </c>
      <c r="T2179" t="s">
        <v>8276</v>
      </c>
      <c r="U2179" t="str">
        <f t="shared" si="306"/>
        <v>music</v>
      </c>
      <c r="V2179" t="str">
        <f t="shared" si="307"/>
        <v>rock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>
        <f t="shared" si="308"/>
        <v>2592000</v>
      </c>
      <c r="L2180" s="12">
        <f t="shared" si="309"/>
        <v>42723.38653935185</v>
      </c>
      <c r="M2180" s="12">
        <f t="shared" si="310"/>
        <v>42753.38653935185</v>
      </c>
      <c r="N2180" s="14">
        <f t="shared" si="311"/>
        <v>29.75</v>
      </c>
      <c r="O2180" t="b">
        <v>0</v>
      </c>
      <c r="P2180">
        <v>859</v>
      </c>
      <c r="Q2180" t="b">
        <v>1</v>
      </c>
      <c r="R2180" s="8">
        <f t="shared" si="312"/>
        <v>1.3864000000000001</v>
      </c>
      <c r="S2180" s="10">
        <f t="shared" si="313"/>
        <v>40.349243306169967</v>
      </c>
      <c r="T2180" t="s">
        <v>8276</v>
      </c>
      <c r="U2180" t="str">
        <f t="shared" si="306"/>
        <v>music</v>
      </c>
      <c r="V2180" t="str">
        <f t="shared" si="307"/>
        <v>rock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>
        <f t="shared" si="308"/>
        <v>2592000</v>
      </c>
      <c r="L2181" s="12">
        <f t="shared" si="309"/>
        <v>42074.921203703707</v>
      </c>
      <c r="M2181" s="12">
        <f t="shared" si="310"/>
        <v>42104.921203703707</v>
      </c>
      <c r="N2181" s="14">
        <f t="shared" si="311"/>
        <v>29.75</v>
      </c>
      <c r="O2181" t="b">
        <v>0</v>
      </c>
      <c r="P2181">
        <v>21</v>
      </c>
      <c r="Q2181" t="b">
        <v>1</v>
      </c>
      <c r="R2181" s="8">
        <f t="shared" si="312"/>
        <v>1.6140000000000001</v>
      </c>
      <c r="S2181" s="10">
        <f t="shared" si="313"/>
        <v>76.857142857142861</v>
      </c>
      <c r="T2181" t="s">
        <v>8276</v>
      </c>
      <c r="U2181" t="str">
        <f t="shared" si="306"/>
        <v>music</v>
      </c>
      <c r="V2181" t="str">
        <f t="shared" si="307"/>
        <v>rock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>
        <f t="shared" si="308"/>
        <v>3632400</v>
      </c>
      <c r="L2182" s="12">
        <f t="shared" si="309"/>
        <v>42279.419768518521</v>
      </c>
      <c r="M2182" s="12">
        <f t="shared" si="310"/>
        <v>42321.461435185185</v>
      </c>
      <c r="N2182" s="14">
        <f t="shared" si="311"/>
        <v>41.791666666666664</v>
      </c>
      <c r="O2182" t="b">
        <v>0</v>
      </c>
      <c r="P2182">
        <v>78</v>
      </c>
      <c r="Q2182" t="b">
        <v>1</v>
      </c>
      <c r="R2182" s="8">
        <f t="shared" si="312"/>
        <v>1.071842</v>
      </c>
      <c r="S2182" s="10">
        <f t="shared" si="313"/>
        <v>68.707820512820518</v>
      </c>
      <c r="T2182" t="s">
        <v>8276</v>
      </c>
      <c r="U2182" t="str">
        <f t="shared" si="306"/>
        <v>music</v>
      </c>
      <c r="V2182" t="str">
        <f t="shared" si="307"/>
        <v>rock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>
        <f t="shared" si="308"/>
        <v>1209600</v>
      </c>
      <c r="L2183" s="12">
        <f t="shared" si="309"/>
        <v>42772.755243055552</v>
      </c>
      <c r="M2183" s="12">
        <f t="shared" si="310"/>
        <v>42786.755243055552</v>
      </c>
      <c r="N2183" s="14">
        <f t="shared" si="311"/>
        <v>13.75</v>
      </c>
      <c r="O2183" t="b">
        <v>0</v>
      </c>
      <c r="P2183">
        <v>53</v>
      </c>
      <c r="Q2183" t="b">
        <v>1</v>
      </c>
      <c r="R2183" s="8">
        <f t="shared" si="312"/>
        <v>1.5309999999999999</v>
      </c>
      <c r="S2183" s="10">
        <f t="shared" si="313"/>
        <v>57.773584905660378</v>
      </c>
      <c r="T2183" t="s">
        <v>8297</v>
      </c>
      <c r="U2183" t="str">
        <f t="shared" ref="U2183:U2202" si="314">IF(T2183="games/video games", "games", IF(T2183="games/tabletop games", "games", IF(T2183="games/mobile games", "games", "N/A")))</f>
        <v>games</v>
      </c>
      <c r="V2183" t="str">
        <f t="shared" ref="V2183:V2202" si="315">IF(T2183="games/video games", "video games", IF(T2183="games/tabletop games", "tabletop games", IF(T2183="games/mobile games", "mobile games", "N/A")))</f>
        <v>tabletop games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>
        <f t="shared" si="308"/>
        <v>3024000</v>
      </c>
      <c r="L2184" s="12">
        <f t="shared" si="309"/>
        <v>41879.650752314818</v>
      </c>
      <c r="M2184" s="12">
        <f t="shared" si="310"/>
        <v>41914.650752314818</v>
      </c>
      <c r="N2184" s="14">
        <f t="shared" si="311"/>
        <v>34.75</v>
      </c>
      <c r="O2184" t="b">
        <v>0</v>
      </c>
      <c r="P2184">
        <v>356</v>
      </c>
      <c r="Q2184" t="b">
        <v>1</v>
      </c>
      <c r="R2184" s="8">
        <f t="shared" si="312"/>
        <v>5.2416666666666663</v>
      </c>
      <c r="S2184" s="10">
        <f t="shared" si="313"/>
        <v>44.171348314606739</v>
      </c>
      <c r="T2184" t="s">
        <v>8297</v>
      </c>
      <c r="U2184" t="str">
        <f t="shared" si="314"/>
        <v>games</v>
      </c>
      <c r="V2184" t="str">
        <f t="shared" si="315"/>
        <v>tabletop games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>
        <f t="shared" si="308"/>
        <v>2578423</v>
      </c>
      <c r="L2185" s="12">
        <f t="shared" si="309"/>
        <v>42745.115474537044</v>
      </c>
      <c r="M2185" s="12">
        <f t="shared" si="310"/>
        <v>42774.958333333328</v>
      </c>
      <c r="N2185" s="14">
        <f t="shared" si="311"/>
        <v>29.592858796296298</v>
      </c>
      <c r="O2185" t="b">
        <v>0</v>
      </c>
      <c r="P2185">
        <v>279</v>
      </c>
      <c r="Q2185" t="b">
        <v>1</v>
      </c>
      <c r="R2185" s="8">
        <f t="shared" si="312"/>
        <v>4.8927777777777779</v>
      </c>
      <c r="S2185" s="10">
        <f t="shared" si="313"/>
        <v>31.566308243727597</v>
      </c>
      <c r="T2185" t="s">
        <v>8297</v>
      </c>
      <c r="U2185" t="str">
        <f t="shared" si="314"/>
        <v>games</v>
      </c>
      <c r="V2185" t="str">
        <f t="shared" si="315"/>
        <v>tabletop games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>
        <f t="shared" si="308"/>
        <v>1207559</v>
      </c>
      <c r="L2186" s="12">
        <f t="shared" si="309"/>
        <v>42380.440289351856</v>
      </c>
      <c r="M2186" s="12">
        <f t="shared" si="310"/>
        <v>42394.416666666672</v>
      </c>
      <c r="N2186" s="14">
        <f t="shared" si="311"/>
        <v>13.726377314814814</v>
      </c>
      <c r="O2186" t="b">
        <v>1</v>
      </c>
      <c r="P2186">
        <v>266</v>
      </c>
      <c r="Q2186" t="b">
        <v>1</v>
      </c>
      <c r="R2186" s="8">
        <f t="shared" si="312"/>
        <v>2.8473999999999999</v>
      </c>
      <c r="S2186" s="10">
        <f t="shared" si="313"/>
        <v>107.04511278195488</v>
      </c>
      <c r="T2186" t="s">
        <v>8297</v>
      </c>
      <c r="U2186" t="str">
        <f t="shared" si="314"/>
        <v>games</v>
      </c>
      <c r="V2186" t="str">
        <f t="shared" si="315"/>
        <v>tabletop games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>
        <f t="shared" si="308"/>
        <v>3456000</v>
      </c>
      <c r="L2187" s="12">
        <f t="shared" si="309"/>
        <v>41319.099988425929</v>
      </c>
      <c r="M2187" s="12">
        <f t="shared" si="310"/>
        <v>41359.099988425929</v>
      </c>
      <c r="N2187" s="14">
        <f t="shared" si="311"/>
        <v>39.75</v>
      </c>
      <c r="O2187" t="b">
        <v>0</v>
      </c>
      <c r="P2187">
        <v>623</v>
      </c>
      <c r="Q2187" t="b">
        <v>1</v>
      </c>
      <c r="R2187" s="8">
        <f t="shared" si="312"/>
        <v>18.569700000000001</v>
      </c>
      <c r="S2187" s="10">
        <f t="shared" si="313"/>
        <v>149.03451043338683</v>
      </c>
      <c r="T2187" t="s">
        <v>8297</v>
      </c>
      <c r="U2187" t="str">
        <f t="shared" si="314"/>
        <v>games</v>
      </c>
      <c r="V2187" t="str">
        <f t="shared" si="315"/>
        <v>tabletop games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>
        <f t="shared" si="308"/>
        <v>3150857</v>
      </c>
      <c r="L2188" s="12">
        <f t="shared" si="309"/>
        <v>42583.365081018521</v>
      </c>
      <c r="M2188" s="12">
        <f t="shared" si="310"/>
        <v>42619.833333333328</v>
      </c>
      <c r="N2188" s="14">
        <f t="shared" si="311"/>
        <v>36.218252314814812</v>
      </c>
      <c r="O2188" t="b">
        <v>0</v>
      </c>
      <c r="P2188">
        <v>392</v>
      </c>
      <c r="Q2188" t="b">
        <v>1</v>
      </c>
      <c r="R2188" s="8">
        <f t="shared" si="312"/>
        <v>1.0967499999999999</v>
      </c>
      <c r="S2188" s="10">
        <f t="shared" si="313"/>
        <v>55.956632653061227</v>
      </c>
      <c r="T2188" t="s">
        <v>8297</v>
      </c>
      <c r="U2188" t="str">
        <f t="shared" si="314"/>
        <v>games</v>
      </c>
      <c r="V2188" t="str">
        <f t="shared" si="315"/>
        <v>tabletop games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>
        <f t="shared" si="308"/>
        <v>2501874</v>
      </c>
      <c r="L2189" s="12">
        <f t="shared" si="309"/>
        <v>42067.959097222221</v>
      </c>
      <c r="M2189" s="12">
        <f t="shared" si="310"/>
        <v>42096.915972222225</v>
      </c>
      <c r="N2189" s="14">
        <f t="shared" si="311"/>
        <v>28.706875</v>
      </c>
      <c r="O2189" t="b">
        <v>1</v>
      </c>
      <c r="P2189">
        <v>3562</v>
      </c>
      <c r="Q2189" t="b">
        <v>1</v>
      </c>
      <c r="R2189" s="8">
        <f t="shared" si="312"/>
        <v>10.146425000000001</v>
      </c>
      <c r="S2189" s="10">
        <f t="shared" si="313"/>
        <v>56.970381807973048</v>
      </c>
      <c r="T2189" t="s">
        <v>8297</v>
      </c>
      <c r="U2189" t="str">
        <f t="shared" si="314"/>
        <v>games</v>
      </c>
      <c r="V2189" t="str">
        <f t="shared" si="315"/>
        <v>tabletop games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>
        <f t="shared" si="308"/>
        <v>3034559</v>
      </c>
      <c r="L2190" s="12">
        <f t="shared" si="309"/>
        <v>42633.336122685185</v>
      </c>
      <c r="M2190" s="12">
        <f t="shared" si="310"/>
        <v>42668.458333333328</v>
      </c>
      <c r="N2190" s="14">
        <f t="shared" si="311"/>
        <v>34.872210648148148</v>
      </c>
      <c r="O2190" t="b">
        <v>0</v>
      </c>
      <c r="P2190">
        <v>514</v>
      </c>
      <c r="Q2190" t="b">
        <v>1</v>
      </c>
      <c r="R2190" s="8">
        <f t="shared" si="312"/>
        <v>4.1217692027666546</v>
      </c>
      <c r="S2190" s="10">
        <f t="shared" si="313"/>
        <v>44.056420233463037</v>
      </c>
      <c r="T2190" t="s">
        <v>8297</v>
      </c>
      <c r="U2190" t="str">
        <f t="shared" si="314"/>
        <v>games</v>
      </c>
      <c r="V2190" t="str">
        <f t="shared" si="315"/>
        <v>tabletop games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>
        <f t="shared" si="308"/>
        <v>1220700</v>
      </c>
      <c r="L2191" s="12">
        <f t="shared" si="309"/>
        <v>42467.538194444445</v>
      </c>
      <c r="M2191" s="12">
        <f t="shared" si="310"/>
        <v>42481.666666666672</v>
      </c>
      <c r="N2191" s="14">
        <f t="shared" si="311"/>
        <v>13.878472222222221</v>
      </c>
      <c r="O2191" t="b">
        <v>0</v>
      </c>
      <c r="P2191">
        <v>88</v>
      </c>
      <c r="Q2191" t="b">
        <v>1</v>
      </c>
      <c r="R2191" s="8">
        <f t="shared" si="312"/>
        <v>5.0324999999999998</v>
      </c>
      <c r="S2191" s="10">
        <f t="shared" si="313"/>
        <v>68.625</v>
      </c>
      <c r="T2191" t="s">
        <v>8297</v>
      </c>
      <c r="U2191" t="str">
        <f t="shared" si="314"/>
        <v>games</v>
      </c>
      <c r="V2191" t="str">
        <f t="shared" si="315"/>
        <v>tabletop games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>
        <f t="shared" si="308"/>
        <v>2995136</v>
      </c>
      <c r="L2192" s="12">
        <f t="shared" si="309"/>
        <v>42417.375046296293</v>
      </c>
      <c r="M2192" s="12">
        <f t="shared" si="310"/>
        <v>42452.040972222225</v>
      </c>
      <c r="N2192" s="14">
        <f t="shared" si="311"/>
        <v>34.415925925925926</v>
      </c>
      <c r="O2192" t="b">
        <v>0</v>
      </c>
      <c r="P2192">
        <v>537</v>
      </c>
      <c r="Q2192" t="b">
        <v>1</v>
      </c>
      <c r="R2192" s="8">
        <f t="shared" si="312"/>
        <v>1.8461052631578947</v>
      </c>
      <c r="S2192" s="10">
        <f t="shared" si="313"/>
        <v>65.318435754189949</v>
      </c>
      <c r="T2192" t="s">
        <v>8297</v>
      </c>
      <c r="U2192" t="str">
        <f t="shared" si="314"/>
        <v>games</v>
      </c>
      <c r="V2192" t="str">
        <f t="shared" si="315"/>
        <v>tabletop games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>
        <f t="shared" si="308"/>
        <v>1036800</v>
      </c>
      <c r="L2193" s="12">
        <f t="shared" si="309"/>
        <v>42768.583645833336</v>
      </c>
      <c r="M2193" s="12">
        <f t="shared" si="310"/>
        <v>42780.583645833336</v>
      </c>
      <c r="N2193" s="14">
        <f t="shared" si="311"/>
        <v>11.75</v>
      </c>
      <c r="O2193" t="b">
        <v>0</v>
      </c>
      <c r="P2193">
        <v>25</v>
      </c>
      <c r="Q2193" t="b">
        <v>1</v>
      </c>
      <c r="R2193" s="8">
        <f t="shared" si="312"/>
        <v>1.1973333333333334</v>
      </c>
      <c r="S2193" s="10">
        <f t="shared" si="313"/>
        <v>35.92</v>
      </c>
      <c r="T2193" t="s">
        <v>8297</v>
      </c>
      <c r="U2193" t="str">
        <f t="shared" si="314"/>
        <v>games</v>
      </c>
      <c r="V2193" t="str">
        <f t="shared" si="315"/>
        <v>tabletop games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>
        <f t="shared" si="308"/>
        <v>2428456</v>
      </c>
      <c r="L2194" s="12">
        <f t="shared" si="309"/>
        <v>42691.6012037037</v>
      </c>
      <c r="M2194" s="12">
        <f t="shared" si="310"/>
        <v>42719.708333333328</v>
      </c>
      <c r="N2194" s="14">
        <f t="shared" si="311"/>
        <v>27.857129629629629</v>
      </c>
      <c r="O2194" t="b">
        <v>0</v>
      </c>
      <c r="P2194">
        <v>3238</v>
      </c>
      <c r="Q2194" t="b">
        <v>1</v>
      </c>
      <c r="R2194" s="8">
        <f t="shared" si="312"/>
        <v>10.812401666666668</v>
      </c>
      <c r="S2194" s="10">
        <f t="shared" si="313"/>
        <v>40.070667078443485</v>
      </c>
      <c r="T2194" t="s">
        <v>8297</v>
      </c>
      <c r="U2194" t="str">
        <f t="shared" si="314"/>
        <v>games</v>
      </c>
      <c r="V2194" t="str">
        <f t="shared" si="315"/>
        <v>tabletop games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>
        <f t="shared" si="308"/>
        <v>2661268</v>
      </c>
      <c r="L2195" s="12">
        <f t="shared" si="309"/>
        <v>42664.155925925923</v>
      </c>
      <c r="M2195" s="12">
        <f t="shared" si="310"/>
        <v>42694.957638888889</v>
      </c>
      <c r="N2195" s="14">
        <f t="shared" si="311"/>
        <v>30.551712962962963</v>
      </c>
      <c r="O2195" t="b">
        <v>0</v>
      </c>
      <c r="P2195">
        <v>897</v>
      </c>
      <c r="Q2195" t="b">
        <v>1</v>
      </c>
      <c r="R2195" s="8">
        <f t="shared" si="312"/>
        <v>4.5237333333333334</v>
      </c>
      <c r="S2195" s="10">
        <f t="shared" si="313"/>
        <v>75.647714604236342</v>
      </c>
      <c r="T2195" t="s">
        <v>8297</v>
      </c>
      <c r="U2195" t="str">
        <f t="shared" si="314"/>
        <v>games</v>
      </c>
      <c r="V2195" t="str">
        <f t="shared" si="315"/>
        <v>tabletop games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>
        <f t="shared" si="308"/>
        <v>2588400</v>
      </c>
      <c r="L2196" s="12">
        <f t="shared" si="309"/>
        <v>42425.507986111115</v>
      </c>
      <c r="M2196" s="12">
        <f t="shared" si="310"/>
        <v>42455.466319444444</v>
      </c>
      <c r="N2196" s="14">
        <f t="shared" si="311"/>
        <v>29.708333333333332</v>
      </c>
      <c r="O2196" t="b">
        <v>0</v>
      </c>
      <c r="P2196">
        <v>878</v>
      </c>
      <c r="Q2196" t="b">
        <v>1</v>
      </c>
      <c r="R2196" s="8">
        <f t="shared" si="312"/>
        <v>5.3737000000000004</v>
      </c>
      <c r="S2196" s="10">
        <f t="shared" si="313"/>
        <v>61.203872437357631</v>
      </c>
      <c r="T2196" t="s">
        <v>8297</v>
      </c>
      <c r="U2196" t="str">
        <f t="shared" si="314"/>
        <v>games</v>
      </c>
      <c r="V2196" t="str">
        <f t="shared" si="315"/>
        <v>tabletop games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>
        <f t="shared" si="308"/>
        <v>2592000</v>
      </c>
      <c r="L2197" s="12">
        <f t="shared" si="309"/>
        <v>42197.521990740745</v>
      </c>
      <c r="M2197" s="12">
        <f t="shared" si="310"/>
        <v>42227.521990740745</v>
      </c>
      <c r="N2197" s="14">
        <f t="shared" si="311"/>
        <v>29.75</v>
      </c>
      <c r="O2197" t="b">
        <v>0</v>
      </c>
      <c r="P2197">
        <v>115</v>
      </c>
      <c r="Q2197" t="b">
        <v>1</v>
      </c>
      <c r="R2197" s="8">
        <f t="shared" si="312"/>
        <v>1.2032608695652174</v>
      </c>
      <c r="S2197" s="10">
        <f t="shared" si="313"/>
        <v>48.130434782608695</v>
      </c>
      <c r="T2197" t="s">
        <v>8297</v>
      </c>
      <c r="U2197" t="str">
        <f t="shared" si="314"/>
        <v>games</v>
      </c>
      <c r="V2197" t="str">
        <f t="shared" si="315"/>
        <v>tabletop games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>
        <f t="shared" si="308"/>
        <v>2661498</v>
      </c>
      <c r="L2198" s="12">
        <f t="shared" si="309"/>
        <v>42675.237291666665</v>
      </c>
      <c r="M2198" s="12">
        <f t="shared" si="310"/>
        <v>42706.041666666672</v>
      </c>
      <c r="N2198" s="14">
        <f t="shared" si="311"/>
        <v>30.554375000000004</v>
      </c>
      <c r="O2198" t="b">
        <v>0</v>
      </c>
      <c r="P2198">
        <v>234</v>
      </c>
      <c r="Q2198" t="b">
        <v>1</v>
      </c>
      <c r="R2198" s="8">
        <f t="shared" si="312"/>
        <v>1.1383571428571428</v>
      </c>
      <c r="S2198" s="10">
        <f t="shared" si="313"/>
        <v>68.106837606837601</v>
      </c>
      <c r="T2198" t="s">
        <v>8297</v>
      </c>
      <c r="U2198" t="str">
        <f t="shared" si="314"/>
        <v>games</v>
      </c>
      <c r="V2198" t="str">
        <f t="shared" si="315"/>
        <v>tabletop games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>
        <f t="shared" si="308"/>
        <v>2592000</v>
      </c>
      <c r="L2199" s="12">
        <f t="shared" si="309"/>
        <v>42033.334016203706</v>
      </c>
      <c r="M2199" s="12">
        <f t="shared" si="310"/>
        <v>42063.334016203706</v>
      </c>
      <c r="N2199" s="14">
        <f t="shared" si="311"/>
        <v>29.75</v>
      </c>
      <c r="O2199" t="b">
        <v>0</v>
      </c>
      <c r="P2199">
        <v>4330</v>
      </c>
      <c r="Q2199" t="b">
        <v>1</v>
      </c>
      <c r="R2199" s="8">
        <f t="shared" si="312"/>
        <v>9.5103109999999997</v>
      </c>
      <c r="S2199" s="10">
        <f t="shared" si="313"/>
        <v>65.891300230946882</v>
      </c>
      <c r="T2199" t="s">
        <v>8297</v>
      </c>
      <c r="U2199" t="str">
        <f t="shared" si="314"/>
        <v>games</v>
      </c>
      <c r="V2199" t="str">
        <f t="shared" si="315"/>
        <v>tabletop games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>
        <f t="shared" si="308"/>
        <v>2595600</v>
      </c>
      <c r="L2200" s="12">
        <f t="shared" si="309"/>
        <v>42292.263888888891</v>
      </c>
      <c r="M2200" s="12">
        <f t="shared" si="310"/>
        <v>42322.305555555555</v>
      </c>
      <c r="N2200" s="14">
        <f t="shared" si="311"/>
        <v>29.791666666666668</v>
      </c>
      <c r="O2200" t="b">
        <v>0</v>
      </c>
      <c r="P2200">
        <v>651</v>
      </c>
      <c r="Q2200" t="b">
        <v>1</v>
      </c>
      <c r="R2200" s="8">
        <f t="shared" si="312"/>
        <v>1.3289249999999999</v>
      </c>
      <c r="S2200" s="10">
        <f t="shared" si="313"/>
        <v>81.654377880184327</v>
      </c>
      <c r="T2200" t="s">
        <v>8297</v>
      </c>
      <c r="U2200" t="str">
        <f t="shared" si="314"/>
        <v>games</v>
      </c>
      <c r="V2200" t="str">
        <f t="shared" si="315"/>
        <v>tabletop games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>
        <f t="shared" si="308"/>
        <v>2592000</v>
      </c>
      <c r="L2201" s="12">
        <f t="shared" si="309"/>
        <v>42262.166643518518</v>
      </c>
      <c r="M2201" s="12">
        <f t="shared" si="310"/>
        <v>42292.166643518518</v>
      </c>
      <c r="N2201" s="14">
        <f t="shared" si="311"/>
        <v>29.75</v>
      </c>
      <c r="O2201" t="b">
        <v>1</v>
      </c>
      <c r="P2201">
        <v>251</v>
      </c>
      <c r="Q2201" t="b">
        <v>1</v>
      </c>
      <c r="R2201" s="8">
        <f t="shared" si="312"/>
        <v>1.4697777777777778</v>
      </c>
      <c r="S2201" s="10">
        <f t="shared" si="313"/>
        <v>52.701195219123505</v>
      </c>
      <c r="T2201" t="s">
        <v>8297</v>
      </c>
      <c r="U2201" t="str">
        <f t="shared" si="314"/>
        <v>games</v>
      </c>
      <c r="V2201" t="str">
        <f t="shared" si="315"/>
        <v>tabletop games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>
        <f t="shared" si="308"/>
        <v>2375932</v>
      </c>
      <c r="L2202" s="12">
        <f t="shared" si="309"/>
        <v>42163.375787037032</v>
      </c>
      <c r="M2202" s="12">
        <f t="shared" si="310"/>
        <v>42190.875</v>
      </c>
      <c r="N2202" s="14">
        <f t="shared" si="311"/>
        <v>27.249212962962961</v>
      </c>
      <c r="O2202" t="b">
        <v>0</v>
      </c>
      <c r="P2202">
        <v>263</v>
      </c>
      <c r="Q2202" t="b">
        <v>1</v>
      </c>
      <c r="R2202" s="8">
        <f t="shared" si="312"/>
        <v>5.4215</v>
      </c>
      <c r="S2202" s="10">
        <f t="shared" si="313"/>
        <v>41.228136882129277</v>
      </c>
      <c r="T2202" t="s">
        <v>8297</v>
      </c>
      <c r="U2202" t="str">
        <f t="shared" si="314"/>
        <v>games</v>
      </c>
      <c r="V2202" t="str">
        <f t="shared" si="315"/>
        <v>tabletop games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>
        <f t="shared" si="308"/>
        <v>1209600</v>
      </c>
      <c r="L2203" s="12">
        <f t="shared" si="309"/>
        <v>41276.596817129634</v>
      </c>
      <c r="M2203" s="12">
        <f t="shared" si="310"/>
        <v>41290.596817129634</v>
      </c>
      <c r="N2203" s="14">
        <f t="shared" si="311"/>
        <v>13.75</v>
      </c>
      <c r="O2203" t="b">
        <v>0</v>
      </c>
      <c r="P2203">
        <v>28</v>
      </c>
      <c r="Q2203" t="b">
        <v>1</v>
      </c>
      <c r="R2203" s="8">
        <f t="shared" si="312"/>
        <v>3.8271818181818182</v>
      </c>
      <c r="S2203" s="10">
        <f t="shared" si="313"/>
        <v>15.035357142857142</v>
      </c>
      <c r="T2203" t="s">
        <v>8280</v>
      </c>
      <c r="U2203" t="str">
        <f t="shared" ref="U2203:U2222" si="316">IF(T2203="music/rock","music",IF(T2203="music/jazz","music",IF(T2203="music/classical music","music",IF(T2203="music/electronic music","music",IF(T2203="music/faith","music",IF(T2203="music/metal","music",IF(T2203="music/pop","music",IF(T2203="music/indie rock","music",IF(T2203="music/world music","music","N/A")))))))))</f>
        <v>music</v>
      </c>
      <c r="V2203" t="str">
        <f t="shared" ref="V2203:V2222" si="317">IF(T2203="music/rock","rock",IF(T2203="music/jazz","jazz",IF(T2203="music/classical music","classical music",IF(T2203="music/electronic music","electronic music",IF(T2203="music/faith","faith",IF(T2203="music/metal","metal",IF(T2203="music/pop","pop",IF(T2203="music/indie rock","indie rock",IF(T2203="music/world music","world music","N/A")))))))))</f>
        <v>electronic music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>
        <f t="shared" si="308"/>
        <v>2592000</v>
      </c>
      <c r="L2204" s="12">
        <f t="shared" si="309"/>
        <v>41184.599166666667</v>
      </c>
      <c r="M2204" s="12">
        <f t="shared" si="310"/>
        <v>41214.599166666667</v>
      </c>
      <c r="N2204" s="14">
        <f t="shared" si="311"/>
        <v>29.75</v>
      </c>
      <c r="O2204" t="b">
        <v>0</v>
      </c>
      <c r="P2204">
        <v>721</v>
      </c>
      <c r="Q2204" t="b">
        <v>1</v>
      </c>
      <c r="R2204" s="8">
        <f t="shared" si="312"/>
        <v>7.0418124999999998</v>
      </c>
      <c r="S2204" s="10">
        <f t="shared" si="313"/>
        <v>39.066920943134534</v>
      </c>
      <c r="T2204" t="s">
        <v>8280</v>
      </c>
      <c r="U2204" t="str">
        <f t="shared" si="316"/>
        <v>music</v>
      </c>
      <c r="V2204" t="str">
        <f t="shared" si="317"/>
        <v>electronic music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>
        <f t="shared" si="308"/>
        <v>2592000</v>
      </c>
      <c r="L2205" s="12">
        <f t="shared" si="309"/>
        <v>42241.60974537037</v>
      </c>
      <c r="M2205" s="12">
        <f t="shared" si="310"/>
        <v>42271.60974537037</v>
      </c>
      <c r="N2205" s="14">
        <f t="shared" si="311"/>
        <v>29.75</v>
      </c>
      <c r="O2205" t="b">
        <v>0</v>
      </c>
      <c r="P2205">
        <v>50</v>
      </c>
      <c r="Q2205" t="b">
        <v>1</v>
      </c>
      <c r="R2205" s="8">
        <f t="shared" si="312"/>
        <v>1.0954999999999999</v>
      </c>
      <c r="S2205" s="10">
        <f t="shared" si="313"/>
        <v>43.82</v>
      </c>
      <c r="T2205" t="s">
        <v>8280</v>
      </c>
      <c r="U2205" t="str">
        <f t="shared" si="316"/>
        <v>music</v>
      </c>
      <c r="V2205" t="str">
        <f t="shared" si="317"/>
        <v>electronic music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>
        <f t="shared" si="308"/>
        <v>2592000</v>
      </c>
      <c r="L2206" s="12">
        <f t="shared" si="309"/>
        <v>41312.061562499999</v>
      </c>
      <c r="M2206" s="12">
        <f t="shared" si="310"/>
        <v>41342.061562499999</v>
      </c>
      <c r="N2206" s="14">
        <f t="shared" si="311"/>
        <v>29.75</v>
      </c>
      <c r="O2206" t="b">
        <v>0</v>
      </c>
      <c r="P2206">
        <v>73</v>
      </c>
      <c r="Q2206" t="b">
        <v>1</v>
      </c>
      <c r="R2206" s="8">
        <f t="shared" si="312"/>
        <v>1.3286666666666667</v>
      </c>
      <c r="S2206" s="10">
        <f t="shared" si="313"/>
        <v>27.301369863013697</v>
      </c>
      <c r="T2206" t="s">
        <v>8280</v>
      </c>
      <c r="U2206" t="str">
        <f t="shared" si="316"/>
        <v>music</v>
      </c>
      <c r="V2206" t="str">
        <f t="shared" si="317"/>
        <v>electronic music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>
        <f t="shared" si="308"/>
        <v>2592000</v>
      </c>
      <c r="L2207" s="12">
        <f t="shared" si="309"/>
        <v>41031.57163194444</v>
      </c>
      <c r="M2207" s="12">
        <f t="shared" si="310"/>
        <v>41061.57163194444</v>
      </c>
      <c r="N2207" s="14">
        <f t="shared" si="311"/>
        <v>29.75</v>
      </c>
      <c r="O2207" t="b">
        <v>0</v>
      </c>
      <c r="P2207">
        <v>27</v>
      </c>
      <c r="Q2207" t="b">
        <v>1</v>
      </c>
      <c r="R2207" s="8">
        <f t="shared" si="312"/>
        <v>1.52</v>
      </c>
      <c r="S2207" s="10">
        <f t="shared" si="313"/>
        <v>42.222222222222221</v>
      </c>
      <c r="T2207" t="s">
        <v>8280</v>
      </c>
      <c r="U2207" t="str">
        <f t="shared" si="316"/>
        <v>music</v>
      </c>
      <c r="V2207" t="str">
        <f t="shared" si="317"/>
        <v>electronic music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>
        <f t="shared" si="308"/>
        <v>1555200</v>
      </c>
      <c r="L2208" s="12">
        <f t="shared" si="309"/>
        <v>40997.007222222222</v>
      </c>
      <c r="M2208" s="12">
        <f t="shared" si="310"/>
        <v>41015.007222222222</v>
      </c>
      <c r="N2208" s="14">
        <f t="shared" si="311"/>
        <v>17.75</v>
      </c>
      <c r="O2208" t="b">
        <v>0</v>
      </c>
      <c r="P2208">
        <v>34</v>
      </c>
      <c r="Q2208" t="b">
        <v>1</v>
      </c>
      <c r="R2208" s="8">
        <f t="shared" si="312"/>
        <v>1.0272727272727273</v>
      </c>
      <c r="S2208" s="10">
        <f t="shared" si="313"/>
        <v>33.235294117647058</v>
      </c>
      <c r="T2208" t="s">
        <v>8280</v>
      </c>
      <c r="U2208" t="str">
        <f t="shared" si="316"/>
        <v>music</v>
      </c>
      <c r="V2208" t="str">
        <f t="shared" si="317"/>
        <v>electronic music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>
        <f t="shared" si="308"/>
        <v>2595600</v>
      </c>
      <c r="L2209" s="12">
        <f t="shared" si="309"/>
        <v>41563.944131944445</v>
      </c>
      <c r="M2209" s="12">
        <f t="shared" si="310"/>
        <v>41593.985798611109</v>
      </c>
      <c r="N2209" s="14">
        <f t="shared" si="311"/>
        <v>29.791666666666668</v>
      </c>
      <c r="O2209" t="b">
        <v>0</v>
      </c>
      <c r="P2209">
        <v>7</v>
      </c>
      <c r="Q2209" t="b">
        <v>1</v>
      </c>
      <c r="R2209" s="8">
        <f t="shared" si="312"/>
        <v>1</v>
      </c>
      <c r="S2209" s="10">
        <f t="shared" si="313"/>
        <v>285.71428571428572</v>
      </c>
      <c r="T2209" t="s">
        <v>8280</v>
      </c>
      <c r="U2209" t="str">
        <f t="shared" si="316"/>
        <v>music</v>
      </c>
      <c r="V2209" t="str">
        <f t="shared" si="317"/>
        <v>electronic music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>
        <f t="shared" si="308"/>
        <v>5122174</v>
      </c>
      <c r="L2210" s="12">
        <f t="shared" si="309"/>
        <v>40946.632245370369</v>
      </c>
      <c r="M2210" s="12">
        <f t="shared" si="310"/>
        <v>41005.916666666664</v>
      </c>
      <c r="N2210" s="14">
        <f t="shared" si="311"/>
        <v>59.034421296296294</v>
      </c>
      <c r="O2210" t="b">
        <v>0</v>
      </c>
      <c r="P2210">
        <v>24</v>
      </c>
      <c r="Q2210" t="b">
        <v>1</v>
      </c>
      <c r="R2210" s="8">
        <f t="shared" si="312"/>
        <v>1.016</v>
      </c>
      <c r="S2210" s="10">
        <f t="shared" si="313"/>
        <v>42.333333333333336</v>
      </c>
      <c r="T2210" t="s">
        <v>8280</v>
      </c>
      <c r="U2210" t="str">
        <f t="shared" si="316"/>
        <v>music</v>
      </c>
      <c r="V2210" t="str">
        <f t="shared" si="317"/>
        <v>electronic music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>
        <f t="shared" si="308"/>
        <v>991756</v>
      </c>
      <c r="L2211" s="12">
        <f t="shared" si="309"/>
        <v>41732.229675925926</v>
      </c>
      <c r="M2211" s="12">
        <f t="shared" si="310"/>
        <v>41743.708333333336</v>
      </c>
      <c r="N2211" s="14">
        <f t="shared" si="311"/>
        <v>11.228657407407406</v>
      </c>
      <c r="O2211" t="b">
        <v>0</v>
      </c>
      <c r="P2211">
        <v>15</v>
      </c>
      <c r="Q2211" t="b">
        <v>1</v>
      </c>
      <c r="R2211" s="8">
        <f t="shared" si="312"/>
        <v>1.508</v>
      </c>
      <c r="S2211" s="10">
        <f t="shared" si="313"/>
        <v>50.266666666666666</v>
      </c>
      <c r="T2211" t="s">
        <v>8280</v>
      </c>
      <c r="U2211" t="str">
        <f t="shared" si="316"/>
        <v>music</v>
      </c>
      <c r="V2211" t="str">
        <f t="shared" si="317"/>
        <v>electronic music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>
        <f t="shared" si="308"/>
        <v>4982450</v>
      </c>
      <c r="L2212" s="12">
        <f t="shared" si="309"/>
        <v>40955.816087962965</v>
      </c>
      <c r="M2212" s="12">
        <f t="shared" si="310"/>
        <v>41013.48333333333</v>
      </c>
      <c r="N2212" s="14">
        <f t="shared" si="311"/>
        <v>57.417245370370374</v>
      </c>
      <c r="O2212" t="b">
        <v>0</v>
      </c>
      <c r="P2212">
        <v>72</v>
      </c>
      <c r="Q2212" t="b">
        <v>1</v>
      </c>
      <c r="R2212" s="8">
        <f t="shared" si="312"/>
        <v>1.11425</v>
      </c>
      <c r="S2212" s="10">
        <f t="shared" si="313"/>
        <v>61.902777777777779</v>
      </c>
      <c r="T2212" t="s">
        <v>8280</v>
      </c>
      <c r="U2212" t="str">
        <f t="shared" si="316"/>
        <v>music</v>
      </c>
      <c r="V2212" t="str">
        <f t="shared" si="317"/>
        <v>electronic music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>
        <f t="shared" si="308"/>
        <v>1944515</v>
      </c>
      <c r="L2213" s="12">
        <f t="shared" si="309"/>
        <v>41716.535011574073</v>
      </c>
      <c r="M2213" s="12">
        <f t="shared" si="310"/>
        <v>41739.040972222225</v>
      </c>
      <c r="N2213" s="14">
        <f t="shared" si="311"/>
        <v>22.255960648148147</v>
      </c>
      <c r="O2213" t="b">
        <v>0</v>
      </c>
      <c r="P2213">
        <v>120</v>
      </c>
      <c r="Q2213" t="b">
        <v>1</v>
      </c>
      <c r="R2213" s="8">
        <f t="shared" si="312"/>
        <v>1.956</v>
      </c>
      <c r="S2213" s="10">
        <f t="shared" si="313"/>
        <v>40.75</v>
      </c>
      <c r="T2213" t="s">
        <v>8280</v>
      </c>
      <c r="U2213" t="str">
        <f t="shared" si="316"/>
        <v>music</v>
      </c>
      <c r="V2213" t="str">
        <f t="shared" si="317"/>
        <v>electronic music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>
        <f t="shared" si="308"/>
        <v>2876623</v>
      </c>
      <c r="L2214" s="12">
        <f t="shared" si="309"/>
        <v>41548.497418981482</v>
      </c>
      <c r="M2214" s="12">
        <f t="shared" si="310"/>
        <v>41581.791666666664</v>
      </c>
      <c r="N2214" s="14">
        <f t="shared" si="311"/>
        <v>33.044247685185184</v>
      </c>
      <c r="O2214" t="b">
        <v>0</v>
      </c>
      <c r="P2214">
        <v>123</v>
      </c>
      <c r="Q2214" t="b">
        <v>1</v>
      </c>
      <c r="R2214" s="8">
        <f t="shared" si="312"/>
        <v>1.1438333333333333</v>
      </c>
      <c r="S2214" s="10">
        <f t="shared" si="313"/>
        <v>55.796747967479675</v>
      </c>
      <c r="T2214" t="s">
        <v>8280</v>
      </c>
      <c r="U2214" t="str">
        <f t="shared" si="316"/>
        <v>music</v>
      </c>
      <c r="V2214" t="str">
        <f t="shared" si="317"/>
        <v>electronic music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>
        <f t="shared" si="308"/>
        <v>2592000</v>
      </c>
      <c r="L2215" s="12">
        <f t="shared" si="309"/>
        <v>42109.576145833329</v>
      </c>
      <c r="M2215" s="12">
        <f t="shared" si="310"/>
        <v>42139.576145833329</v>
      </c>
      <c r="N2215" s="14">
        <f t="shared" si="311"/>
        <v>29.75</v>
      </c>
      <c r="O2215" t="b">
        <v>0</v>
      </c>
      <c r="P2215">
        <v>1</v>
      </c>
      <c r="Q2215" t="b">
        <v>1</v>
      </c>
      <c r="R2215" s="8">
        <f t="shared" si="312"/>
        <v>2</v>
      </c>
      <c r="S2215" s="10">
        <f t="shared" si="313"/>
        <v>10</v>
      </c>
      <c r="T2215" t="s">
        <v>8280</v>
      </c>
      <c r="U2215" t="str">
        <f t="shared" si="316"/>
        <v>music</v>
      </c>
      <c r="V2215" t="str">
        <f t="shared" si="317"/>
        <v>electronic music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>
        <f t="shared" si="308"/>
        <v>2592000</v>
      </c>
      <c r="L2216" s="12">
        <f t="shared" si="309"/>
        <v>41646.542222222226</v>
      </c>
      <c r="M2216" s="12">
        <f t="shared" si="310"/>
        <v>41676.542222222226</v>
      </c>
      <c r="N2216" s="14">
        <f t="shared" si="311"/>
        <v>29.75</v>
      </c>
      <c r="O2216" t="b">
        <v>0</v>
      </c>
      <c r="P2216">
        <v>24</v>
      </c>
      <c r="Q2216" t="b">
        <v>1</v>
      </c>
      <c r="R2216" s="8">
        <f t="shared" si="312"/>
        <v>2.9250166666666666</v>
      </c>
      <c r="S2216" s="10">
        <f t="shared" si="313"/>
        <v>73.125416666666666</v>
      </c>
      <c r="T2216" t="s">
        <v>8280</v>
      </c>
      <c r="U2216" t="str">
        <f t="shared" si="316"/>
        <v>music</v>
      </c>
      <c r="V2216" t="str">
        <f t="shared" si="317"/>
        <v>electronic music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>
        <f t="shared" si="308"/>
        <v>1950368</v>
      </c>
      <c r="L2217" s="12">
        <f t="shared" si="309"/>
        <v>40958.467268518521</v>
      </c>
      <c r="M2217" s="12">
        <f t="shared" si="310"/>
        <v>40981.040972222225</v>
      </c>
      <c r="N2217" s="14">
        <f t="shared" si="311"/>
        <v>22.323703703703703</v>
      </c>
      <c r="O2217" t="b">
        <v>0</v>
      </c>
      <c r="P2217">
        <v>33</v>
      </c>
      <c r="Q2217" t="b">
        <v>1</v>
      </c>
      <c r="R2217" s="8">
        <f t="shared" si="312"/>
        <v>1.5636363636363637</v>
      </c>
      <c r="S2217" s="10">
        <f t="shared" si="313"/>
        <v>26.060606060606062</v>
      </c>
      <c r="T2217" t="s">
        <v>8280</v>
      </c>
      <c r="U2217" t="str">
        <f t="shared" si="316"/>
        <v>music</v>
      </c>
      <c r="V2217" t="str">
        <f t="shared" si="317"/>
        <v>electronic music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>
        <f t="shared" si="308"/>
        <v>1209600</v>
      </c>
      <c r="L2218" s="12">
        <f t="shared" si="309"/>
        <v>42194.501678240747</v>
      </c>
      <c r="M2218" s="12">
        <f t="shared" si="310"/>
        <v>42208.501678240747</v>
      </c>
      <c r="N2218" s="14">
        <f t="shared" si="311"/>
        <v>13.75</v>
      </c>
      <c r="O2218" t="b">
        <v>0</v>
      </c>
      <c r="P2218">
        <v>14</v>
      </c>
      <c r="Q2218" t="b">
        <v>1</v>
      </c>
      <c r="R2218" s="8">
        <f t="shared" si="312"/>
        <v>1.0566666666666666</v>
      </c>
      <c r="S2218" s="10">
        <f t="shared" si="313"/>
        <v>22.642857142857142</v>
      </c>
      <c r="T2218" t="s">
        <v>8280</v>
      </c>
      <c r="U2218" t="str">
        <f t="shared" si="316"/>
        <v>music</v>
      </c>
      <c r="V2218" t="str">
        <f t="shared" si="317"/>
        <v>electronic music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>
        <f t="shared" si="308"/>
        <v>912087</v>
      </c>
      <c r="L2219" s="12">
        <f t="shared" si="309"/>
        <v>42299.526770833334</v>
      </c>
      <c r="M2219" s="12">
        <f t="shared" si="310"/>
        <v>42310.083333333328</v>
      </c>
      <c r="N2219" s="14">
        <f t="shared" si="311"/>
        <v>10.3065625</v>
      </c>
      <c r="O2219" t="b">
        <v>0</v>
      </c>
      <c r="P2219">
        <v>9</v>
      </c>
      <c r="Q2219" t="b">
        <v>1</v>
      </c>
      <c r="R2219" s="8">
        <f t="shared" si="312"/>
        <v>1.0119047619047619</v>
      </c>
      <c r="S2219" s="10">
        <f t="shared" si="313"/>
        <v>47.222222222222221</v>
      </c>
      <c r="T2219" t="s">
        <v>8280</v>
      </c>
      <c r="U2219" t="str">
        <f t="shared" si="316"/>
        <v>music</v>
      </c>
      <c r="V2219" t="str">
        <f t="shared" si="317"/>
        <v>electronic music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>
        <f t="shared" si="308"/>
        <v>1917017</v>
      </c>
      <c r="L2220" s="12">
        <f t="shared" si="309"/>
        <v>41127.562303240738</v>
      </c>
      <c r="M2220" s="12">
        <f t="shared" si="310"/>
        <v>41149.75</v>
      </c>
      <c r="N2220" s="14">
        <f t="shared" si="311"/>
        <v>21.937696759259257</v>
      </c>
      <c r="O2220" t="b">
        <v>0</v>
      </c>
      <c r="P2220">
        <v>76</v>
      </c>
      <c r="Q2220" t="b">
        <v>1</v>
      </c>
      <c r="R2220" s="8">
        <f t="shared" si="312"/>
        <v>1.2283299999999999</v>
      </c>
      <c r="S2220" s="10">
        <f t="shared" si="313"/>
        <v>32.324473684210524</v>
      </c>
      <c r="T2220" t="s">
        <v>8280</v>
      </c>
      <c r="U2220" t="str">
        <f t="shared" si="316"/>
        <v>music</v>
      </c>
      <c r="V2220" t="str">
        <f t="shared" si="317"/>
        <v>electronic music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>
        <f t="shared" si="308"/>
        <v>2592000</v>
      </c>
      <c r="L2221" s="12">
        <f t="shared" si="309"/>
        <v>42205.468888888892</v>
      </c>
      <c r="M2221" s="12">
        <f t="shared" si="310"/>
        <v>42235.468888888892</v>
      </c>
      <c r="N2221" s="14">
        <f t="shared" si="311"/>
        <v>29.75</v>
      </c>
      <c r="O2221" t="b">
        <v>0</v>
      </c>
      <c r="P2221">
        <v>19</v>
      </c>
      <c r="Q2221" t="b">
        <v>1</v>
      </c>
      <c r="R2221" s="8">
        <f t="shared" si="312"/>
        <v>1.0149999999999999</v>
      </c>
      <c r="S2221" s="10">
        <f t="shared" si="313"/>
        <v>53.421052631578945</v>
      </c>
      <c r="T2221" t="s">
        <v>8280</v>
      </c>
      <c r="U2221" t="str">
        <f t="shared" si="316"/>
        <v>music</v>
      </c>
      <c r="V2221" t="str">
        <f t="shared" si="317"/>
        <v>electronic music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>
        <f t="shared" si="308"/>
        <v>2592000</v>
      </c>
      <c r="L2222" s="12">
        <f t="shared" si="309"/>
        <v>41451.810601851852</v>
      </c>
      <c r="M2222" s="12">
        <f t="shared" si="310"/>
        <v>41481.810601851852</v>
      </c>
      <c r="N2222" s="14">
        <f t="shared" si="311"/>
        <v>29.75</v>
      </c>
      <c r="O2222" t="b">
        <v>0</v>
      </c>
      <c r="P2222">
        <v>69</v>
      </c>
      <c r="Q2222" t="b">
        <v>1</v>
      </c>
      <c r="R2222" s="8">
        <f t="shared" si="312"/>
        <v>1.0114285714285713</v>
      </c>
      <c r="S2222" s="10">
        <f t="shared" si="313"/>
        <v>51.304347826086953</v>
      </c>
      <c r="T2222" t="s">
        <v>8280</v>
      </c>
      <c r="U2222" t="str">
        <f t="shared" si="316"/>
        <v>music</v>
      </c>
      <c r="V2222" t="str">
        <f t="shared" si="317"/>
        <v>electronic music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>
        <f t="shared" si="308"/>
        <v>2620791</v>
      </c>
      <c r="L2223" s="12">
        <f t="shared" si="309"/>
        <v>42452.416770833333</v>
      </c>
      <c r="M2223" s="12">
        <f t="shared" si="310"/>
        <v>42482.75</v>
      </c>
      <c r="N2223" s="14">
        <f t="shared" si="311"/>
        <v>30.083229166666666</v>
      </c>
      <c r="O2223" t="b">
        <v>0</v>
      </c>
      <c r="P2223">
        <v>218</v>
      </c>
      <c r="Q2223" t="b">
        <v>1</v>
      </c>
      <c r="R2223" s="8">
        <f t="shared" si="312"/>
        <v>1.0811999999999999</v>
      </c>
      <c r="S2223" s="10">
        <f t="shared" si="313"/>
        <v>37.197247706422019</v>
      </c>
      <c r="T2223" t="s">
        <v>8297</v>
      </c>
      <c r="U2223" t="str">
        <f t="shared" ref="U2223:U2282" si="318">IF(T2223="games/video games", "games", IF(T2223="games/tabletop games", "games", IF(T2223="games/mobile games", "games", "N/A")))</f>
        <v>games</v>
      </c>
      <c r="V2223" t="str">
        <f t="shared" ref="V2223:V2282" si="319">IF(T2223="games/video games", "video games", IF(T2223="games/tabletop games", "tabletop games", IF(T2223="games/mobile games", "mobile games", "N/A")))</f>
        <v>tabletop games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>
        <f t="shared" si="308"/>
        <v>2592000</v>
      </c>
      <c r="L2224" s="12">
        <f t="shared" si="309"/>
        <v>40906.537581018521</v>
      </c>
      <c r="M2224" s="12">
        <f t="shared" si="310"/>
        <v>40936.537581018521</v>
      </c>
      <c r="N2224" s="14">
        <f t="shared" si="311"/>
        <v>29.75</v>
      </c>
      <c r="O2224" t="b">
        <v>0</v>
      </c>
      <c r="P2224">
        <v>30</v>
      </c>
      <c r="Q2224" t="b">
        <v>1</v>
      </c>
      <c r="R2224" s="8">
        <f t="shared" si="312"/>
        <v>1.6259999999999999</v>
      </c>
      <c r="S2224" s="10">
        <f t="shared" si="313"/>
        <v>27.1</v>
      </c>
      <c r="T2224" t="s">
        <v>8297</v>
      </c>
      <c r="U2224" t="str">
        <f t="shared" si="318"/>
        <v>games</v>
      </c>
      <c r="V2224" t="str">
        <f t="shared" si="319"/>
        <v>tabletop games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>
        <f t="shared" si="308"/>
        <v>2592000</v>
      </c>
      <c r="L2225" s="12">
        <f t="shared" si="309"/>
        <v>42152.390833333338</v>
      </c>
      <c r="M2225" s="12">
        <f t="shared" si="310"/>
        <v>42182.390833333338</v>
      </c>
      <c r="N2225" s="14">
        <f t="shared" si="311"/>
        <v>29.75</v>
      </c>
      <c r="O2225" t="b">
        <v>0</v>
      </c>
      <c r="P2225">
        <v>100</v>
      </c>
      <c r="Q2225" t="b">
        <v>1</v>
      </c>
      <c r="R2225" s="8">
        <f t="shared" si="312"/>
        <v>1.0580000000000001</v>
      </c>
      <c r="S2225" s="10">
        <f t="shared" si="313"/>
        <v>206.31</v>
      </c>
      <c r="T2225" t="s">
        <v>8297</v>
      </c>
      <c r="U2225" t="str">
        <f t="shared" si="318"/>
        <v>games</v>
      </c>
      <c r="V2225" t="str">
        <f t="shared" si="319"/>
        <v>tabletop games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>
        <f t="shared" si="308"/>
        <v>2429925</v>
      </c>
      <c r="L2226" s="12">
        <f t="shared" si="309"/>
        <v>42644.417534722219</v>
      </c>
      <c r="M2226" s="12">
        <f t="shared" si="310"/>
        <v>42672.541666666672</v>
      </c>
      <c r="N2226" s="14">
        <f t="shared" si="311"/>
        <v>27.874131944444443</v>
      </c>
      <c r="O2226" t="b">
        <v>0</v>
      </c>
      <c r="P2226">
        <v>296</v>
      </c>
      <c r="Q2226" t="b">
        <v>1</v>
      </c>
      <c r="R2226" s="8">
        <f t="shared" si="312"/>
        <v>2.4315000000000002</v>
      </c>
      <c r="S2226" s="10">
        <f t="shared" si="313"/>
        <v>82.145270270270274</v>
      </c>
      <c r="T2226" t="s">
        <v>8297</v>
      </c>
      <c r="U2226" t="str">
        <f t="shared" si="318"/>
        <v>games</v>
      </c>
      <c r="V2226" t="str">
        <f t="shared" si="319"/>
        <v>tabletop games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>
        <f t="shared" si="308"/>
        <v>2592000</v>
      </c>
      <c r="L2227" s="12">
        <f t="shared" si="309"/>
        <v>41873.54184027778</v>
      </c>
      <c r="M2227" s="12">
        <f t="shared" si="310"/>
        <v>41903.54184027778</v>
      </c>
      <c r="N2227" s="14">
        <f t="shared" si="311"/>
        <v>29.75</v>
      </c>
      <c r="O2227" t="b">
        <v>0</v>
      </c>
      <c r="P2227">
        <v>1204</v>
      </c>
      <c r="Q2227" t="b">
        <v>1</v>
      </c>
      <c r="R2227" s="8">
        <f t="shared" si="312"/>
        <v>9.4483338095238096</v>
      </c>
      <c r="S2227" s="10">
        <f t="shared" si="313"/>
        <v>164.79651993355483</v>
      </c>
      <c r="T2227" t="s">
        <v>8297</v>
      </c>
      <c r="U2227" t="str">
        <f t="shared" si="318"/>
        <v>games</v>
      </c>
      <c r="V2227" t="str">
        <f t="shared" si="319"/>
        <v>tabletop games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>
        <f t="shared" si="308"/>
        <v>2627318</v>
      </c>
      <c r="L2228" s="12">
        <f t="shared" si="309"/>
        <v>42381.54886574074</v>
      </c>
      <c r="M2228" s="12">
        <f t="shared" si="310"/>
        <v>42411.957638888889</v>
      </c>
      <c r="N2228" s="14">
        <f t="shared" si="311"/>
        <v>30.158773148148146</v>
      </c>
      <c r="O2228" t="b">
        <v>0</v>
      </c>
      <c r="P2228">
        <v>321</v>
      </c>
      <c r="Q2228" t="b">
        <v>1</v>
      </c>
      <c r="R2228" s="8">
        <f t="shared" si="312"/>
        <v>1.0846283333333333</v>
      </c>
      <c r="S2228" s="10">
        <f t="shared" si="313"/>
        <v>60.820280373831778</v>
      </c>
      <c r="T2228" t="s">
        <v>8297</v>
      </c>
      <c r="U2228" t="str">
        <f t="shared" si="318"/>
        <v>games</v>
      </c>
      <c r="V2228" t="str">
        <f t="shared" si="319"/>
        <v>tabletop games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>
        <f t="shared" si="308"/>
        <v>2595600</v>
      </c>
      <c r="L2229" s="12">
        <f t="shared" si="309"/>
        <v>41561.557349537034</v>
      </c>
      <c r="M2229" s="12">
        <f t="shared" si="310"/>
        <v>41591.599016203705</v>
      </c>
      <c r="N2229" s="14">
        <f t="shared" si="311"/>
        <v>29.791666666666668</v>
      </c>
      <c r="O2229" t="b">
        <v>0</v>
      </c>
      <c r="P2229">
        <v>301</v>
      </c>
      <c r="Q2229" t="b">
        <v>1</v>
      </c>
      <c r="R2229" s="8">
        <f t="shared" si="312"/>
        <v>1.5737692307692308</v>
      </c>
      <c r="S2229" s="10">
        <f t="shared" si="313"/>
        <v>67.970099667774093</v>
      </c>
      <c r="T2229" t="s">
        <v>8297</v>
      </c>
      <c r="U2229" t="str">
        <f t="shared" si="318"/>
        <v>games</v>
      </c>
      <c r="V2229" t="str">
        <f t="shared" si="319"/>
        <v>tabletop games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>
        <f t="shared" si="308"/>
        <v>2592000</v>
      </c>
      <c r="L2230" s="12">
        <f t="shared" si="309"/>
        <v>42202.028194444443</v>
      </c>
      <c r="M2230" s="12">
        <f t="shared" si="310"/>
        <v>42232.028194444443</v>
      </c>
      <c r="N2230" s="14">
        <f t="shared" si="311"/>
        <v>29.75</v>
      </c>
      <c r="O2230" t="b">
        <v>0</v>
      </c>
      <c r="P2230">
        <v>144</v>
      </c>
      <c r="Q2230" t="b">
        <v>1</v>
      </c>
      <c r="R2230" s="8">
        <f t="shared" si="312"/>
        <v>11.744899999999999</v>
      </c>
      <c r="S2230" s="10">
        <f t="shared" si="313"/>
        <v>81.561805555555551</v>
      </c>
      <c r="T2230" t="s">
        <v>8297</v>
      </c>
      <c r="U2230" t="str">
        <f t="shared" si="318"/>
        <v>games</v>
      </c>
      <c r="V2230" t="str">
        <f t="shared" si="319"/>
        <v>tabletop games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>
        <f t="shared" si="308"/>
        <v>3067409</v>
      </c>
      <c r="L2231" s="12">
        <f t="shared" si="309"/>
        <v>41484.414247685185</v>
      </c>
      <c r="M2231" s="12">
        <f t="shared" si="310"/>
        <v>41519.916666666664</v>
      </c>
      <c r="N2231" s="14">
        <f t="shared" si="311"/>
        <v>35.252418981481476</v>
      </c>
      <c r="O2231" t="b">
        <v>0</v>
      </c>
      <c r="P2231">
        <v>539</v>
      </c>
      <c r="Q2231" t="b">
        <v>1</v>
      </c>
      <c r="R2231" s="8">
        <f t="shared" si="312"/>
        <v>1.7104755366949576</v>
      </c>
      <c r="S2231" s="10">
        <f t="shared" si="313"/>
        <v>25.42547309833024</v>
      </c>
      <c r="T2231" t="s">
        <v>8297</v>
      </c>
      <c r="U2231" t="str">
        <f t="shared" si="318"/>
        <v>games</v>
      </c>
      <c r="V2231" t="str">
        <f t="shared" si="319"/>
        <v>tabletop games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>
        <f t="shared" si="308"/>
        <v>2592000</v>
      </c>
      <c r="L2232" s="12">
        <f t="shared" si="309"/>
        <v>41724.631099537037</v>
      </c>
      <c r="M2232" s="12">
        <f t="shared" si="310"/>
        <v>41754.631099537037</v>
      </c>
      <c r="N2232" s="14">
        <f t="shared" si="311"/>
        <v>29.75</v>
      </c>
      <c r="O2232" t="b">
        <v>0</v>
      </c>
      <c r="P2232">
        <v>498</v>
      </c>
      <c r="Q2232" t="b">
        <v>1</v>
      </c>
      <c r="R2232" s="8">
        <f t="shared" si="312"/>
        <v>1.2595294117647058</v>
      </c>
      <c r="S2232" s="10">
        <f t="shared" si="313"/>
        <v>21.497991967871485</v>
      </c>
      <c r="T2232" t="s">
        <v>8297</v>
      </c>
      <c r="U2232" t="str">
        <f t="shared" si="318"/>
        <v>games</v>
      </c>
      <c r="V2232" t="str">
        <f t="shared" si="319"/>
        <v>tabletop games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>
        <f t="shared" si="308"/>
        <v>2272099</v>
      </c>
      <c r="L2233" s="12">
        <f t="shared" si="309"/>
        <v>41423.660891203705</v>
      </c>
      <c r="M2233" s="12">
        <f t="shared" si="310"/>
        <v>41449.958333333336</v>
      </c>
      <c r="N2233" s="14">
        <f t="shared" si="311"/>
        <v>26.04744212962963</v>
      </c>
      <c r="O2233" t="b">
        <v>0</v>
      </c>
      <c r="P2233">
        <v>1113</v>
      </c>
      <c r="Q2233" t="b">
        <v>1</v>
      </c>
      <c r="R2233" s="8">
        <f t="shared" si="312"/>
        <v>12.121296000000001</v>
      </c>
      <c r="S2233" s="10">
        <f t="shared" si="313"/>
        <v>27.226630727762803</v>
      </c>
      <c r="T2233" t="s">
        <v>8297</v>
      </c>
      <c r="U2233" t="str">
        <f t="shared" si="318"/>
        <v>games</v>
      </c>
      <c r="V2233" t="str">
        <f t="shared" si="319"/>
        <v>tabletop games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>
        <f t="shared" si="308"/>
        <v>2793392</v>
      </c>
      <c r="L2234" s="12">
        <f t="shared" si="309"/>
        <v>41806.544074074074</v>
      </c>
      <c r="M2234" s="12">
        <f t="shared" si="310"/>
        <v>41838.875</v>
      </c>
      <c r="N2234" s="14">
        <f t="shared" si="311"/>
        <v>32.080925925925925</v>
      </c>
      <c r="O2234" t="b">
        <v>0</v>
      </c>
      <c r="P2234">
        <v>988</v>
      </c>
      <c r="Q2234" t="b">
        <v>1</v>
      </c>
      <c r="R2234" s="8">
        <f t="shared" si="312"/>
        <v>4.9580000000000002</v>
      </c>
      <c r="S2234" s="10">
        <f t="shared" si="313"/>
        <v>25.091093117408906</v>
      </c>
      <c r="T2234" t="s">
        <v>8297</v>
      </c>
      <c r="U2234" t="str">
        <f t="shared" si="318"/>
        <v>games</v>
      </c>
      <c r="V2234" t="str">
        <f t="shared" si="319"/>
        <v>tabletop games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>
        <f t="shared" si="308"/>
        <v>1781661</v>
      </c>
      <c r="L2235" s="12">
        <f t="shared" si="309"/>
        <v>42331.128923611104</v>
      </c>
      <c r="M2235" s="12">
        <f t="shared" si="310"/>
        <v>42351.75</v>
      </c>
      <c r="N2235" s="14">
        <f t="shared" si="311"/>
        <v>20.371076388888888</v>
      </c>
      <c r="O2235" t="b">
        <v>0</v>
      </c>
      <c r="P2235">
        <v>391</v>
      </c>
      <c r="Q2235" t="b">
        <v>1</v>
      </c>
      <c r="R2235" s="8">
        <f t="shared" si="312"/>
        <v>3.3203999999999998</v>
      </c>
      <c r="S2235" s="10">
        <f t="shared" si="313"/>
        <v>21.230179028132991</v>
      </c>
      <c r="T2235" t="s">
        <v>8297</v>
      </c>
      <c r="U2235" t="str">
        <f t="shared" si="318"/>
        <v>games</v>
      </c>
      <c r="V2235" t="str">
        <f t="shared" si="319"/>
        <v>tabletop games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>
        <f t="shared" si="308"/>
        <v>2592000</v>
      </c>
      <c r="L2236" s="12">
        <f t="shared" si="309"/>
        <v>42710.574618055558</v>
      </c>
      <c r="M2236" s="12">
        <f t="shared" si="310"/>
        <v>42740.574618055558</v>
      </c>
      <c r="N2236" s="14">
        <f t="shared" si="311"/>
        <v>29.75</v>
      </c>
      <c r="O2236" t="b">
        <v>0</v>
      </c>
      <c r="P2236">
        <v>28</v>
      </c>
      <c r="Q2236" t="b">
        <v>1</v>
      </c>
      <c r="R2236" s="8">
        <f t="shared" si="312"/>
        <v>11.65</v>
      </c>
      <c r="S2236" s="10">
        <f t="shared" si="313"/>
        <v>41.607142857142854</v>
      </c>
      <c r="T2236" t="s">
        <v>8297</v>
      </c>
      <c r="U2236" t="str">
        <f t="shared" si="318"/>
        <v>games</v>
      </c>
      <c r="V2236" t="str">
        <f t="shared" si="319"/>
        <v>tabletop games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>
        <f t="shared" si="308"/>
        <v>2588400</v>
      </c>
      <c r="L2237" s="12">
        <f t="shared" si="309"/>
        <v>42061.772118055553</v>
      </c>
      <c r="M2237" s="12">
        <f t="shared" si="310"/>
        <v>42091.730451388896</v>
      </c>
      <c r="N2237" s="14">
        <f t="shared" si="311"/>
        <v>29.708333333333332</v>
      </c>
      <c r="O2237" t="b">
        <v>0</v>
      </c>
      <c r="P2237">
        <v>147</v>
      </c>
      <c r="Q2237" t="b">
        <v>1</v>
      </c>
      <c r="R2237" s="8">
        <f t="shared" si="312"/>
        <v>1.5331538461538461</v>
      </c>
      <c r="S2237" s="10">
        <f t="shared" si="313"/>
        <v>135.58503401360545</v>
      </c>
      <c r="T2237" t="s">
        <v>8297</v>
      </c>
      <c r="U2237" t="str">
        <f t="shared" si="318"/>
        <v>games</v>
      </c>
      <c r="V2237" t="str">
        <f t="shared" si="319"/>
        <v>tabletop games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>
        <f t="shared" si="308"/>
        <v>2592000</v>
      </c>
      <c r="L2238" s="12">
        <f t="shared" si="309"/>
        <v>42371.367164351846</v>
      </c>
      <c r="M2238" s="12">
        <f t="shared" si="310"/>
        <v>42401.367164351846</v>
      </c>
      <c r="N2238" s="14">
        <f t="shared" si="311"/>
        <v>29.75</v>
      </c>
      <c r="O2238" t="b">
        <v>0</v>
      </c>
      <c r="P2238">
        <v>680</v>
      </c>
      <c r="Q2238" t="b">
        <v>1</v>
      </c>
      <c r="R2238" s="8">
        <f t="shared" si="312"/>
        <v>5.3710714285714287</v>
      </c>
      <c r="S2238" s="10">
        <f t="shared" si="313"/>
        <v>22.116176470588236</v>
      </c>
      <c r="T2238" t="s">
        <v>8297</v>
      </c>
      <c r="U2238" t="str">
        <f t="shared" si="318"/>
        <v>games</v>
      </c>
      <c r="V2238" t="str">
        <f t="shared" si="319"/>
        <v>tabletop games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>
        <f t="shared" si="308"/>
        <v>3484457</v>
      </c>
      <c r="L2239" s="12">
        <f t="shared" si="309"/>
        <v>41914.753275462965</v>
      </c>
      <c r="M2239" s="12">
        <f t="shared" si="310"/>
        <v>41955.082638888889</v>
      </c>
      <c r="N2239" s="14">
        <f t="shared" si="311"/>
        <v>40.079363425925926</v>
      </c>
      <c r="O2239" t="b">
        <v>0</v>
      </c>
      <c r="P2239">
        <v>983</v>
      </c>
      <c r="Q2239" t="b">
        <v>1</v>
      </c>
      <c r="R2239" s="8">
        <f t="shared" si="312"/>
        <v>3.5292777777777777</v>
      </c>
      <c r="S2239" s="10">
        <f t="shared" si="313"/>
        <v>64.625635808748726</v>
      </c>
      <c r="T2239" t="s">
        <v>8297</v>
      </c>
      <c r="U2239" t="str">
        <f t="shared" si="318"/>
        <v>games</v>
      </c>
      <c r="V2239" t="str">
        <f t="shared" si="319"/>
        <v>tabletop games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>
        <f t="shared" si="308"/>
        <v>2592000</v>
      </c>
      <c r="L2240" s="12">
        <f t="shared" si="309"/>
        <v>42774.371712962966</v>
      </c>
      <c r="M2240" s="12">
        <f t="shared" si="310"/>
        <v>42804.371712962966</v>
      </c>
      <c r="N2240" s="14">
        <f t="shared" si="311"/>
        <v>29.75</v>
      </c>
      <c r="O2240" t="b">
        <v>0</v>
      </c>
      <c r="P2240">
        <v>79</v>
      </c>
      <c r="Q2240" t="b">
        <v>1</v>
      </c>
      <c r="R2240" s="8">
        <f t="shared" si="312"/>
        <v>1.3740000000000001</v>
      </c>
      <c r="S2240" s="10">
        <f t="shared" si="313"/>
        <v>69.569620253164558</v>
      </c>
      <c r="T2240" t="s">
        <v>8297</v>
      </c>
      <c r="U2240" t="str">
        <f t="shared" si="318"/>
        <v>games</v>
      </c>
      <c r="V2240" t="str">
        <f t="shared" si="319"/>
        <v>tabletop games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>
        <f t="shared" si="308"/>
        <v>3128506</v>
      </c>
      <c r="L2241" s="12">
        <f t="shared" si="309"/>
        <v>41572.708495370374</v>
      </c>
      <c r="M2241" s="12">
        <f t="shared" si="310"/>
        <v>41608.918055555558</v>
      </c>
      <c r="N2241" s="14">
        <f t="shared" si="311"/>
        <v>35.95956018518519</v>
      </c>
      <c r="O2241" t="b">
        <v>0</v>
      </c>
      <c r="P2241">
        <v>426</v>
      </c>
      <c r="Q2241" t="b">
        <v>1</v>
      </c>
      <c r="R2241" s="8">
        <f t="shared" si="312"/>
        <v>1.2802667999999999</v>
      </c>
      <c r="S2241" s="10">
        <f t="shared" si="313"/>
        <v>75.133028169014082</v>
      </c>
      <c r="T2241" t="s">
        <v>8297</v>
      </c>
      <c r="U2241" t="str">
        <f t="shared" si="318"/>
        <v>games</v>
      </c>
      <c r="V2241" t="str">
        <f t="shared" si="319"/>
        <v>tabletop games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>
        <f t="shared" si="308"/>
        <v>2592000</v>
      </c>
      <c r="L2242" s="12">
        <f t="shared" si="309"/>
        <v>42452.575740740736</v>
      </c>
      <c r="M2242" s="12">
        <f t="shared" si="310"/>
        <v>42482.575740740736</v>
      </c>
      <c r="N2242" s="14">
        <f t="shared" si="311"/>
        <v>29.75</v>
      </c>
      <c r="O2242" t="b">
        <v>0</v>
      </c>
      <c r="P2242">
        <v>96</v>
      </c>
      <c r="Q2242" t="b">
        <v>1</v>
      </c>
      <c r="R2242" s="8">
        <f t="shared" si="312"/>
        <v>2.7067999999999999</v>
      </c>
      <c r="S2242" s="10">
        <f t="shared" si="313"/>
        <v>140.97916666666666</v>
      </c>
      <c r="T2242" t="s">
        <v>8297</v>
      </c>
      <c r="U2242" t="str">
        <f t="shared" si="318"/>
        <v>games</v>
      </c>
      <c r="V2242" t="str">
        <f t="shared" si="319"/>
        <v>tabletop games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>
        <f t="shared" ref="K2243:K2306" si="320">SUM(I2243,-J2243)</f>
        <v>2592000</v>
      </c>
      <c r="L2243" s="12">
        <f t="shared" ref="L2243:L2306" si="321">(((J2243/60)/60)/24)+DATE(1970,1,1)+(-6/24)</f>
        <v>42766.577546296292</v>
      </c>
      <c r="M2243" s="12">
        <f t="shared" ref="M2243:M2306" si="322">(((I2243/60)/60)/24)+DATE(1970,1,1)+(-6/24)</f>
        <v>42796.577546296292</v>
      </c>
      <c r="N2243" s="14">
        <f t="shared" ref="N2243:N2306" si="323">(((K2243/60)/60)/24)+(-6/24)</f>
        <v>29.75</v>
      </c>
      <c r="O2243" t="b">
        <v>0</v>
      </c>
      <c r="P2243">
        <v>163</v>
      </c>
      <c r="Q2243" t="b">
        <v>1</v>
      </c>
      <c r="R2243" s="8">
        <f t="shared" ref="R2243:R2306" si="324">E2243/D2243</f>
        <v>8.0640000000000001</v>
      </c>
      <c r="S2243" s="10">
        <f t="shared" ref="S2243:S2306" si="325">E2243/P2243</f>
        <v>49.472392638036808</v>
      </c>
      <c r="T2243" t="s">
        <v>8297</v>
      </c>
      <c r="U2243" t="str">
        <f t="shared" si="318"/>
        <v>games</v>
      </c>
      <c r="V2243" t="str">
        <f t="shared" si="319"/>
        <v>tabletop games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>
        <f t="shared" si="320"/>
        <v>3071587</v>
      </c>
      <c r="L2244" s="12">
        <f t="shared" si="321"/>
        <v>41569.325613425928</v>
      </c>
      <c r="M2244" s="12">
        <f t="shared" si="322"/>
        <v>41604.876388888886</v>
      </c>
      <c r="N2244" s="14">
        <f t="shared" si="323"/>
        <v>35.300775462962967</v>
      </c>
      <c r="O2244" t="b">
        <v>0</v>
      </c>
      <c r="P2244">
        <v>2525</v>
      </c>
      <c r="Q2244" t="b">
        <v>1</v>
      </c>
      <c r="R2244" s="8">
        <f t="shared" si="324"/>
        <v>13.600976000000001</v>
      </c>
      <c r="S2244" s="10">
        <f t="shared" si="325"/>
        <v>53.865251485148519</v>
      </c>
      <c r="T2244" t="s">
        <v>8297</v>
      </c>
      <c r="U2244" t="str">
        <f t="shared" si="318"/>
        <v>games</v>
      </c>
      <c r="V2244" t="str">
        <f t="shared" si="319"/>
        <v>tabletop games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>
        <f t="shared" si="320"/>
        <v>550710</v>
      </c>
      <c r="L2245" s="12">
        <f t="shared" si="321"/>
        <v>42800.501041666663</v>
      </c>
      <c r="M2245" s="12">
        <f t="shared" si="322"/>
        <v>42806.875</v>
      </c>
      <c r="N2245" s="14">
        <f t="shared" si="323"/>
        <v>6.1239583333333334</v>
      </c>
      <c r="O2245" t="b">
        <v>0</v>
      </c>
      <c r="P2245">
        <v>2035</v>
      </c>
      <c r="Q2245" t="b">
        <v>1</v>
      </c>
      <c r="R2245" s="8">
        <f t="shared" si="324"/>
        <v>9302.5</v>
      </c>
      <c r="S2245" s="10">
        <f t="shared" si="325"/>
        <v>4.5712530712530715</v>
      </c>
      <c r="T2245" t="s">
        <v>8297</v>
      </c>
      <c r="U2245" t="str">
        <f t="shared" si="318"/>
        <v>games</v>
      </c>
      <c r="V2245" t="str">
        <f t="shared" si="319"/>
        <v>tabletop games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>
        <f t="shared" si="320"/>
        <v>1039854</v>
      </c>
      <c r="L2246" s="12">
        <f t="shared" si="321"/>
        <v>42647.568819444445</v>
      </c>
      <c r="M2246" s="12">
        <f t="shared" si="322"/>
        <v>42659.604166666672</v>
      </c>
      <c r="N2246" s="14">
        <f t="shared" si="323"/>
        <v>11.785347222222223</v>
      </c>
      <c r="O2246" t="b">
        <v>0</v>
      </c>
      <c r="P2246">
        <v>290</v>
      </c>
      <c r="Q2246" t="b">
        <v>1</v>
      </c>
      <c r="R2246" s="8">
        <f t="shared" si="324"/>
        <v>3.7702</v>
      </c>
      <c r="S2246" s="10">
        <f t="shared" si="325"/>
        <v>65.00344827586207</v>
      </c>
      <c r="T2246" t="s">
        <v>8297</v>
      </c>
      <c r="U2246" t="str">
        <f t="shared" si="318"/>
        <v>games</v>
      </c>
      <c r="V2246" t="str">
        <f t="shared" si="319"/>
        <v>tabletop games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>
        <f t="shared" si="320"/>
        <v>2681983</v>
      </c>
      <c r="L2247" s="12">
        <f t="shared" si="321"/>
        <v>41660.458530092597</v>
      </c>
      <c r="M2247" s="12">
        <f t="shared" si="322"/>
        <v>41691.5</v>
      </c>
      <c r="N2247" s="14">
        <f t="shared" si="323"/>
        <v>30.791469907407407</v>
      </c>
      <c r="O2247" t="b">
        <v>0</v>
      </c>
      <c r="P2247">
        <v>1980</v>
      </c>
      <c r="Q2247" t="b">
        <v>1</v>
      </c>
      <c r="R2247" s="8">
        <f t="shared" si="324"/>
        <v>26.47025</v>
      </c>
      <c r="S2247" s="10">
        <f t="shared" si="325"/>
        <v>53.475252525252522</v>
      </c>
      <c r="T2247" t="s">
        <v>8297</v>
      </c>
      <c r="U2247" t="str">
        <f t="shared" si="318"/>
        <v>games</v>
      </c>
      <c r="V2247" t="str">
        <f t="shared" si="319"/>
        <v>tabletop games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>
        <f t="shared" si="320"/>
        <v>2592000</v>
      </c>
      <c r="L2248" s="12">
        <f t="shared" si="321"/>
        <v>42221.54178240741</v>
      </c>
      <c r="M2248" s="12">
        <f t="shared" si="322"/>
        <v>42251.54178240741</v>
      </c>
      <c r="N2248" s="14">
        <f t="shared" si="323"/>
        <v>29.75</v>
      </c>
      <c r="O2248" t="b">
        <v>0</v>
      </c>
      <c r="P2248">
        <v>57</v>
      </c>
      <c r="Q2248" t="b">
        <v>1</v>
      </c>
      <c r="R2248" s="8">
        <f t="shared" si="324"/>
        <v>1.0012000000000001</v>
      </c>
      <c r="S2248" s="10">
        <f t="shared" si="325"/>
        <v>43.912280701754383</v>
      </c>
      <c r="T2248" t="s">
        <v>8297</v>
      </c>
      <c r="U2248" t="str">
        <f t="shared" si="318"/>
        <v>games</v>
      </c>
      <c r="V2248" t="str">
        <f t="shared" si="319"/>
        <v>tabletop games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>
        <f t="shared" si="320"/>
        <v>1209600</v>
      </c>
      <c r="L2249" s="12">
        <f t="shared" si="321"/>
        <v>42200.416261574079</v>
      </c>
      <c r="M2249" s="12">
        <f t="shared" si="322"/>
        <v>42214.416261574079</v>
      </c>
      <c r="N2249" s="14">
        <f t="shared" si="323"/>
        <v>13.75</v>
      </c>
      <c r="O2249" t="b">
        <v>0</v>
      </c>
      <c r="P2249">
        <v>380</v>
      </c>
      <c r="Q2249" t="b">
        <v>1</v>
      </c>
      <c r="R2249" s="8">
        <f t="shared" si="324"/>
        <v>1.0445405405405406</v>
      </c>
      <c r="S2249" s="10">
        <f t="shared" si="325"/>
        <v>50.852631578947367</v>
      </c>
      <c r="T2249" t="s">
        <v>8297</v>
      </c>
      <c r="U2249" t="str">
        <f t="shared" si="318"/>
        <v>games</v>
      </c>
      <c r="V2249" t="str">
        <f t="shared" si="319"/>
        <v>tabletop games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>
        <f t="shared" si="320"/>
        <v>2592000</v>
      </c>
      <c r="L2250" s="12">
        <f t="shared" si="321"/>
        <v>42688.625902777778</v>
      </c>
      <c r="M2250" s="12">
        <f t="shared" si="322"/>
        <v>42718.625902777778</v>
      </c>
      <c r="N2250" s="14">
        <f t="shared" si="323"/>
        <v>29.75</v>
      </c>
      <c r="O2250" t="b">
        <v>0</v>
      </c>
      <c r="P2250">
        <v>128</v>
      </c>
      <c r="Q2250" t="b">
        <v>1</v>
      </c>
      <c r="R2250" s="8">
        <f t="shared" si="324"/>
        <v>1.0721428571428571</v>
      </c>
      <c r="S2250" s="10">
        <f t="shared" si="325"/>
        <v>58.6328125</v>
      </c>
      <c r="T2250" t="s">
        <v>8297</v>
      </c>
      <c r="U2250" t="str">
        <f t="shared" si="318"/>
        <v>games</v>
      </c>
      <c r="V2250" t="str">
        <f t="shared" si="319"/>
        <v>tabletop games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>
        <f t="shared" si="320"/>
        <v>2588400</v>
      </c>
      <c r="L2251" s="12">
        <f t="shared" si="321"/>
        <v>41336.453298611108</v>
      </c>
      <c r="M2251" s="12">
        <f t="shared" si="322"/>
        <v>41366.411631944444</v>
      </c>
      <c r="N2251" s="14">
        <f t="shared" si="323"/>
        <v>29.708333333333332</v>
      </c>
      <c r="O2251" t="b">
        <v>0</v>
      </c>
      <c r="P2251">
        <v>180</v>
      </c>
      <c r="Q2251" t="b">
        <v>1</v>
      </c>
      <c r="R2251" s="8">
        <f t="shared" si="324"/>
        <v>1.6877142857142857</v>
      </c>
      <c r="S2251" s="10">
        <f t="shared" si="325"/>
        <v>32.81666666666667</v>
      </c>
      <c r="T2251" t="s">
        <v>8297</v>
      </c>
      <c r="U2251" t="str">
        <f t="shared" si="318"/>
        <v>games</v>
      </c>
      <c r="V2251" t="str">
        <f t="shared" si="319"/>
        <v>tabletop games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>
        <f t="shared" si="320"/>
        <v>2595600</v>
      </c>
      <c r="L2252" s="12">
        <f t="shared" si="321"/>
        <v>42676.755474537036</v>
      </c>
      <c r="M2252" s="12">
        <f t="shared" si="322"/>
        <v>42706.7971412037</v>
      </c>
      <c r="N2252" s="14">
        <f t="shared" si="323"/>
        <v>29.791666666666668</v>
      </c>
      <c r="O2252" t="b">
        <v>0</v>
      </c>
      <c r="P2252">
        <v>571</v>
      </c>
      <c r="Q2252" t="b">
        <v>1</v>
      </c>
      <c r="R2252" s="8">
        <f t="shared" si="324"/>
        <v>9.7511200000000002</v>
      </c>
      <c r="S2252" s="10">
        <f t="shared" si="325"/>
        <v>426.93169877408059</v>
      </c>
      <c r="T2252" t="s">
        <v>8297</v>
      </c>
      <c r="U2252" t="str">
        <f t="shared" si="318"/>
        <v>games</v>
      </c>
      <c r="V2252" t="str">
        <f t="shared" si="319"/>
        <v>tabletop games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>
        <f t="shared" si="320"/>
        <v>1814400</v>
      </c>
      <c r="L2253" s="12">
        <f t="shared" si="321"/>
        <v>41846.09579861111</v>
      </c>
      <c r="M2253" s="12">
        <f t="shared" si="322"/>
        <v>41867.09579861111</v>
      </c>
      <c r="N2253" s="14">
        <f t="shared" si="323"/>
        <v>20.75</v>
      </c>
      <c r="O2253" t="b">
        <v>0</v>
      </c>
      <c r="P2253">
        <v>480</v>
      </c>
      <c r="Q2253" t="b">
        <v>1</v>
      </c>
      <c r="R2253" s="8">
        <f t="shared" si="324"/>
        <v>1.3444929411764706</v>
      </c>
      <c r="S2253" s="10">
        <f t="shared" si="325"/>
        <v>23.808729166666669</v>
      </c>
      <c r="T2253" t="s">
        <v>8297</v>
      </c>
      <c r="U2253" t="str">
        <f t="shared" si="318"/>
        <v>games</v>
      </c>
      <c r="V2253" t="str">
        <f t="shared" si="319"/>
        <v>tabletop games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>
        <f t="shared" si="320"/>
        <v>1296000</v>
      </c>
      <c r="L2254" s="12">
        <f t="shared" si="321"/>
        <v>42573.077986111108</v>
      </c>
      <c r="M2254" s="12">
        <f t="shared" si="322"/>
        <v>42588.077986111108</v>
      </c>
      <c r="N2254" s="14">
        <f t="shared" si="323"/>
        <v>14.75</v>
      </c>
      <c r="O2254" t="b">
        <v>0</v>
      </c>
      <c r="P2254">
        <v>249</v>
      </c>
      <c r="Q2254" t="b">
        <v>1</v>
      </c>
      <c r="R2254" s="8">
        <f t="shared" si="324"/>
        <v>2.722777777777778</v>
      </c>
      <c r="S2254" s="10">
        <f t="shared" si="325"/>
        <v>98.413654618473899</v>
      </c>
      <c r="T2254" t="s">
        <v>8297</v>
      </c>
      <c r="U2254" t="str">
        <f t="shared" si="318"/>
        <v>games</v>
      </c>
      <c r="V2254" t="str">
        <f t="shared" si="319"/>
        <v>tabletop games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>
        <f t="shared" si="320"/>
        <v>2595600</v>
      </c>
      <c r="L2255" s="12">
        <f t="shared" si="321"/>
        <v>42296.381331018521</v>
      </c>
      <c r="M2255" s="12">
        <f t="shared" si="322"/>
        <v>42326.422997685186</v>
      </c>
      <c r="N2255" s="14">
        <f t="shared" si="323"/>
        <v>29.791666666666668</v>
      </c>
      <c r="O2255" t="b">
        <v>0</v>
      </c>
      <c r="P2255">
        <v>84</v>
      </c>
      <c r="Q2255" t="b">
        <v>1</v>
      </c>
      <c r="R2255" s="8">
        <f t="shared" si="324"/>
        <v>1.1268750000000001</v>
      </c>
      <c r="S2255" s="10">
        <f t="shared" si="325"/>
        <v>107.32142857142857</v>
      </c>
      <c r="T2255" t="s">
        <v>8297</v>
      </c>
      <c r="U2255" t="str">
        <f t="shared" si="318"/>
        <v>games</v>
      </c>
      <c r="V2255" t="str">
        <f t="shared" si="319"/>
        <v>tabletop games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>
        <f t="shared" si="320"/>
        <v>604800</v>
      </c>
      <c r="L2256" s="12">
        <f t="shared" si="321"/>
        <v>42752.397777777776</v>
      </c>
      <c r="M2256" s="12">
        <f t="shared" si="322"/>
        <v>42759.397777777776</v>
      </c>
      <c r="N2256" s="14">
        <f t="shared" si="323"/>
        <v>6.75</v>
      </c>
      <c r="O2256" t="b">
        <v>0</v>
      </c>
      <c r="P2256">
        <v>197</v>
      </c>
      <c r="Q2256" t="b">
        <v>1</v>
      </c>
      <c r="R2256" s="8">
        <f t="shared" si="324"/>
        <v>4.5979999999999999</v>
      </c>
      <c r="S2256" s="10">
        <f t="shared" si="325"/>
        <v>11.67005076142132</v>
      </c>
      <c r="T2256" t="s">
        <v>8297</v>
      </c>
      <c r="U2256" t="str">
        <f t="shared" si="318"/>
        <v>games</v>
      </c>
      <c r="V2256" t="str">
        <f t="shared" si="319"/>
        <v>tabletop games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>
        <f t="shared" si="320"/>
        <v>2592000</v>
      </c>
      <c r="L2257" s="12">
        <f t="shared" si="321"/>
        <v>42467.701979166668</v>
      </c>
      <c r="M2257" s="12">
        <f t="shared" si="322"/>
        <v>42497.701979166668</v>
      </c>
      <c r="N2257" s="14">
        <f t="shared" si="323"/>
        <v>29.75</v>
      </c>
      <c r="O2257" t="b">
        <v>0</v>
      </c>
      <c r="P2257">
        <v>271</v>
      </c>
      <c r="Q2257" t="b">
        <v>1</v>
      </c>
      <c r="R2257" s="8">
        <f t="shared" si="324"/>
        <v>2.8665822784810127</v>
      </c>
      <c r="S2257" s="10">
        <f t="shared" si="325"/>
        <v>41.782287822878232</v>
      </c>
      <c r="T2257" t="s">
        <v>8297</v>
      </c>
      <c r="U2257" t="str">
        <f t="shared" si="318"/>
        <v>games</v>
      </c>
      <c r="V2257" t="str">
        <f t="shared" si="319"/>
        <v>tabletop games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>
        <f t="shared" si="320"/>
        <v>1209600</v>
      </c>
      <c r="L2258" s="12">
        <f t="shared" si="321"/>
        <v>42682.201921296291</v>
      </c>
      <c r="M2258" s="12">
        <f t="shared" si="322"/>
        <v>42696.201921296291</v>
      </c>
      <c r="N2258" s="14">
        <f t="shared" si="323"/>
        <v>13.75</v>
      </c>
      <c r="O2258" t="b">
        <v>0</v>
      </c>
      <c r="P2258">
        <v>50</v>
      </c>
      <c r="Q2258" t="b">
        <v>1</v>
      </c>
      <c r="R2258" s="8">
        <f t="shared" si="324"/>
        <v>2.2270833333333333</v>
      </c>
      <c r="S2258" s="10">
        <f t="shared" si="325"/>
        <v>21.38</v>
      </c>
      <c r="T2258" t="s">
        <v>8297</v>
      </c>
      <c r="U2258" t="str">
        <f t="shared" si="318"/>
        <v>games</v>
      </c>
      <c r="V2258" t="str">
        <f t="shared" si="319"/>
        <v>tabletop games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>
        <f t="shared" si="320"/>
        <v>3025871</v>
      </c>
      <c r="L2259" s="12">
        <f t="shared" si="321"/>
        <v>42505.686678240745</v>
      </c>
      <c r="M2259" s="12">
        <f t="shared" si="322"/>
        <v>42540.708333333328</v>
      </c>
      <c r="N2259" s="14">
        <f t="shared" si="323"/>
        <v>34.771655092592589</v>
      </c>
      <c r="O2259" t="b">
        <v>0</v>
      </c>
      <c r="P2259">
        <v>169</v>
      </c>
      <c r="Q2259" t="b">
        <v>1</v>
      </c>
      <c r="R2259" s="8">
        <f t="shared" si="324"/>
        <v>6.3613999999999997</v>
      </c>
      <c r="S2259" s="10">
        <f t="shared" si="325"/>
        <v>94.103550295857985</v>
      </c>
      <c r="T2259" t="s">
        <v>8297</v>
      </c>
      <c r="U2259" t="str">
        <f t="shared" si="318"/>
        <v>games</v>
      </c>
      <c r="V2259" t="str">
        <f t="shared" si="319"/>
        <v>tabletop games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>
        <f t="shared" si="320"/>
        <v>2592000</v>
      </c>
      <c r="L2260" s="12">
        <f t="shared" si="321"/>
        <v>42136.50100694444</v>
      </c>
      <c r="M2260" s="12">
        <f t="shared" si="322"/>
        <v>42166.50100694444</v>
      </c>
      <c r="N2260" s="14">
        <f t="shared" si="323"/>
        <v>29.75</v>
      </c>
      <c r="O2260" t="b">
        <v>0</v>
      </c>
      <c r="P2260">
        <v>205</v>
      </c>
      <c r="Q2260" t="b">
        <v>1</v>
      </c>
      <c r="R2260" s="8">
        <f t="shared" si="324"/>
        <v>1.4650000000000001</v>
      </c>
      <c r="S2260" s="10">
        <f t="shared" si="325"/>
        <v>15.721951219512196</v>
      </c>
      <c r="T2260" t="s">
        <v>8297</v>
      </c>
      <c r="U2260" t="str">
        <f t="shared" si="318"/>
        <v>games</v>
      </c>
      <c r="V2260" t="str">
        <f t="shared" si="319"/>
        <v>tabletop games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>
        <f t="shared" si="320"/>
        <v>864000</v>
      </c>
      <c r="L2261" s="12">
        <f t="shared" si="321"/>
        <v>42702.554814814815</v>
      </c>
      <c r="M2261" s="12">
        <f t="shared" si="322"/>
        <v>42712.554814814815</v>
      </c>
      <c r="N2261" s="14">
        <f t="shared" si="323"/>
        <v>9.75</v>
      </c>
      <c r="O2261" t="b">
        <v>0</v>
      </c>
      <c r="P2261">
        <v>206</v>
      </c>
      <c r="Q2261" t="b">
        <v>1</v>
      </c>
      <c r="R2261" s="8">
        <f t="shared" si="324"/>
        <v>18.670999999999999</v>
      </c>
      <c r="S2261" s="10">
        <f t="shared" si="325"/>
        <v>90.635922330097088</v>
      </c>
      <c r="T2261" t="s">
        <v>8297</v>
      </c>
      <c r="U2261" t="str">
        <f t="shared" si="318"/>
        <v>games</v>
      </c>
      <c r="V2261" t="str">
        <f t="shared" si="319"/>
        <v>tabletop games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>
        <f t="shared" si="320"/>
        <v>2588400</v>
      </c>
      <c r="L2262" s="12">
        <f t="shared" si="321"/>
        <v>41694.766782407409</v>
      </c>
      <c r="M2262" s="12">
        <f t="shared" si="322"/>
        <v>41724.725115740745</v>
      </c>
      <c r="N2262" s="14">
        <f t="shared" si="323"/>
        <v>29.708333333333332</v>
      </c>
      <c r="O2262" t="b">
        <v>0</v>
      </c>
      <c r="P2262">
        <v>84</v>
      </c>
      <c r="Q2262" t="b">
        <v>1</v>
      </c>
      <c r="R2262" s="8">
        <f t="shared" si="324"/>
        <v>3.2692000000000001</v>
      </c>
      <c r="S2262" s="10">
        <f t="shared" si="325"/>
        <v>97.297619047619051</v>
      </c>
      <c r="T2262" t="s">
        <v>8297</v>
      </c>
      <c r="U2262" t="str">
        <f t="shared" si="318"/>
        <v>games</v>
      </c>
      <c r="V2262" t="str">
        <f t="shared" si="319"/>
        <v>tabletop games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>
        <f t="shared" si="320"/>
        <v>1814400</v>
      </c>
      <c r="L2263" s="12">
        <f t="shared" si="321"/>
        <v>42759.474768518514</v>
      </c>
      <c r="M2263" s="12">
        <f t="shared" si="322"/>
        <v>42780.474768518514</v>
      </c>
      <c r="N2263" s="14">
        <f t="shared" si="323"/>
        <v>20.75</v>
      </c>
      <c r="O2263" t="b">
        <v>0</v>
      </c>
      <c r="P2263">
        <v>210</v>
      </c>
      <c r="Q2263" t="b">
        <v>1</v>
      </c>
      <c r="R2263" s="8">
        <f t="shared" si="324"/>
        <v>7.7949999999999999</v>
      </c>
      <c r="S2263" s="10">
        <f t="shared" si="325"/>
        <v>37.11904761904762</v>
      </c>
      <c r="T2263" t="s">
        <v>8297</v>
      </c>
      <c r="U2263" t="str">
        <f t="shared" si="318"/>
        <v>games</v>
      </c>
      <c r="V2263" t="str">
        <f t="shared" si="319"/>
        <v>tabletop games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>
        <f t="shared" si="320"/>
        <v>2973442</v>
      </c>
      <c r="L2264" s="12">
        <f t="shared" si="321"/>
        <v>41926.335162037038</v>
      </c>
      <c r="M2264" s="12">
        <f t="shared" si="322"/>
        <v>41960.75</v>
      </c>
      <c r="N2264" s="14">
        <f t="shared" si="323"/>
        <v>34.164837962962963</v>
      </c>
      <c r="O2264" t="b">
        <v>0</v>
      </c>
      <c r="P2264">
        <v>181</v>
      </c>
      <c r="Q2264" t="b">
        <v>1</v>
      </c>
      <c r="R2264" s="8">
        <f t="shared" si="324"/>
        <v>1.5415151515151515</v>
      </c>
      <c r="S2264" s="10">
        <f t="shared" si="325"/>
        <v>28.104972375690608</v>
      </c>
      <c r="T2264" t="s">
        <v>8297</v>
      </c>
      <c r="U2264" t="str">
        <f t="shared" si="318"/>
        <v>games</v>
      </c>
      <c r="V2264" t="str">
        <f t="shared" si="319"/>
        <v>tabletop games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>
        <f t="shared" si="320"/>
        <v>1814400</v>
      </c>
      <c r="L2265" s="12">
        <f t="shared" si="321"/>
        <v>42014.582326388889</v>
      </c>
      <c r="M2265" s="12">
        <f t="shared" si="322"/>
        <v>42035.582326388889</v>
      </c>
      <c r="N2265" s="14">
        <f t="shared" si="323"/>
        <v>20.75</v>
      </c>
      <c r="O2265" t="b">
        <v>0</v>
      </c>
      <c r="P2265">
        <v>60</v>
      </c>
      <c r="Q2265" t="b">
        <v>1</v>
      </c>
      <c r="R2265" s="8">
        <f t="shared" si="324"/>
        <v>1.1554666666666666</v>
      </c>
      <c r="S2265" s="10">
        <f t="shared" si="325"/>
        <v>144.43333333333334</v>
      </c>
      <c r="T2265" t="s">
        <v>8297</v>
      </c>
      <c r="U2265" t="str">
        <f t="shared" si="318"/>
        <v>games</v>
      </c>
      <c r="V2265" t="str">
        <f t="shared" si="319"/>
        <v>tabletop games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>
        <f t="shared" si="320"/>
        <v>1429286</v>
      </c>
      <c r="L2266" s="12">
        <f t="shared" si="321"/>
        <v>42496.332337962958</v>
      </c>
      <c r="M2266" s="12">
        <f t="shared" si="322"/>
        <v>42512.875</v>
      </c>
      <c r="N2266" s="14">
        <f t="shared" si="323"/>
        <v>16.292662037037037</v>
      </c>
      <c r="O2266" t="b">
        <v>0</v>
      </c>
      <c r="P2266">
        <v>445</v>
      </c>
      <c r="Q2266" t="b">
        <v>1</v>
      </c>
      <c r="R2266" s="8">
        <f t="shared" si="324"/>
        <v>1.8003333333333333</v>
      </c>
      <c r="S2266" s="10">
        <f t="shared" si="325"/>
        <v>24.274157303370785</v>
      </c>
      <c r="T2266" t="s">
        <v>8297</v>
      </c>
      <c r="U2266" t="str">
        <f t="shared" si="318"/>
        <v>games</v>
      </c>
      <c r="V2266" t="str">
        <f t="shared" si="319"/>
        <v>tabletop games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>
        <f t="shared" si="320"/>
        <v>604800</v>
      </c>
      <c r="L2267" s="12">
        <f t="shared" si="321"/>
        <v>42689.603090277778</v>
      </c>
      <c r="M2267" s="12">
        <f t="shared" si="322"/>
        <v>42696.603090277778</v>
      </c>
      <c r="N2267" s="14">
        <f t="shared" si="323"/>
        <v>6.75</v>
      </c>
      <c r="O2267" t="b">
        <v>0</v>
      </c>
      <c r="P2267">
        <v>17</v>
      </c>
      <c r="Q2267" t="b">
        <v>1</v>
      </c>
      <c r="R2267" s="8">
        <f t="shared" si="324"/>
        <v>2.9849999999999999</v>
      </c>
      <c r="S2267" s="10">
        <f t="shared" si="325"/>
        <v>35.117647058823529</v>
      </c>
      <c r="T2267" t="s">
        <v>8297</v>
      </c>
      <c r="U2267" t="str">
        <f t="shared" si="318"/>
        <v>games</v>
      </c>
      <c r="V2267" t="str">
        <f t="shared" si="319"/>
        <v>tabletop games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>
        <f t="shared" si="320"/>
        <v>1486808</v>
      </c>
      <c r="L2268" s="12">
        <f t="shared" si="321"/>
        <v>42469.624907407408</v>
      </c>
      <c r="M2268" s="12">
        <f t="shared" si="322"/>
        <v>42486.833333333328</v>
      </c>
      <c r="N2268" s="14">
        <f t="shared" si="323"/>
        <v>16.958425925925926</v>
      </c>
      <c r="O2268" t="b">
        <v>0</v>
      </c>
      <c r="P2268">
        <v>194</v>
      </c>
      <c r="Q2268" t="b">
        <v>1</v>
      </c>
      <c r="R2268" s="8">
        <f t="shared" si="324"/>
        <v>3.2026666666666666</v>
      </c>
      <c r="S2268" s="10">
        <f t="shared" si="325"/>
        <v>24.762886597938145</v>
      </c>
      <c r="T2268" t="s">
        <v>8297</v>
      </c>
      <c r="U2268" t="str">
        <f t="shared" si="318"/>
        <v>games</v>
      </c>
      <c r="V2268" t="str">
        <f t="shared" si="319"/>
        <v>tabletop games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>
        <f t="shared" si="320"/>
        <v>2178303</v>
      </c>
      <c r="L2269" s="12">
        <f t="shared" si="321"/>
        <v>41968.579826388886</v>
      </c>
      <c r="M2269" s="12">
        <f t="shared" si="322"/>
        <v>41993.791666666672</v>
      </c>
      <c r="N2269" s="14">
        <f t="shared" si="323"/>
        <v>24.961840277777782</v>
      </c>
      <c r="O2269" t="b">
        <v>0</v>
      </c>
      <c r="P2269">
        <v>404</v>
      </c>
      <c r="Q2269" t="b">
        <v>1</v>
      </c>
      <c r="R2269" s="8">
        <f t="shared" si="324"/>
        <v>3.80525</v>
      </c>
      <c r="S2269" s="10">
        <f t="shared" si="325"/>
        <v>188.37871287128712</v>
      </c>
      <c r="T2269" t="s">
        <v>8297</v>
      </c>
      <c r="U2269" t="str">
        <f t="shared" si="318"/>
        <v>games</v>
      </c>
      <c r="V2269" t="str">
        <f t="shared" si="319"/>
        <v>tabletop games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>
        <f t="shared" si="320"/>
        <v>2592000</v>
      </c>
      <c r="L2270" s="12">
        <f t="shared" si="321"/>
        <v>42775.832349537035</v>
      </c>
      <c r="M2270" s="12">
        <f t="shared" si="322"/>
        <v>42805.832349537035</v>
      </c>
      <c r="N2270" s="14">
        <f t="shared" si="323"/>
        <v>29.75</v>
      </c>
      <c r="O2270" t="b">
        <v>0</v>
      </c>
      <c r="P2270">
        <v>194</v>
      </c>
      <c r="Q2270" t="b">
        <v>1</v>
      </c>
      <c r="R2270" s="8">
        <f t="shared" si="324"/>
        <v>1.026</v>
      </c>
      <c r="S2270" s="10">
        <f t="shared" si="325"/>
        <v>148.08247422680412</v>
      </c>
      <c r="T2270" t="s">
        <v>8297</v>
      </c>
      <c r="U2270" t="str">
        <f t="shared" si="318"/>
        <v>games</v>
      </c>
      <c r="V2270" t="str">
        <f t="shared" si="319"/>
        <v>tabletop games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>
        <f t="shared" si="320"/>
        <v>2117137</v>
      </c>
      <c r="L2271" s="12">
        <f t="shared" si="321"/>
        <v>42776.454432870371</v>
      </c>
      <c r="M2271" s="12">
        <f t="shared" si="322"/>
        <v>42800.958333333328</v>
      </c>
      <c r="N2271" s="14">
        <f t="shared" si="323"/>
        <v>24.253900462962964</v>
      </c>
      <c r="O2271" t="b">
        <v>0</v>
      </c>
      <c r="P2271">
        <v>902</v>
      </c>
      <c r="Q2271" t="b">
        <v>1</v>
      </c>
      <c r="R2271" s="8">
        <f t="shared" si="324"/>
        <v>18.016400000000001</v>
      </c>
      <c r="S2271" s="10">
        <f t="shared" si="325"/>
        <v>49.934589800443462</v>
      </c>
      <c r="T2271" t="s">
        <v>8297</v>
      </c>
      <c r="U2271" t="str">
        <f t="shared" si="318"/>
        <v>games</v>
      </c>
      <c r="V2271" t="str">
        <f t="shared" si="319"/>
        <v>tabletop games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>
        <f t="shared" si="320"/>
        <v>1732027</v>
      </c>
      <c r="L2272" s="12">
        <f t="shared" si="321"/>
        <v>42725.619363425925</v>
      </c>
      <c r="M2272" s="12">
        <f t="shared" si="322"/>
        <v>42745.665972222225</v>
      </c>
      <c r="N2272" s="14">
        <f t="shared" si="323"/>
        <v>19.796608796296294</v>
      </c>
      <c r="O2272" t="b">
        <v>0</v>
      </c>
      <c r="P2272">
        <v>1670</v>
      </c>
      <c r="Q2272" t="b">
        <v>1</v>
      </c>
      <c r="R2272" s="8">
        <f t="shared" si="324"/>
        <v>7.2024800000000004</v>
      </c>
      <c r="S2272" s="10">
        <f t="shared" si="325"/>
        <v>107.82155688622754</v>
      </c>
      <c r="T2272" t="s">
        <v>8297</v>
      </c>
      <c r="U2272" t="str">
        <f t="shared" si="318"/>
        <v>games</v>
      </c>
      <c r="V2272" t="str">
        <f t="shared" si="319"/>
        <v>tabletop games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>
        <f t="shared" si="320"/>
        <v>2592000</v>
      </c>
      <c r="L2273" s="12">
        <f t="shared" si="321"/>
        <v>42683.750046296293</v>
      </c>
      <c r="M2273" s="12">
        <f t="shared" si="322"/>
        <v>42713.750046296293</v>
      </c>
      <c r="N2273" s="14">
        <f t="shared" si="323"/>
        <v>29.75</v>
      </c>
      <c r="O2273" t="b">
        <v>0</v>
      </c>
      <c r="P2273">
        <v>1328</v>
      </c>
      <c r="Q2273" t="b">
        <v>1</v>
      </c>
      <c r="R2273" s="8">
        <f t="shared" si="324"/>
        <v>2.8309000000000002</v>
      </c>
      <c r="S2273" s="10">
        <f t="shared" si="325"/>
        <v>42.63403614457831</v>
      </c>
      <c r="T2273" t="s">
        <v>8297</v>
      </c>
      <c r="U2273" t="str">
        <f t="shared" si="318"/>
        <v>games</v>
      </c>
      <c r="V2273" t="str">
        <f t="shared" si="319"/>
        <v>tabletop games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>
        <f t="shared" si="320"/>
        <v>2592000</v>
      </c>
      <c r="L2274" s="12">
        <f t="shared" si="321"/>
        <v>42315.449490740735</v>
      </c>
      <c r="M2274" s="12">
        <f t="shared" si="322"/>
        <v>42345.449490740735</v>
      </c>
      <c r="N2274" s="14">
        <f t="shared" si="323"/>
        <v>29.75</v>
      </c>
      <c r="O2274" t="b">
        <v>0</v>
      </c>
      <c r="P2274">
        <v>944</v>
      </c>
      <c r="Q2274" t="b">
        <v>1</v>
      </c>
      <c r="R2274" s="8">
        <f t="shared" si="324"/>
        <v>13.566000000000001</v>
      </c>
      <c r="S2274" s="10">
        <f t="shared" si="325"/>
        <v>14.370762711864407</v>
      </c>
      <c r="T2274" t="s">
        <v>8297</v>
      </c>
      <c r="U2274" t="str">
        <f t="shared" si="318"/>
        <v>games</v>
      </c>
      <c r="V2274" t="str">
        <f t="shared" si="319"/>
        <v>tabletop games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>
        <f t="shared" si="320"/>
        <v>2156400</v>
      </c>
      <c r="L2275" s="12">
        <f t="shared" si="321"/>
        <v>42781.299097222218</v>
      </c>
      <c r="M2275" s="12">
        <f t="shared" si="322"/>
        <v>42806.257430555561</v>
      </c>
      <c r="N2275" s="14">
        <f t="shared" si="323"/>
        <v>24.708333333333332</v>
      </c>
      <c r="O2275" t="b">
        <v>0</v>
      </c>
      <c r="P2275">
        <v>147</v>
      </c>
      <c r="Q2275" t="b">
        <v>1</v>
      </c>
      <c r="R2275" s="8">
        <f t="shared" si="324"/>
        <v>2.2035999999999998</v>
      </c>
      <c r="S2275" s="10">
        <f t="shared" si="325"/>
        <v>37.476190476190474</v>
      </c>
      <c r="T2275" t="s">
        <v>8297</v>
      </c>
      <c r="U2275" t="str">
        <f t="shared" si="318"/>
        <v>games</v>
      </c>
      <c r="V2275" t="str">
        <f t="shared" si="319"/>
        <v>tabletop games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>
        <f t="shared" si="320"/>
        <v>2592000</v>
      </c>
      <c r="L2276" s="12">
        <f t="shared" si="321"/>
        <v>41663.250659722224</v>
      </c>
      <c r="M2276" s="12">
        <f t="shared" si="322"/>
        <v>41693.250659722224</v>
      </c>
      <c r="N2276" s="14">
        <f t="shared" si="323"/>
        <v>29.75</v>
      </c>
      <c r="O2276" t="b">
        <v>0</v>
      </c>
      <c r="P2276">
        <v>99</v>
      </c>
      <c r="Q2276" t="b">
        <v>1</v>
      </c>
      <c r="R2276" s="8">
        <f t="shared" si="324"/>
        <v>1.196</v>
      </c>
      <c r="S2276" s="10">
        <f t="shared" si="325"/>
        <v>30.202020202020201</v>
      </c>
      <c r="T2276" t="s">
        <v>8297</v>
      </c>
      <c r="U2276" t="str">
        <f t="shared" si="318"/>
        <v>games</v>
      </c>
      <c r="V2276" t="str">
        <f t="shared" si="319"/>
        <v>tabletop games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>
        <f t="shared" si="320"/>
        <v>2592000</v>
      </c>
      <c r="L2277" s="12">
        <f t="shared" si="321"/>
        <v>41965.366655092599</v>
      </c>
      <c r="M2277" s="12">
        <f t="shared" si="322"/>
        <v>41995.366655092599</v>
      </c>
      <c r="N2277" s="14">
        <f t="shared" si="323"/>
        <v>29.75</v>
      </c>
      <c r="O2277" t="b">
        <v>0</v>
      </c>
      <c r="P2277">
        <v>79</v>
      </c>
      <c r="Q2277" t="b">
        <v>1</v>
      </c>
      <c r="R2277" s="8">
        <f t="shared" si="324"/>
        <v>4.0776923076923079</v>
      </c>
      <c r="S2277" s="10">
        <f t="shared" si="325"/>
        <v>33.550632911392405</v>
      </c>
      <c r="T2277" t="s">
        <v>8297</v>
      </c>
      <c r="U2277" t="str">
        <f t="shared" si="318"/>
        <v>games</v>
      </c>
      <c r="V2277" t="str">
        <f t="shared" si="319"/>
        <v>tabletop games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>
        <f t="shared" si="320"/>
        <v>2592000</v>
      </c>
      <c r="L2278" s="12">
        <f t="shared" si="321"/>
        <v>41614.401493055557</v>
      </c>
      <c r="M2278" s="12">
        <f t="shared" si="322"/>
        <v>41644.401493055557</v>
      </c>
      <c r="N2278" s="14">
        <f t="shared" si="323"/>
        <v>29.75</v>
      </c>
      <c r="O2278" t="b">
        <v>0</v>
      </c>
      <c r="P2278">
        <v>75</v>
      </c>
      <c r="Q2278" t="b">
        <v>1</v>
      </c>
      <c r="R2278" s="8">
        <f t="shared" si="324"/>
        <v>1.0581826105905425</v>
      </c>
      <c r="S2278" s="10">
        <f t="shared" si="325"/>
        <v>64.74666666666667</v>
      </c>
      <c r="T2278" t="s">
        <v>8297</v>
      </c>
      <c r="U2278" t="str">
        <f t="shared" si="318"/>
        <v>games</v>
      </c>
      <c r="V2278" t="str">
        <f t="shared" si="319"/>
        <v>tabletop games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>
        <f t="shared" si="320"/>
        <v>2592000</v>
      </c>
      <c r="L2279" s="12">
        <f t="shared" si="321"/>
        <v>40936.428506944445</v>
      </c>
      <c r="M2279" s="12">
        <f t="shared" si="322"/>
        <v>40966.428506944445</v>
      </c>
      <c r="N2279" s="14">
        <f t="shared" si="323"/>
        <v>29.75</v>
      </c>
      <c r="O2279" t="b">
        <v>0</v>
      </c>
      <c r="P2279">
        <v>207</v>
      </c>
      <c r="Q2279" t="b">
        <v>1</v>
      </c>
      <c r="R2279" s="8">
        <f t="shared" si="324"/>
        <v>1.4108235294117648</v>
      </c>
      <c r="S2279" s="10">
        <f t="shared" si="325"/>
        <v>57.932367149758456</v>
      </c>
      <c r="T2279" t="s">
        <v>8297</v>
      </c>
      <c r="U2279" t="str">
        <f t="shared" si="318"/>
        <v>games</v>
      </c>
      <c r="V2279" t="str">
        <f t="shared" si="319"/>
        <v>tabletop games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>
        <f t="shared" si="320"/>
        <v>2959073</v>
      </c>
      <c r="L2280" s="12">
        <f t="shared" si="321"/>
        <v>42338.459108796291</v>
      </c>
      <c r="M2280" s="12">
        <f t="shared" si="322"/>
        <v>42372.707638888889</v>
      </c>
      <c r="N2280" s="14">
        <f t="shared" si="323"/>
        <v>33.998530092592596</v>
      </c>
      <c r="O2280" t="b">
        <v>0</v>
      </c>
      <c r="P2280">
        <v>102</v>
      </c>
      <c r="Q2280" t="b">
        <v>1</v>
      </c>
      <c r="R2280" s="8">
        <f t="shared" si="324"/>
        <v>2.7069999999999999</v>
      </c>
      <c r="S2280" s="10">
        <f t="shared" si="325"/>
        <v>53.078431372549019</v>
      </c>
      <c r="T2280" t="s">
        <v>8297</v>
      </c>
      <c r="U2280" t="str">
        <f t="shared" si="318"/>
        <v>games</v>
      </c>
      <c r="V2280" t="str">
        <f t="shared" si="319"/>
        <v>tabletop games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>
        <f t="shared" si="320"/>
        <v>1586301</v>
      </c>
      <c r="L2281" s="12">
        <f t="shared" si="321"/>
        <v>42020.556701388887</v>
      </c>
      <c r="M2281" s="12">
        <f t="shared" si="322"/>
        <v>42038.916666666672</v>
      </c>
      <c r="N2281" s="14">
        <f t="shared" si="323"/>
        <v>18.109965277777778</v>
      </c>
      <c r="O2281" t="b">
        <v>0</v>
      </c>
      <c r="P2281">
        <v>32</v>
      </c>
      <c r="Q2281" t="b">
        <v>1</v>
      </c>
      <c r="R2281" s="8">
        <f t="shared" si="324"/>
        <v>1.538</v>
      </c>
      <c r="S2281" s="10">
        <f t="shared" si="325"/>
        <v>48.0625</v>
      </c>
      <c r="T2281" t="s">
        <v>8297</v>
      </c>
      <c r="U2281" t="str">
        <f t="shared" si="318"/>
        <v>games</v>
      </c>
      <c r="V2281" t="str">
        <f t="shared" si="319"/>
        <v>tabletop games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>
        <f t="shared" si="320"/>
        <v>2592000</v>
      </c>
      <c r="L2282" s="12">
        <f t="shared" si="321"/>
        <v>42234.374895833331</v>
      </c>
      <c r="M2282" s="12">
        <f t="shared" si="322"/>
        <v>42264.374895833331</v>
      </c>
      <c r="N2282" s="14">
        <f t="shared" si="323"/>
        <v>29.75</v>
      </c>
      <c r="O2282" t="b">
        <v>0</v>
      </c>
      <c r="P2282">
        <v>480</v>
      </c>
      <c r="Q2282" t="b">
        <v>1</v>
      </c>
      <c r="R2282" s="8">
        <f t="shared" si="324"/>
        <v>4.0357653061224488</v>
      </c>
      <c r="S2282" s="10">
        <f t="shared" si="325"/>
        <v>82.396874999999994</v>
      </c>
      <c r="T2282" t="s">
        <v>8297</v>
      </c>
      <c r="U2282" t="str">
        <f t="shared" si="318"/>
        <v>games</v>
      </c>
      <c r="V2282" t="str">
        <f t="shared" si="319"/>
        <v>tabletop games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>
        <f t="shared" si="320"/>
        <v>5356703</v>
      </c>
      <c r="L2283" s="12">
        <f t="shared" si="321"/>
        <v>40687.035844907405</v>
      </c>
      <c r="M2283" s="12">
        <f t="shared" si="322"/>
        <v>40749.034722222219</v>
      </c>
      <c r="N2283" s="14">
        <f t="shared" si="323"/>
        <v>61.748877314814813</v>
      </c>
      <c r="O2283" t="b">
        <v>0</v>
      </c>
      <c r="P2283">
        <v>11</v>
      </c>
      <c r="Q2283" t="b">
        <v>1</v>
      </c>
      <c r="R2283" s="8">
        <f t="shared" si="324"/>
        <v>1.85</v>
      </c>
      <c r="S2283" s="10">
        <f t="shared" si="325"/>
        <v>50.454545454545453</v>
      </c>
      <c r="T2283" t="s">
        <v>8276</v>
      </c>
      <c r="U2283" t="str">
        <f t="shared" ref="U2283:U2322" si="326">IF(T2283="music/rock","music",IF(T2283="music/jazz","music",IF(T2283="music/classical music","music",IF(T2283="music/electronic music","music",IF(T2283="music/faith","music",IF(T2283="music/metal","music",IF(T2283="music/pop","music",IF(T2283="music/indie rock","music",IF(T2283="music/world music","music","N/A")))))))))</f>
        <v>music</v>
      </c>
      <c r="V2283" t="str">
        <f t="shared" ref="V2283:V2322" si="327">IF(T2283="music/rock","rock",IF(T2283="music/jazz","jazz",IF(T2283="music/classical music","classical music",IF(T2283="music/electronic music","electronic music",IF(T2283="music/faith","faith",IF(T2283="music/metal","metal",IF(T2283="music/pop","pop",IF(T2283="music/indie rock","indie rock",IF(T2283="music/world music","world music","N/A")))))))))</f>
        <v>rock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>
        <f t="shared" si="320"/>
        <v>5184000</v>
      </c>
      <c r="L2284" s="12">
        <f t="shared" si="321"/>
        <v>42322.92460648148</v>
      </c>
      <c r="M2284" s="12">
        <f t="shared" si="322"/>
        <v>42382.92460648148</v>
      </c>
      <c r="N2284" s="14">
        <f t="shared" si="323"/>
        <v>59.75</v>
      </c>
      <c r="O2284" t="b">
        <v>0</v>
      </c>
      <c r="P2284">
        <v>12</v>
      </c>
      <c r="Q2284" t="b">
        <v>1</v>
      </c>
      <c r="R2284" s="8">
        <f t="shared" si="324"/>
        <v>1.8533333333333333</v>
      </c>
      <c r="S2284" s="10">
        <f t="shared" si="325"/>
        <v>115.83333333333333</v>
      </c>
      <c r="T2284" t="s">
        <v>8276</v>
      </c>
      <c r="U2284" t="str">
        <f t="shared" si="326"/>
        <v>music</v>
      </c>
      <c r="V2284" t="str">
        <f t="shared" si="327"/>
        <v>rock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>
        <f t="shared" si="320"/>
        <v>5180400</v>
      </c>
      <c r="L2285" s="12">
        <f t="shared" si="321"/>
        <v>40977.875046296293</v>
      </c>
      <c r="M2285" s="12">
        <f t="shared" si="322"/>
        <v>41037.833379629628</v>
      </c>
      <c r="N2285" s="14">
        <f t="shared" si="323"/>
        <v>59.708333333333336</v>
      </c>
      <c r="O2285" t="b">
        <v>0</v>
      </c>
      <c r="P2285">
        <v>48</v>
      </c>
      <c r="Q2285" t="b">
        <v>1</v>
      </c>
      <c r="R2285" s="8">
        <f t="shared" si="324"/>
        <v>1.0085533333333332</v>
      </c>
      <c r="S2285" s="10">
        <f t="shared" si="325"/>
        <v>63.03458333333333</v>
      </c>
      <c r="T2285" t="s">
        <v>8276</v>
      </c>
      <c r="U2285" t="str">
        <f t="shared" si="326"/>
        <v>music</v>
      </c>
      <c r="V2285" t="str">
        <f t="shared" si="327"/>
        <v>rock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>
        <f t="shared" si="320"/>
        <v>2451155</v>
      </c>
      <c r="L2286" s="12">
        <f t="shared" si="321"/>
        <v>40585.546817129631</v>
      </c>
      <c r="M2286" s="12">
        <f t="shared" si="322"/>
        <v>40613.916666666664</v>
      </c>
      <c r="N2286" s="14">
        <f t="shared" si="323"/>
        <v>28.119849537037041</v>
      </c>
      <c r="O2286" t="b">
        <v>0</v>
      </c>
      <c r="P2286">
        <v>59</v>
      </c>
      <c r="Q2286" t="b">
        <v>1</v>
      </c>
      <c r="R2286" s="8">
        <f t="shared" si="324"/>
        <v>1.0622116666666668</v>
      </c>
      <c r="S2286" s="10">
        <f t="shared" si="325"/>
        <v>108.02152542372882</v>
      </c>
      <c r="T2286" t="s">
        <v>8276</v>
      </c>
      <c r="U2286" t="str">
        <f t="shared" si="326"/>
        <v>music</v>
      </c>
      <c r="V2286" t="str">
        <f t="shared" si="327"/>
        <v>rock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>
        <f t="shared" si="320"/>
        <v>2592000</v>
      </c>
      <c r="L2287" s="12">
        <f t="shared" si="321"/>
        <v>41058.935682870368</v>
      </c>
      <c r="M2287" s="12">
        <f t="shared" si="322"/>
        <v>41088.935682870368</v>
      </c>
      <c r="N2287" s="14">
        <f t="shared" si="323"/>
        <v>29.75</v>
      </c>
      <c r="O2287" t="b">
        <v>0</v>
      </c>
      <c r="P2287">
        <v>79</v>
      </c>
      <c r="Q2287" t="b">
        <v>1</v>
      </c>
      <c r="R2287" s="8">
        <f t="shared" si="324"/>
        <v>1.2136666666666667</v>
      </c>
      <c r="S2287" s="10">
        <f t="shared" si="325"/>
        <v>46.088607594936711</v>
      </c>
      <c r="T2287" t="s">
        <v>8276</v>
      </c>
      <c r="U2287" t="str">
        <f t="shared" si="326"/>
        <v>music</v>
      </c>
      <c r="V2287" t="str">
        <f t="shared" si="327"/>
        <v>rock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>
        <f t="shared" si="320"/>
        <v>2436686</v>
      </c>
      <c r="L2288" s="12">
        <f t="shared" si="321"/>
        <v>41494.713587962964</v>
      </c>
      <c r="M2288" s="12">
        <f t="shared" si="322"/>
        <v>41522.915972222225</v>
      </c>
      <c r="N2288" s="14">
        <f t="shared" si="323"/>
        <v>27.952384259259262</v>
      </c>
      <c r="O2288" t="b">
        <v>0</v>
      </c>
      <c r="P2288">
        <v>14</v>
      </c>
      <c r="Q2288" t="b">
        <v>1</v>
      </c>
      <c r="R2288" s="8">
        <f t="shared" si="324"/>
        <v>1.0006666666666666</v>
      </c>
      <c r="S2288" s="10">
        <f t="shared" si="325"/>
        <v>107.21428571428571</v>
      </c>
      <c r="T2288" t="s">
        <v>8276</v>
      </c>
      <c r="U2288" t="str">
        <f t="shared" si="326"/>
        <v>music</v>
      </c>
      <c r="V2288" t="str">
        <f t="shared" si="327"/>
        <v>rock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>
        <f t="shared" si="320"/>
        <v>1814400</v>
      </c>
      <c r="L2289" s="12">
        <f t="shared" si="321"/>
        <v>41792.417361111111</v>
      </c>
      <c r="M2289" s="12">
        <f t="shared" si="322"/>
        <v>41813.417361111111</v>
      </c>
      <c r="N2289" s="14">
        <f t="shared" si="323"/>
        <v>20.75</v>
      </c>
      <c r="O2289" t="b">
        <v>0</v>
      </c>
      <c r="P2289">
        <v>106</v>
      </c>
      <c r="Q2289" t="b">
        <v>1</v>
      </c>
      <c r="R2289" s="8">
        <f t="shared" si="324"/>
        <v>1.1997755555555556</v>
      </c>
      <c r="S2289" s="10">
        <f t="shared" si="325"/>
        <v>50.9338679245283</v>
      </c>
      <c r="T2289" t="s">
        <v>8276</v>
      </c>
      <c r="U2289" t="str">
        <f t="shared" si="326"/>
        <v>music</v>
      </c>
      <c r="V2289" t="str">
        <f t="shared" si="327"/>
        <v>rock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>
        <f t="shared" si="320"/>
        <v>1634911</v>
      </c>
      <c r="L2290" s="12">
        <f t="shared" si="321"/>
        <v>41067.577418981484</v>
      </c>
      <c r="M2290" s="12">
        <f t="shared" si="322"/>
        <v>41086.5</v>
      </c>
      <c r="N2290" s="14">
        <f t="shared" si="323"/>
        <v>18.672581018518517</v>
      </c>
      <c r="O2290" t="b">
        <v>0</v>
      </c>
      <c r="P2290">
        <v>25</v>
      </c>
      <c r="Q2290" t="b">
        <v>1</v>
      </c>
      <c r="R2290" s="8">
        <f t="shared" si="324"/>
        <v>1.0009999999999999</v>
      </c>
      <c r="S2290" s="10">
        <f t="shared" si="325"/>
        <v>40.04</v>
      </c>
      <c r="T2290" t="s">
        <v>8276</v>
      </c>
      <c r="U2290" t="str">
        <f t="shared" si="326"/>
        <v>music</v>
      </c>
      <c r="V2290" t="str">
        <f t="shared" si="327"/>
        <v>rock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>
        <f t="shared" si="320"/>
        <v>3713060</v>
      </c>
      <c r="L2291" s="12">
        <f t="shared" si="321"/>
        <v>41571.748379629629</v>
      </c>
      <c r="M2291" s="12">
        <f t="shared" si="322"/>
        <v>41614.723611111112</v>
      </c>
      <c r="N2291" s="14">
        <f t="shared" si="323"/>
        <v>42.72523148148148</v>
      </c>
      <c r="O2291" t="b">
        <v>0</v>
      </c>
      <c r="P2291">
        <v>25</v>
      </c>
      <c r="Q2291" t="b">
        <v>1</v>
      </c>
      <c r="R2291" s="8">
        <f t="shared" si="324"/>
        <v>1.0740000000000001</v>
      </c>
      <c r="S2291" s="10">
        <f t="shared" si="325"/>
        <v>64.44</v>
      </c>
      <c r="T2291" t="s">
        <v>8276</v>
      </c>
      <c r="U2291" t="str">
        <f t="shared" si="326"/>
        <v>music</v>
      </c>
      <c r="V2291" t="str">
        <f t="shared" si="327"/>
        <v>rock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>
        <f t="shared" si="320"/>
        <v>6778470</v>
      </c>
      <c r="L2292" s="12">
        <f t="shared" si="321"/>
        <v>40070.003819444442</v>
      </c>
      <c r="M2292" s="12">
        <f t="shared" si="322"/>
        <v>40148.458333333336</v>
      </c>
      <c r="N2292" s="14">
        <f t="shared" si="323"/>
        <v>78.204513888888883</v>
      </c>
      <c r="O2292" t="b">
        <v>0</v>
      </c>
      <c r="P2292">
        <v>29</v>
      </c>
      <c r="Q2292" t="b">
        <v>1</v>
      </c>
      <c r="R2292" s="8">
        <f t="shared" si="324"/>
        <v>1.0406666666666666</v>
      </c>
      <c r="S2292" s="10">
        <f t="shared" si="325"/>
        <v>53.827586206896555</v>
      </c>
      <c r="T2292" t="s">
        <v>8276</v>
      </c>
      <c r="U2292" t="str">
        <f t="shared" si="326"/>
        <v>music</v>
      </c>
      <c r="V2292" t="str">
        <f t="shared" si="327"/>
        <v>rock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>
        <f t="shared" si="320"/>
        <v>2953982</v>
      </c>
      <c r="L2293" s="12">
        <f t="shared" si="321"/>
        <v>40987.727060185185</v>
      </c>
      <c r="M2293" s="12">
        <f t="shared" si="322"/>
        <v>41021.916666666664</v>
      </c>
      <c r="N2293" s="14">
        <f t="shared" si="323"/>
        <v>33.939606481481484</v>
      </c>
      <c r="O2293" t="b">
        <v>0</v>
      </c>
      <c r="P2293">
        <v>43</v>
      </c>
      <c r="Q2293" t="b">
        <v>1</v>
      </c>
      <c r="R2293" s="8">
        <f t="shared" si="324"/>
        <v>1.728</v>
      </c>
      <c r="S2293" s="10">
        <f t="shared" si="325"/>
        <v>100.46511627906976</v>
      </c>
      <c r="T2293" t="s">
        <v>8276</v>
      </c>
      <c r="U2293" t="str">
        <f t="shared" si="326"/>
        <v>music</v>
      </c>
      <c r="V2293" t="str">
        <f t="shared" si="327"/>
        <v>rock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>
        <f t="shared" si="320"/>
        <v>2592000</v>
      </c>
      <c r="L2294" s="12">
        <f t="shared" si="321"/>
        <v>40987.447638888887</v>
      </c>
      <c r="M2294" s="12">
        <f t="shared" si="322"/>
        <v>41017.447638888887</v>
      </c>
      <c r="N2294" s="14">
        <f t="shared" si="323"/>
        <v>29.75</v>
      </c>
      <c r="O2294" t="b">
        <v>0</v>
      </c>
      <c r="P2294">
        <v>46</v>
      </c>
      <c r="Q2294" t="b">
        <v>1</v>
      </c>
      <c r="R2294" s="8">
        <f t="shared" si="324"/>
        <v>1.072505</v>
      </c>
      <c r="S2294" s="10">
        <f t="shared" si="325"/>
        <v>46.630652173913049</v>
      </c>
      <c r="T2294" t="s">
        <v>8276</v>
      </c>
      <c r="U2294" t="str">
        <f t="shared" si="326"/>
        <v>music</v>
      </c>
      <c r="V2294" t="str">
        <f t="shared" si="327"/>
        <v>rock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>
        <f t="shared" si="320"/>
        <v>2199541</v>
      </c>
      <c r="L2295" s="12">
        <f t="shared" si="321"/>
        <v>41151.458321759259</v>
      </c>
      <c r="M2295" s="12">
        <f t="shared" si="322"/>
        <v>41176.915972222225</v>
      </c>
      <c r="N2295" s="14">
        <f t="shared" si="323"/>
        <v>25.207650462962963</v>
      </c>
      <c r="O2295" t="b">
        <v>0</v>
      </c>
      <c r="P2295">
        <v>27</v>
      </c>
      <c r="Q2295" t="b">
        <v>1</v>
      </c>
      <c r="R2295" s="8">
        <f t="shared" si="324"/>
        <v>1.0823529411764705</v>
      </c>
      <c r="S2295" s="10">
        <f t="shared" si="325"/>
        <v>34.074074074074076</v>
      </c>
      <c r="T2295" t="s">
        <v>8276</v>
      </c>
      <c r="U2295" t="str">
        <f t="shared" si="326"/>
        <v>music</v>
      </c>
      <c r="V2295" t="str">
        <f t="shared" si="327"/>
        <v>rock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>
        <f t="shared" si="320"/>
        <v>2592000</v>
      </c>
      <c r="L2296" s="12">
        <f t="shared" si="321"/>
        <v>41264.47314814815</v>
      </c>
      <c r="M2296" s="12">
        <f t="shared" si="322"/>
        <v>41294.47314814815</v>
      </c>
      <c r="N2296" s="14">
        <f t="shared" si="323"/>
        <v>29.75</v>
      </c>
      <c r="O2296" t="b">
        <v>0</v>
      </c>
      <c r="P2296">
        <v>112</v>
      </c>
      <c r="Q2296" t="b">
        <v>1</v>
      </c>
      <c r="R2296" s="8">
        <f t="shared" si="324"/>
        <v>1.4608079999999999</v>
      </c>
      <c r="S2296" s="10">
        <f t="shared" si="325"/>
        <v>65.214642857142863</v>
      </c>
      <c r="T2296" t="s">
        <v>8276</v>
      </c>
      <c r="U2296" t="str">
        <f t="shared" si="326"/>
        <v>music</v>
      </c>
      <c r="V2296" t="str">
        <f t="shared" si="327"/>
        <v>rock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>
        <f t="shared" si="320"/>
        <v>2592000</v>
      </c>
      <c r="L2297" s="12">
        <f t="shared" si="321"/>
        <v>41270.704351851848</v>
      </c>
      <c r="M2297" s="12">
        <f t="shared" si="322"/>
        <v>41300.704351851848</v>
      </c>
      <c r="N2297" s="14">
        <f t="shared" si="323"/>
        <v>29.75</v>
      </c>
      <c r="O2297" t="b">
        <v>0</v>
      </c>
      <c r="P2297">
        <v>34</v>
      </c>
      <c r="Q2297" t="b">
        <v>1</v>
      </c>
      <c r="R2297" s="8">
        <f t="shared" si="324"/>
        <v>1.2524999999999999</v>
      </c>
      <c r="S2297" s="10">
        <f t="shared" si="325"/>
        <v>44.205882352941174</v>
      </c>
      <c r="T2297" t="s">
        <v>8276</v>
      </c>
      <c r="U2297" t="str">
        <f t="shared" si="326"/>
        <v>music</v>
      </c>
      <c r="V2297" t="str">
        <f t="shared" si="327"/>
        <v>rock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>
        <f t="shared" si="320"/>
        <v>3024000</v>
      </c>
      <c r="L2298" s="12">
        <f t="shared" si="321"/>
        <v>40927.481782407405</v>
      </c>
      <c r="M2298" s="12">
        <f t="shared" si="322"/>
        <v>40962.481782407405</v>
      </c>
      <c r="N2298" s="14">
        <f t="shared" si="323"/>
        <v>34.75</v>
      </c>
      <c r="O2298" t="b">
        <v>0</v>
      </c>
      <c r="P2298">
        <v>145</v>
      </c>
      <c r="Q2298" t="b">
        <v>1</v>
      </c>
      <c r="R2298" s="8">
        <f t="shared" si="324"/>
        <v>1.4907142857142857</v>
      </c>
      <c r="S2298" s="10">
        <f t="shared" si="325"/>
        <v>71.965517241379317</v>
      </c>
      <c r="T2298" t="s">
        <v>8276</v>
      </c>
      <c r="U2298" t="str">
        <f t="shared" si="326"/>
        <v>music</v>
      </c>
      <c r="V2298" t="str">
        <f t="shared" si="327"/>
        <v>rock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>
        <f t="shared" si="320"/>
        <v>2948291</v>
      </c>
      <c r="L2299" s="12">
        <f t="shared" si="321"/>
        <v>40947.792233796295</v>
      </c>
      <c r="M2299" s="12">
        <f t="shared" si="322"/>
        <v>40981.915972222225</v>
      </c>
      <c r="N2299" s="14">
        <f t="shared" si="323"/>
        <v>33.873738425925929</v>
      </c>
      <c r="O2299" t="b">
        <v>0</v>
      </c>
      <c r="P2299">
        <v>19</v>
      </c>
      <c r="Q2299" t="b">
        <v>1</v>
      </c>
      <c r="R2299" s="8">
        <f t="shared" si="324"/>
        <v>1.006</v>
      </c>
      <c r="S2299" s="10">
        <f t="shared" si="325"/>
        <v>52.94736842105263</v>
      </c>
      <c r="T2299" t="s">
        <v>8276</v>
      </c>
      <c r="U2299" t="str">
        <f t="shared" si="326"/>
        <v>music</v>
      </c>
      <c r="V2299" t="str">
        <f t="shared" si="327"/>
        <v>rock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>
        <f t="shared" si="320"/>
        <v>2588400</v>
      </c>
      <c r="L2300" s="12">
        <f t="shared" si="321"/>
        <v>41694.59065972222</v>
      </c>
      <c r="M2300" s="12">
        <f t="shared" si="322"/>
        <v>41724.548993055556</v>
      </c>
      <c r="N2300" s="14">
        <f t="shared" si="323"/>
        <v>29.708333333333332</v>
      </c>
      <c r="O2300" t="b">
        <v>0</v>
      </c>
      <c r="P2300">
        <v>288</v>
      </c>
      <c r="Q2300" t="b">
        <v>1</v>
      </c>
      <c r="R2300" s="8">
        <f t="shared" si="324"/>
        <v>1.0507333333333333</v>
      </c>
      <c r="S2300" s="10">
        <f t="shared" si="325"/>
        <v>109.45138888888889</v>
      </c>
      <c r="T2300" t="s">
        <v>8276</v>
      </c>
      <c r="U2300" t="str">
        <f t="shared" si="326"/>
        <v>music</v>
      </c>
      <c r="V2300" t="str">
        <f t="shared" si="327"/>
        <v>rock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>
        <f t="shared" si="320"/>
        <v>1296000</v>
      </c>
      <c r="L2301" s="12">
        <f t="shared" si="321"/>
        <v>40564.782511574071</v>
      </c>
      <c r="M2301" s="12">
        <f t="shared" si="322"/>
        <v>40579.782511574071</v>
      </c>
      <c r="N2301" s="14">
        <f t="shared" si="323"/>
        <v>14.75</v>
      </c>
      <c r="O2301" t="b">
        <v>0</v>
      </c>
      <c r="P2301">
        <v>14</v>
      </c>
      <c r="Q2301" t="b">
        <v>1</v>
      </c>
      <c r="R2301" s="8">
        <f t="shared" si="324"/>
        <v>3.5016666666666665</v>
      </c>
      <c r="S2301" s="10">
        <f t="shared" si="325"/>
        <v>75.035714285714292</v>
      </c>
      <c r="T2301" t="s">
        <v>8276</v>
      </c>
      <c r="U2301" t="str">
        <f t="shared" si="326"/>
        <v>music</v>
      </c>
      <c r="V2301" t="str">
        <f t="shared" si="327"/>
        <v>rock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>
        <f t="shared" si="320"/>
        <v>1209600</v>
      </c>
      <c r="L2302" s="12">
        <f t="shared" si="321"/>
        <v>41074.477037037039</v>
      </c>
      <c r="M2302" s="12">
        <f t="shared" si="322"/>
        <v>41088.477037037039</v>
      </c>
      <c r="N2302" s="14">
        <f t="shared" si="323"/>
        <v>13.75</v>
      </c>
      <c r="O2302" t="b">
        <v>0</v>
      </c>
      <c r="P2302">
        <v>7</v>
      </c>
      <c r="Q2302" t="b">
        <v>1</v>
      </c>
      <c r="R2302" s="8">
        <f t="shared" si="324"/>
        <v>1.0125</v>
      </c>
      <c r="S2302" s="10">
        <f t="shared" si="325"/>
        <v>115.71428571428571</v>
      </c>
      <c r="T2302" t="s">
        <v>8276</v>
      </c>
      <c r="U2302" t="str">
        <f t="shared" si="326"/>
        <v>music</v>
      </c>
      <c r="V2302" t="str">
        <f t="shared" si="327"/>
        <v>rock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>
        <f t="shared" si="320"/>
        <v>2592000</v>
      </c>
      <c r="L2303" s="12">
        <f t="shared" si="321"/>
        <v>41415.896944444445</v>
      </c>
      <c r="M2303" s="12">
        <f t="shared" si="322"/>
        <v>41445.896944444445</v>
      </c>
      <c r="N2303" s="14">
        <f t="shared" si="323"/>
        <v>29.75</v>
      </c>
      <c r="O2303" t="b">
        <v>1</v>
      </c>
      <c r="P2303">
        <v>211</v>
      </c>
      <c r="Q2303" t="b">
        <v>1</v>
      </c>
      <c r="R2303" s="8">
        <f t="shared" si="324"/>
        <v>1.336044</v>
      </c>
      <c r="S2303" s="10">
        <f t="shared" si="325"/>
        <v>31.659810426540286</v>
      </c>
      <c r="T2303" t="s">
        <v>8279</v>
      </c>
      <c r="U2303" t="str">
        <f t="shared" si="326"/>
        <v>music</v>
      </c>
      <c r="V2303" t="str">
        <f t="shared" si="327"/>
        <v>indie rock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>
        <f t="shared" si="320"/>
        <v>2887766</v>
      </c>
      <c r="L2304" s="12">
        <f t="shared" si="321"/>
        <v>41605.618449074071</v>
      </c>
      <c r="M2304" s="12">
        <f t="shared" si="322"/>
        <v>41639.041666666664</v>
      </c>
      <c r="N2304" s="14">
        <f t="shared" si="323"/>
        <v>33.173217592592593</v>
      </c>
      <c r="O2304" t="b">
        <v>1</v>
      </c>
      <c r="P2304">
        <v>85</v>
      </c>
      <c r="Q2304" t="b">
        <v>1</v>
      </c>
      <c r="R2304" s="8">
        <f t="shared" si="324"/>
        <v>1.7065217391304348</v>
      </c>
      <c r="S2304" s="10">
        <f t="shared" si="325"/>
        <v>46.176470588235297</v>
      </c>
      <c r="T2304" t="s">
        <v>8279</v>
      </c>
      <c r="U2304" t="str">
        <f t="shared" si="326"/>
        <v>music</v>
      </c>
      <c r="V2304" t="str">
        <f t="shared" si="327"/>
        <v>indie rock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>
        <f t="shared" si="320"/>
        <v>3459600</v>
      </c>
      <c r="L2305" s="12">
        <f t="shared" si="321"/>
        <v>40849.861064814817</v>
      </c>
      <c r="M2305" s="12">
        <f t="shared" si="322"/>
        <v>40889.902731481481</v>
      </c>
      <c r="N2305" s="14">
        <f t="shared" si="323"/>
        <v>39.791666666666664</v>
      </c>
      <c r="O2305" t="b">
        <v>1</v>
      </c>
      <c r="P2305">
        <v>103</v>
      </c>
      <c r="Q2305" t="b">
        <v>1</v>
      </c>
      <c r="R2305" s="8">
        <f t="shared" si="324"/>
        <v>1.0935829457364341</v>
      </c>
      <c r="S2305" s="10">
        <f t="shared" si="325"/>
        <v>68.481650485436887</v>
      </c>
      <c r="T2305" t="s">
        <v>8279</v>
      </c>
      <c r="U2305" t="str">
        <f t="shared" si="326"/>
        <v>music</v>
      </c>
      <c r="V2305" t="str">
        <f t="shared" si="327"/>
        <v>indie rock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>
        <f t="shared" si="320"/>
        <v>3576249</v>
      </c>
      <c r="L2306" s="12">
        <f t="shared" si="321"/>
        <v>40502.565868055557</v>
      </c>
      <c r="M2306" s="12">
        <f t="shared" si="322"/>
        <v>40543.957638888889</v>
      </c>
      <c r="N2306" s="14">
        <f t="shared" si="323"/>
        <v>41.141770833333332</v>
      </c>
      <c r="O2306" t="b">
        <v>1</v>
      </c>
      <c r="P2306">
        <v>113</v>
      </c>
      <c r="Q2306" t="b">
        <v>1</v>
      </c>
      <c r="R2306" s="8">
        <f t="shared" si="324"/>
        <v>1.0070033333333335</v>
      </c>
      <c r="S2306" s="10">
        <f t="shared" si="325"/>
        <v>53.469203539823013</v>
      </c>
      <c r="T2306" t="s">
        <v>8279</v>
      </c>
      <c r="U2306" t="str">
        <f t="shared" si="326"/>
        <v>music</v>
      </c>
      <c r="V2306" t="str">
        <f t="shared" si="327"/>
        <v>indie rock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>
        <f t="shared" ref="K2307:K2370" si="328">SUM(I2307,-J2307)</f>
        <v>2164728</v>
      </c>
      <c r="L2307" s="12">
        <f t="shared" ref="L2307:L2370" si="329">(((J2307/60)/60)/24)+DATE(1970,1,1)+(-6/24)</f>
        <v>41834.445277777777</v>
      </c>
      <c r="M2307" s="12">
        <f t="shared" ref="M2307:M2370" si="330">(((I2307/60)/60)/24)+DATE(1970,1,1)+(-6/24)</f>
        <v>41859.5</v>
      </c>
      <c r="N2307" s="14">
        <f t="shared" ref="N2307:N2370" si="331">(((K2307/60)/60)/24)+(-6/24)</f>
        <v>24.804722222222225</v>
      </c>
      <c r="O2307" t="b">
        <v>1</v>
      </c>
      <c r="P2307">
        <v>167</v>
      </c>
      <c r="Q2307" t="b">
        <v>1</v>
      </c>
      <c r="R2307" s="8">
        <f t="shared" ref="R2307:R2370" si="332">E2307/D2307</f>
        <v>1.0122777777777778</v>
      </c>
      <c r="S2307" s="10">
        <f t="shared" ref="S2307:S2370" si="333">E2307/P2307</f>
        <v>109.10778443113773</v>
      </c>
      <c r="T2307" t="s">
        <v>8279</v>
      </c>
      <c r="U2307" t="str">
        <f t="shared" si="326"/>
        <v>music</v>
      </c>
      <c r="V2307" t="str">
        <f t="shared" si="327"/>
        <v>indie rock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>
        <f t="shared" si="328"/>
        <v>2592000</v>
      </c>
      <c r="L2308" s="12">
        <f t="shared" si="329"/>
        <v>40947.91815972222</v>
      </c>
      <c r="M2308" s="12">
        <f t="shared" si="330"/>
        <v>40977.91815972222</v>
      </c>
      <c r="N2308" s="14">
        <f t="shared" si="331"/>
        <v>29.75</v>
      </c>
      <c r="O2308" t="b">
        <v>1</v>
      </c>
      <c r="P2308">
        <v>73</v>
      </c>
      <c r="Q2308" t="b">
        <v>1</v>
      </c>
      <c r="R2308" s="8">
        <f t="shared" si="332"/>
        <v>1.0675857142857144</v>
      </c>
      <c r="S2308" s="10">
        <f t="shared" si="333"/>
        <v>51.185616438356163</v>
      </c>
      <c r="T2308" t="s">
        <v>8279</v>
      </c>
      <c r="U2308" t="str">
        <f t="shared" si="326"/>
        <v>music</v>
      </c>
      <c r="V2308" t="str">
        <f t="shared" si="327"/>
        <v>indie rock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>
        <f t="shared" si="328"/>
        <v>2591995</v>
      </c>
      <c r="L2309" s="12">
        <f t="shared" si="329"/>
        <v>41004.552465277775</v>
      </c>
      <c r="M2309" s="12">
        <f t="shared" si="330"/>
        <v>41034.552407407406</v>
      </c>
      <c r="N2309" s="14">
        <f t="shared" si="331"/>
        <v>29.749942129629627</v>
      </c>
      <c r="O2309" t="b">
        <v>1</v>
      </c>
      <c r="P2309">
        <v>75</v>
      </c>
      <c r="Q2309" t="b">
        <v>1</v>
      </c>
      <c r="R2309" s="8">
        <f t="shared" si="332"/>
        <v>1.0665777537961894</v>
      </c>
      <c r="S2309" s="10">
        <f t="shared" si="333"/>
        <v>27.936800000000002</v>
      </c>
      <c r="T2309" t="s">
        <v>8279</v>
      </c>
      <c r="U2309" t="str">
        <f t="shared" si="326"/>
        <v>music</v>
      </c>
      <c r="V2309" t="str">
        <f t="shared" si="327"/>
        <v>indie rock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>
        <f t="shared" si="328"/>
        <v>2426004</v>
      </c>
      <c r="L2310" s="12">
        <f t="shared" si="329"/>
        <v>41851.712916666671</v>
      </c>
      <c r="M2310" s="12">
        <f t="shared" si="330"/>
        <v>41879.791666666664</v>
      </c>
      <c r="N2310" s="14">
        <f t="shared" si="331"/>
        <v>27.828749999999999</v>
      </c>
      <c r="O2310" t="b">
        <v>1</v>
      </c>
      <c r="P2310">
        <v>614</v>
      </c>
      <c r="Q2310" t="b">
        <v>1</v>
      </c>
      <c r="R2310" s="8">
        <f t="shared" si="332"/>
        <v>1.0130622</v>
      </c>
      <c r="S2310" s="10">
        <f t="shared" si="333"/>
        <v>82.496921824104234</v>
      </c>
      <c r="T2310" t="s">
        <v>8279</v>
      </c>
      <c r="U2310" t="str">
        <f t="shared" si="326"/>
        <v>music</v>
      </c>
      <c r="V2310" t="str">
        <f t="shared" si="327"/>
        <v>indie rock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>
        <f t="shared" si="328"/>
        <v>3024000</v>
      </c>
      <c r="L2311" s="12">
        <f t="shared" si="329"/>
        <v>41307.737696759257</v>
      </c>
      <c r="M2311" s="12">
        <f t="shared" si="330"/>
        <v>41342.737696759257</v>
      </c>
      <c r="N2311" s="14">
        <f t="shared" si="331"/>
        <v>34.75</v>
      </c>
      <c r="O2311" t="b">
        <v>1</v>
      </c>
      <c r="P2311">
        <v>107</v>
      </c>
      <c r="Q2311" t="b">
        <v>1</v>
      </c>
      <c r="R2311" s="8">
        <f t="shared" si="332"/>
        <v>1.0667450000000001</v>
      </c>
      <c r="S2311" s="10">
        <f t="shared" si="333"/>
        <v>59.817476635514019</v>
      </c>
      <c r="T2311" t="s">
        <v>8279</v>
      </c>
      <c r="U2311" t="str">
        <f t="shared" si="326"/>
        <v>music</v>
      </c>
      <c r="V2311" t="str">
        <f t="shared" si="327"/>
        <v>indie rock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>
        <f t="shared" si="328"/>
        <v>2588400</v>
      </c>
      <c r="L2312" s="12">
        <f t="shared" si="329"/>
        <v>41324.54415509259</v>
      </c>
      <c r="M2312" s="12">
        <f t="shared" si="330"/>
        <v>41354.502488425926</v>
      </c>
      <c r="N2312" s="14">
        <f t="shared" si="331"/>
        <v>29.708333333333332</v>
      </c>
      <c r="O2312" t="b">
        <v>1</v>
      </c>
      <c r="P2312">
        <v>1224</v>
      </c>
      <c r="Q2312" t="b">
        <v>1</v>
      </c>
      <c r="R2312" s="8">
        <f t="shared" si="332"/>
        <v>4.288397837837838</v>
      </c>
      <c r="S2312" s="10">
        <f t="shared" si="333"/>
        <v>64.816470588235291</v>
      </c>
      <c r="T2312" t="s">
        <v>8279</v>
      </c>
      <c r="U2312" t="str">
        <f t="shared" si="326"/>
        <v>music</v>
      </c>
      <c r="V2312" t="str">
        <f t="shared" si="327"/>
        <v>indie rock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>
        <f t="shared" si="328"/>
        <v>2592000</v>
      </c>
      <c r="L2313" s="12">
        <f t="shared" si="329"/>
        <v>41735.754502314812</v>
      </c>
      <c r="M2313" s="12">
        <f t="shared" si="330"/>
        <v>41765.754502314812</v>
      </c>
      <c r="N2313" s="14">
        <f t="shared" si="331"/>
        <v>29.75</v>
      </c>
      <c r="O2313" t="b">
        <v>1</v>
      </c>
      <c r="P2313">
        <v>104</v>
      </c>
      <c r="Q2313" t="b">
        <v>1</v>
      </c>
      <c r="R2313" s="8">
        <f t="shared" si="332"/>
        <v>1.0411111111111111</v>
      </c>
      <c r="S2313" s="10">
        <f t="shared" si="333"/>
        <v>90.09615384615384</v>
      </c>
      <c r="T2313" t="s">
        <v>8279</v>
      </c>
      <c r="U2313" t="str">
        <f t="shared" si="326"/>
        <v>music</v>
      </c>
      <c r="V2313" t="str">
        <f t="shared" si="327"/>
        <v>indie rock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>
        <f t="shared" si="328"/>
        <v>2706522</v>
      </c>
      <c r="L2314" s="12">
        <f t="shared" si="329"/>
        <v>41716.382847222223</v>
      </c>
      <c r="M2314" s="12">
        <f t="shared" si="330"/>
        <v>41747.708333333336</v>
      </c>
      <c r="N2314" s="14">
        <f t="shared" si="331"/>
        <v>31.075486111111108</v>
      </c>
      <c r="O2314" t="b">
        <v>1</v>
      </c>
      <c r="P2314">
        <v>79</v>
      </c>
      <c r="Q2314" t="b">
        <v>1</v>
      </c>
      <c r="R2314" s="8">
        <f t="shared" si="332"/>
        <v>1.0786666666666667</v>
      </c>
      <c r="S2314" s="10">
        <f t="shared" si="333"/>
        <v>40.962025316455694</v>
      </c>
      <c r="T2314" t="s">
        <v>8279</v>
      </c>
      <c r="U2314" t="str">
        <f t="shared" si="326"/>
        <v>music</v>
      </c>
      <c r="V2314" t="str">
        <f t="shared" si="327"/>
        <v>indie rock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>
        <f t="shared" si="328"/>
        <v>2592000</v>
      </c>
      <c r="L2315" s="12">
        <f t="shared" si="329"/>
        <v>41002.708634259259</v>
      </c>
      <c r="M2315" s="12">
        <f t="shared" si="330"/>
        <v>41032.708634259259</v>
      </c>
      <c r="N2315" s="14">
        <f t="shared" si="331"/>
        <v>29.75</v>
      </c>
      <c r="O2315" t="b">
        <v>1</v>
      </c>
      <c r="P2315">
        <v>157</v>
      </c>
      <c r="Q2315" t="b">
        <v>1</v>
      </c>
      <c r="R2315" s="8">
        <f t="shared" si="332"/>
        <v>1.7584040000000001</v>
      </c>
      <c r="S2315" s="10">
        <f t="shared" si="333"/>
        <v>56.000127388535034</v>
      </c>
      <c r="T2315" t="s">
        <v>8279</v>
      </c>
      <c r="U2315" t="str">
        <f t="shared" si="326"/>
        <v>music</v>
      </c>
      <c r="V2315" t="str">
        <f t="shared" si="327"/>
        <v>indie rock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>
        <f t="shared" si="328"/>
        <v>2592000</v>
      </c>
      <c r="L2316" s="12">
        <f t="shared" si="329"/>
        <v>41037.301585648151</v>
      </c>
      <c r="M2316" s="12">
        <f t="shared" si="330"/>
        <v>41067.301585648151</v>
      </c>
      <c r="N2316" s="14">
        <f t="shared" si="331"/>
        <v>29.75</v>
      </c>
      <c r="O2316" t="b">
        <v>1</v>
      </c>
      <c r="P2316">
        <v>50</v>
      </c>
      <c r="Q2316" t="b">
        <v>1</v>
      </c>
      <c r="R2316" s="8">
        <f t="shared" si="332"/>
        <v>1.5697000000000001</v>
      </c>
      <c r="S2316" s="10">
        <f t="shared" si="333"/>
        <v>37.672800000000002</v>
      </c>
      <c r="T2316" t="s">
        <v>8279</v>
      </c>
      <c r="U2316" t="str">
        <f t="shared" si="326"/>
        <v>music</v>
      </c>
      <c r="V2316" t="str">
        <f t="shared" si="327"/>
        <v>indie rock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>
        <f t="shared" si="328"/>
        <v>2592000</v>
      </c>
      <c r="L2317" s="12">
        <f t="shared" si="329"/>
        <v>41004.47619212963</v>
      </c>
      <c r="M2317" s="12">
        <f t="shared" si="330"/>
        <v>41034.47619212963</v>
      </c>
      <c r="N2317" s="14">
        <f t="shared" si="331"/>
        <v>29.75</v>
      </c>
      <c r="O2317" t="b">
        <v>1</v>
      </c>
      <c r="P2317">
        <v>64</v>
      </c>
      <c r="Q2317" t="b">
        <v>1</v>
      </c>
      <c r="R2317" s="8">
        <f t="shared" si="332"/>
        <v>1.026</v>
      </c>
      <c r="S2317" s="10">
        <f t="shared" si="333"/>
        <v>40.078125</v>
      </c>
      <c r="T2317" t="s">
        <v>8279</v>
      </c>
      <c r="U2317" t="str">
        <f t="shared" si="326"/>
        <v>music</v>
      </c>
      <c r="V2317" t="str">
        <f t="shared" si="327"/>
        <v>indie rock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>
        <f t="shared" si="328"/>
        <v>6656390</v>
      </c>
      <c r="L2318" s="12">
        <f t="shared" si="329"/>
        <v>40079.475115740745</v>
      </c>
      <c r="M2318" s="12">
        <f t="shared" si="330"/>
        <v>40156.51666666667</v>
      </c>
      <c r="N2318" s="14">
        <f t="shared" si="331"/>
        <v>76.791550925925918</v>
      </c>
      <c r="O2318" t="b">
        <v>1</v>
      </c>
      <c r="P2318">
        <v>200</v>
      </c>
      <c r="Q2318" t="b">
        <v>1</v>
      </c>
      <c r="R2318" s="8">
        <f t="shared" si="332"/>
        <v>1.0404266666666666</v>
      </c>
      <c r="S2318" s="10">
        <f t="shared" si="333"/>
        <v>78.031999999999996</v>
      </c>
      <c r="T2318" t="s">
        <v>8279</v>
      </c>
      <c r="U2318" t="str">
        <f t="shared" si="326"/>
        <v>music</v>
      </c>
      <c r="V2318" t="str">
        <f t="shared" si="327"/>
        <v>indie rock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>
        <f t="shared" si="328"/>
        <v>2735951</v>
      </c>
      <c r="L2319" s="12">
        <f t="shared" si="329"/>
        <v>40192.292233796295</v>
      </c>
      <c r="M2319" s="12">
        <f t="shared" si="330"/>
        <v>40223.958333333336</v>
      </c>
      <c r="N2319" s="14">
        <f t="shared" si="331"/>
        <v>31.416099537037038</v>
      </c>
      <c r="O2319" t="b">
        <v>1</v>
      </c>
      <c r="P2319">
        <v>22</v>
      </c>
      <c r="Q2319" t="b">
        <v>1</v>
      </c>
      <c r="R2319" s="8">
        <f t="shared" si="332"/>
        <v>1.04</v>
      </c>
      <c r="S2319" s="10">
        <f t="shared" si="333"/>
        <v>18.90909090909091</v>
      </c>
      <c r="T2319" t="s">
        <v>8279</v>
      </c>
      <c r="U2319" t="str">
        <f t="shared" si="326"/>
        <v>music</v>
      </c>
      <c r="V2319" t="str">
        <f t="shared" si="327"/>
        <v>indie rock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>
        <f t="shared" si="328"/>
        <v>2723526</v>
      </c>
      <c r="L2320" s="12">
        <f t="shared" si="329"/>
        <v>40050.393680555557</v>
      </c>
      <c r="M2320" s="12">
        <f t="shared" si="330"/>
        <v>40081.915972222225</v>
      </c>
      <c r="N2320" s="14">
        <f t="shared" si="331"/>
        <v>31.272291666666664</v>
      </c>
      <c r="O2320" t="b">
        <v>1</v>
      </c>
      <c r="P2320">
        <v>163</v>
      </c>
      <c r="Q2320" t="b">
        <v>1</v>
      </c>
      <c r="R2320" s="8">
        <f t="shared" si="332"/>
        <v>1.2105999999999999</v>
      </c>
      <c r="S2320" s="10">
        <f t="shared" si="333"/>
        <v>37.134969325153371</v>
      </c>
      <c r="T2320" t="s">
        <v>8279</v>
      </c>
      <c r="U2320" t="str">
        <f t="shared" si="326"/>
        <v>music</v>
      </c>
      <c r="V2320" t="str">
        <f t="shared" si="327"/>
        <v>indie rock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>
        <f t="shared" si="328"/>
        <v>2592000</v>
      </c>
      <c r="L2321" s="12">
        <f t="shared" si="329"/>
        <v>41592.832002314812</v>
      </c>
      <c r="M2321" s="12">
        <f t="shared" si="330"/>
        <v>41622.832002314812</v>
      </c>
      <c r="N2321" s="14">
        <f t="shared" si="331"/>
        <v>29.75</v>
      </c>
      <c r="O2321" t="b">
        <v>1</v>
      </c>
      <c r="P2321">
        <v>77</v>
      </c>
      <c r="Q2321" t="b">
        <v>1</v>
      </c>
      <c r="R2321" s="8">
        <f t="shared" si="332"/>
        <v>1.077</v>
      </c>
      <c r="S2321" s="10">
        <f t="shared" si="333"/>
        <v>41.961038961038959</v>
      </c>
      <c r="T2321" t="s">
        <v>8279</v>
      </c>
      <c r="U2321" t="str">
        <f t="shared" si="326"/>
        <v>music</v>
      </c>
      <c r="V2321" t="str">
        <f t="shared" si="327"/>
        <v>indie rock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>
        <f t="shared" si="328"/>
        <v>3020400</v>
      </c>
      <c r="L2322" s="12">
        <f t="shared" si="329"/>
        <v>41696.567129629628</v>
      </c>
      <c r="M2322" s="12">
        <f t="shared" si="330"/>
        <v>41731.525462962964</v>
      </c>
      <c r="N2322" s="14">
        <f t="shared" si="331"/>
        <v>34.708333333333336</v>
      </c>
      <c r="O2322" t="b">
        <v>1</v>
      </c>
      <c r="P2322">
        <v>89</v>
      </c>
      <c r="Q2322" t="b">
        <v>1</v>
      </c>
      <c r="R2322" s="8">
        <f t="shared" si="332"/>
        <v>1.0866</v>
      </c>
      <c r="S2322" s="10">
        <f t="shared" si="333"/>
        <v>61.044943820224717</v>
      </c>
      <c r="T2322" t="s">
        <v>8279</v>
      </c>
      <c r="U2322" t="str">
        <f t="shared" si="326"/>
        <v>music</v>
      </c>
      <c r="V2322" t="str">
        <f t="shared" si="327"/>
        <v>indie rock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>
        <f t="shared" si="328"/>
        <v>2588400</v>
      </c>
      <c r="L2323" s="12">
        <f t="shared" si="329"/>
        <v>42799.010428240741</v>
      </c>
      <c r="M2323" s="12">
        <f t="shared" si="330"/>
        <v>42828.96876157407</v>
      </c>
      <c r="N2323" s="14">
        <f t="shared" si="331"/>
        <v>29.708333333333332</v>
      </c>
      <c r="O2323" t="b">
        <v>0</v>
      </c>
      <c r="P2323">
        <v>64</v>
      </c>
      <c r="Q2323" t="b">
        <v>0</v>
      </c>
      <c r="R2323" s="8">
        <f t="shared" si="332"/>
        <v>0.39120962394619685</v>
      </c>
      <c r="S2323" s="10">
        <f t="shared" si="333"/>
        <v>64.53125</v>
      </c>
      <c r="T2323" t="s">
        <v>8298</v>
      </c>
      <c r="U2323" t="str">
        <f t="shared" ref="U2323:U2342" si="334">IF(T2323="food/food trucks", "food", IF(T2323="food/small batch", "food", IF(T2323="food/restaurants", "food", "N/A")))</f>
        <v>food</v>
      </c>
      <c r="V2323" t="str">
        <f t="shared" ref="V2323:V2342" si="335">IF(T2323="food/food trucks", "food trucks", IF(T2323="food/small batch", "small batch", IF(T2323="food/restaurants", "restaurants", "N/A")))</f>
        <v>small batch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>
        <f t="shared" si="328"/>
        <v>2588400</v>
      </c>
      <c r="L2324" s="12">
        <f t="shared" si="329"/>
        <v>42804.645474537043</v>
      </c>
      <c r="M2324" s="12">
        <f t="shared" si="330"/>
        <v>42834.603807870371</v>
      </c>
      <c r="N2324" s="14">
        <f t="shared" si="331"/>
        <v>29.708333333333332</v>
      </c>
      <c r="O2324" t="b">
        <v>0</v>
      </c>
      <c r="P2324">
        <v>4</v>
      </c>
      <c r="Q2324" t="b">
        <v>0</v>
      </c>
      <c r="R2324" s="8">
        <f t="shared" si="332"/>
        <v>3.1481481481481478E-2</v>
      </c>
      <c r="S2324" s="10">
        <f t="shared" si="333"/>
        <v>21.25</v>
      </c>
      <c r="T2324" t="s">
        <v>8298</v>
      </c>
      <c r="U2324" t="str">
        <f t="shared" si="334"/>
        <v>food</v>
      </c>
      <c r="V2324" t="str">
        <f t="shared" si="335"/>
        <v>small batch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>
        <f t="shared" si="328"/>
        <v>604800</v>
      </c>
      <c r="L2325" s="12">
        <f t="shared" si="329"/>
        <v>42807.505173611105</v>
      </c>
      <c r="M2325" s="12">
        <f t="shared" si="330"/>
        <v>42814.505173611105</v>
      </c>
      <c r="N2325" s="14">
        <f t="shared" si="331"/>
        <v>6.75</v>
      </c>
      <c r="O2325" t="b">
        <v>0</v>
      </c>
      <c r="P2325">
        <v>4</v>
      </c>
      <c r="Q2325" t="b">
        <v>0</v>
      </c>
      <c r="R2325" s="8">
        <f t="shared" si="332"/>
        <v>0.48</v>
      </c>
      <c r="S2325" s="10">
        <f t="shared" si="333"/>
        <v>30</v>
      </c>
      <c r="T2325" t="s">
        <v>8298</v>
      </c>
      <c r="U2325" t="str">
        <f t="shared" si="334"/>
        <v>food</v>
      </c>
      <c r="V2325" t="str">
        <f t="shared" si="335"/>
        <v>small batch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>
        <f t="shared" si="328"/>
        <v>2588400</v>
      </c>
      <c r="L2326" s="12">
        <f t="shared" si="329"/>
        <v>42790.635243055556</v>
      </c>
      <c r="M2326" s="12">
        <f t="shared" si="330"/>
        <v>42820.593576388885</v>
      </c>
      <c r="N2326" s="14">
        <f t="shared" si="331"/>
        <v>29.708333333333332</v>
      </c>
      <c r="O2326" t="b">
        <v>0</v>
      </c>
      <c r="P2326">
        <v>61</v>
      </c>
      <c r="Q2326" t="b">
        <v>0</v>
      </c>
      <c r="R2326" s="8">
        <f t="shared" si="332"/>
        <v>0.20733333333333334</v>
      </c>
      <c r="S2326" s="10">
        <f t="shared" si="333"/>
        <v>25.491803278688526</v>
      </c>
      <c r="T2326" t="s">
        <v>8298</v>
      </c>
      <c r="U2326" t="str">
        <f t="shared" si="334"/>
        <v>food</v>
      </c>
      <c r="V2326" t="str">
        <f t="shared" si="335"/>
        <v>small batch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>
        <f t="shared" si="328"/>
        <v>2588400</v>
      </c>
      <c r="L2327" s="12">
        <f t="shared" si="329"/>
        <v>42793.772349537037</v>
      </c>
      <c r="M2327" s="12">
        <f t="shared" si="330"/>
        <v>42823.730682870373</v>
      </c>
      <c r="N2327" s="14">
        <f t="shared" si="331"/>
        <v>29.708333333333332</v>
      </c>
      <c r="O2327" t="b">
        <v>0</v>
      </c>
      <c r="P2327">
        <v>7</v>
      </c>
      <c r="Q2327" t="b">
        <v>0</v>
      </c>
      <c r="R2327" s="8">
        <f t="shared" si="332"/>
        <v>0.08</v>
      </c>
      <c r="S2327" s="10">
        <f t="shared" si="333"/>
        <v>11.428571428571429</v>
      </c>
      <c r="T2327" t="s">
        <v>8298</v>
      </c>
      <c r="U2327" t="str">
        <f t="shared" si="334"/>
        <v>food</v>
      </c>
      <c r="V2327" t="str">
        <f t="shared" si="335"/>
        <v>small batch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>
        <f t="shared" si="328"/>
        <v>4464652</v>
      </c>
      <c r="L2328" s="12">
        <f t="shared" si="329"/>
        <v>42803.784120370372</v>
      </c>
      <c r="M2328" s="12">
        <f t="shared" si="330"/>
        <v>42855.458333333328</v>
      </c>
      <c r="N2328" s="14">
        <f t="shared" si="331"/>
        <v>51.424212962962969</v>
      </c>
      <c r="O2328" t="b">
        <v>0</v>
      </c>
      <c r="P2328">
        <v>1</v>
      </c>
      <c r="Q2328" t="b">
        <v>0</v>
      </c>
      <c r="R2328" s="8">
        <f t="shared" si="332"/>
        <v>7.1999999999999998E-3</v>
      </c>
      <c r="S2328" s="10">
        <f t="shared" si="333"/>
        <v>108</v>
      </c>
      <c r="T2328" t="s">
        <v>8298</v>
      </c>
      <c r="U2328" t="str">
        <f t="shared" si="334"/>
        <v>food</v>
      </c>
      <c r="V2328" t="str">
        <f t="shared" si="335"/>
        <v>small batch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>
        <f t="shared" si="328"/>
        <v>3024000</v>
      </c>
      <c r="L2329" s="12">
        <f t="shared" si="329"/>
        <v>41842.667129629634</v>
      </c>
      <c r="M2329" s="12">
        <f t="shared" si="330"/>
        <v>41877.667129629634</v>
      </c>
      <c r="N2329" s="14">
        <f t="shared" si="331"/>
        <v>34.75</v>
      </c>
      <c r="O2329" t="b">
        <v>1</v>
      </c>
      <c r="P2329">
        <v>3355</v>
      </c>
      <c r="Q2329" t="b">
        <v>1</v>
      </c>
      <c r="R2329" s="8">
        <f t="shared" si="332"/>
        <v>5.2609431428571432</v>
      </c>
      <c r="S2329" s="10">
        <f t="shared" si="333"/>
        <v>54.883162444113267</v>
      </c>
      <c r="T2329" t="s">
        <v>8298</v>
      </c>
      <c r="U2329" t="str">
        <f t="shared" si="334"/>
        <v>food</v>
      </c>
      <c r="V2329" t="str">
        <f t="shared" si="335"/>
        <v>small batch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>
        <f t="shared" si="328"/>
        <v>2592000</v>
      </c>
      <c r="L2330" s="12">
        <f t="shared" si="329"/>
        <v>42139.531678240746</v>
      </c>
      <c r="M2330" s="12">
        <f t="shared" si="330"/>
        <v>42169.531678240746</v>
      </c>
      <c r="N2330" s="14">
        <f t="shared" si="331"/>
        <v>29.75</v>
      </c>
      <c r="O2330" t="b">
        <v>1</v>
      </c>
      <c r="P2330">
        <v>537</v>
      </c>
      <c r="Q2330" t="b">
        <v>1</v>
      </c>
      <c r="R2330" s="8">
        <f t="shared" si="332"/>
        <v>2.5445000000000002</v>
      </c>
      <c r="S2330" s="10">
        <f t="shared" si="333"/>
        <v>47.383612662942269</v>
      </c>
      <c r="T2330" t="s">
        <v>8298</v>
      </c>
      <c r="U2330" t="str">
        <f t="shared" si="334"/>
        <v>food</v>
      </c>
      <c r="V2330" t="str">
        <f t="shared" si="335"/>
        <v>small batch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>
        <f t="shared" si="328"/>
        <v>2592000</v>
      </c>
      <c r="L2331" s="12">
        <f t="shared" si="329"/>
        <v>41807.374374999999</v>
      </c>
      <c r="M2331" s="12">
        <f t="shared" si="330"/>
        <v>41837.374374999999</v>
      </c>
      <c r="N2331" s="14">
        <f t="shared" si="331"/>
        <v>29.75</v>
      </c>
      <c r="O2331" t="b">
        <v>1</v>
      </c>
      <c r="P2331">
        <v>125</v>
      </c>
      <c r="Q2331" t="b">
        <v>1</v>
      </c>
      <c r="R2331" s="8">
        <f t="shared" si="332"/>
        <v>1.0591999999999999</v>
      </c>
      <c r="S2331" s="10">
        <f t="shared" si="333"/>
        <v>211.84</v>
      </c>
      <c r="T2331" t="s">
        <v>8298</v>
      </c>
      <c r="U2331" t="str">
        <f t="shared" si="334"/>
        <v>food</v>
      </c>
      <c r="V2331" t="str">
        <f t="shared" si="335"/>
        <v>small batch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>
        <f t="shared" si="328"/>
        <v>2600657</v>
      </c>
      <c r="L2332" s="12">
        <f t="shared" si="329"/>
        <v>42332.64980324074</v>
      </c>
      <c r="M2332" s="12">
        <f t="shared" si="330"/>
        <v>42362.75</v>
      </c>
      <c r="N2332" s="14">
        <f t="shared" si="331"/>
        <v>29.850196759259259</v>
      </c>
      <c r="O2332" t="b">
        <v>1</v>
      </c>
      <c r="P2332">
        <v>163</v>
      </c>
      <c r="Q2332" t="b">
        <v>1</v>
      </c>
      <c r="R2332" s="8">
        <f t="shared" si="332"/>
        <v>1.0242285714285715</v>
      </c>
      <c r="S2332" s="10">
        <f t="shared" si="333"/>
        <v>219.92638036809817</v>
      </c>
      <c r="T2332" t="s">
        <v>8298</v>
      </c>
      <c r="U2332" t="str">
        <f t="shared" si="334"/>
        <v>food</v>
      </c>
      <c r="V2332" t="str">
        <f t="shared" si="335"/>
        <v>small batch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>
        <f t="shared" si="328"/>
        <v>2592000</v>
      </c>
      <c r="L2333" s="12">
        <f t="shared" si="329"/>
        <v>41838.755671296298</v>
      </c>
      <c r="M2333" s="12">
        <f t="shared" si="330"/>
        <v>41868.755671296298</v>
      </c>
      <c r="N2333" s="14">
        <f t="shared" si="331"/>
        <v>29.75</v>
      </c>
      <c r="O2333" t="b">
        <v>1</v>
      </c>
      <c r="P2333">
        <v>283</v>
      </c>
      <c r="Q2333" t="b">
        <v>1</v>
      </c>
      <c r="R2333" s="8">
        <f t="shared" si="332"/>
        <v>1.4431375</v>
      </c>
      <c r="S2333" s="10">
        <f t="shared" si="333"/>
        <v>40.795406360424032</v>
      </c>
      <c r="T2333" t="s">
        <v>8298</v>
      </c>
      <c r="U2333" t="str">
        <f t="shared" si="334"/>
        <v>food</v>
      </c>
      <c r="V2333" t="str">
        <f t="shared" si="335"/>
        <v>small batch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>
        <f t="shared" si="328"/>
        <v>2592000</v>
      </c>
      <c r="L2334" s="12">
        <f t="shared" si="329"/>
        <v>42011.378136574072</v>
      </c>
      <c r="M2334" s="12">
        <f t="shared" si="330"/>
        <v>42041.378136574072</v>
      </c>
      <c r="N2334" s="14">
        <f t="shared" si="331"/>
        <v>29.75</v>
      </c>
      <c r="O2334" t="b">
        <v>1</v>
      </c>
      <c r="P2334">
        <v>352</v>
      </c>
      <c r="Q2334" t="b">
        <v>1</v>
      </c>
      <c r="R2334" s="8">
        <f t="shared" si="332"/>
        <v>1.06308</v>
      </c>
      <c r="S2334" s="10">
        <f t="shared" si="333"/>
        <v>75.502840909090907</v>
      </c>
      <c r="T2334" t="s">
        <v>8298</v>
      </c>
      <c r="U2334" t="str">
        <f t="shared" si="334"/>
        <v>food</v>
      </c>
      <c r="V2334" t="str">
        <f t="shared" si="335"/>
        <v>small batch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>
        <f t="shared" si="328"/>
        <v>1822410</v>
      </c>
      <c r="L2335" s="12">
        <f t="shared" si="329"/>
        <v>41767.400347222225</v>
      </c>
      <c r="M2335" s="12">
        <f t="shared" si="330"/>
        <v>41788.493055555555</v>
      </c>
      <c r="N2335" s="14">
        <f t="shared" si="331"/>
        <v>20.842708333333334</v>
      </c>
      <c r="O2335" t="b">
        <v>1</v>
      </c>
      <c r="P2335">
        <v>94</v>
      </c>
      <c r="Q2335" t="b">
        <v>1</v>
      </c>
      <c r="R2335" s="8">
        <f t="shared" si="332"/>
        <v>2.1216666666666666</v>
      </c>
      <c r="S2335" s="10">
        <f t="shared" si="333"/>
        <v>13.542553191489361</v>
      </c>
      <c r="T2335" t="s">
        <v>8298</v>
      </c>
      <c r="U2335" t="str">
        <f t="shared" si="334"/>
        <v>food</v>
      </c>
      <c r="V2335" t="str">
        <f t="shared" si="335"/>
        <v>small batch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>
        <f t="shared" si="328"/>
        <v>2597342</v>
      </c>
      <c r="L2336" s="12">
        <f t="shared" si="329"/>
        <v>41918.420115740737</v>
      </c>
      <c r="M2336" s="12">
        <f t="shared" si="330"/>
        <v>41948.481944444444</v>
      </c>
      <c r="N2336" s="14">
        <f t="shared" si="331"/>
        <v>29.8118287037037</v>
      </c>
      <c r="O2336" t="b">
        <v>1</v>
      </c>
      <c r="P2336">
        <v>67</v>
      </c>
      <c r="Q2336" t="b">
        <v>1</v>
      </c>
      <c r="R2336" s="8">
        <f t="shared" si="332"/>
        <v>1.0195000000000001</v>
      </c>
      <c r="S2336" s="10">
        <f t="shared" si="333"/>
        <v>60.865671641791046</v>
      </c>
      <c r="T2336" t="s">
        <v>8298</v>
      </c>
      <c r="U2336" t="str">
        <f t="shared" si="334"/>
        <v>food</v>
      </c>
      <c r="V2336" t="str">
        <f t="shared" si="335"/>
        <v>small batch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>
        <f t="shared" si="328"/>
        <v>2592000</v>
      </c>
      <c r="L2337" s="12">
        <f t="shared" si="329"/>
        <v>41771.322256944448</v>
      </c>
      <c r="M2337" s="12">
        <f t="shared" si="330"/>
        <v>41801.322256944448</v>
      </c>
      <c r="N2337" s="14">
        <f t="shared" si="331"/>
        <v>29.75</v>
      </c>
      <c r="O2337" t="b">
        <v>1</v>
      </c>
      <c r="P2337">
        <v>221</v>
      </c>
      <c r="Q2337" t="b">
        <v>1</v>
      </c>
      <c r="R2337" s="8">
        <f t="shared" si="332"/>
        <v>1.0227200000000001</v>
      </c>
      <c r="S2337" s="10">
        <f t="shared" si="333"/>
        <v>115.69230769230769</v>
      </c>
      <c r="T2337" t="s">
        <v>8298</v>
      </c>
      <c r="U2337" t="str">
        <f t="shared" si="334"/>
        <v>food</v>
      </c>
      <c r="V2337" t="str">
        <f t="shared" si="335"/>
        <v>small batch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>
        <f t="shared" si="328"/>
        <v>3456000</v>
      </c>
      <c r="L2338" s="12">
        <f t="shared" si="329"/>
        <v>41666.674710648149</v>
      </c>
      <c r="M2338" s="12">
        <f t="shared" si="330"/>
        <v>41706.674710648149</v>
      </c>
      <c r="N2338" s="14">
        <f t="shared" si="331"/>
        <v>39.75</v>
      </c>
      <c r="O2338" t="b">
        <v>1</v>
      </c>
      <c r="P2338">
        <v>2165</v>
      </c>
      <c r="Q2338" t="b">
        <v>1</v>
      </c>
      <c r="R2338" s="8">
        <f t="shared" si="332"/>
        <v>5.2073254999999996</v>
      </c>
      <c r="S2338" s="10">
        <f t="shared" si="333"/>
        <v>48.104623556581984</v>
      </c>
      <c r="T2338" t="s">
        <v>8298</v>
      </c>
      <c r="U2338" t="str">
        <f t="shared" si="334"/>
        <v>food</v>
      </c>
      <c r="V2338" t="str">
        <f t="shared" si="335"/>
        <v>small batch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>
        <f t="shared" si="328"/>
        <v>2592000</v>
      </c>
      <c r="L2339" s="12">
        <f t="shared" si="329"/>
        <v>41786.390543981484</v>
      </c>
      <c r="M2339" s="12">
        <f t="shared" si="330"/>
        <v>41816.390543981484</v>
      </c>
      <c r="N2339" s="14">
        <f t="shared" si="331"/>
        <v>29.75</v>
      </c>
      <c r="O2339" t="b">
        <v>1</v>
      </c>
      <c r="P2339">
        <v>179</v>
      </c>
      <c r="Q2339" t="b">
        <v>1</v>
      </c>
      <c r="R2339" s="8">
        <f t="shared" si="332"/>
        <v>1.1065833333333333</v>
      </c>
      <c r="S2339" s="10">
        <f t="shared" si="333"/>
        <v>74.184357541899445</v>
      </c>
      <c r="T2339" t="s">
        <v>8298</v>
      </c>
      <c r="U2339" t="str">
        <f t="shared" si="334"/>
        <v>food</v>
      </c>
      <c r="V2339" t="str">
        <f t="shared" si="335"/>
        <v>small batch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>
        <f t="shared" si="328"/>
        <v>2592000</v>
      </c>
      <c r="L2340" s="12">
        <f t="shared" si="329"/>
        <v>41789.646805555552</v>
      </c>
      <c r="M2340" s="12">
        <f t="shared" si="330"/>
        <v>41819.646805555552</v>
      </c>
      <c r="N2340" s="14">
        <f t="shared" si="331"/>
        <v>29.75</v>
      </c>
      <c r="O2340" t="b">
        <v>1</v>
      </c>
      <c r="P2340">
        <v>123</v>
      </c>
      <c r="Q2340" t="b">
        <v>1</v>
      </c>
      <c r="R2340" s="8">
        <f t="shared" si="332"/>
        <v>1.0114333333333334</v>
      </c>
      <c r="S2340" s="10">
        <f t="shared" si="333"/>
        <v>123.34552845528455</v>
      </c>
      <c r="T2340" t="s">
        <v>8298</v>
      </c>
      <c r="U2340" t="str">
        <f t="shared" si="334"/>
        <v>food</v>
      </c>
      <c r="V2340" t="str">
        <f t="shared" si="335"/>
        <v>small batch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>
        <f t="shared" si="328"/>
        <v>2638031</v>
      </c>
      <c r="L2341" s="12">
        <f t="shared" si="329"/>
        <v>42692.54987268518</v>
      </c>
      <c r="M2341" s="12">
        <f t="shared" si="330"/>
        <v>42723.082638888889</v>
      </c>
      <c r="N2341" s="14">
        <f t="shared" si="331"/>
        <v>30.282766203703705</v>
      </c>
      <c r="O2341" t="b">
        <v>1</v>
      </c>
      <c r="P2341">
        <v>1104</v>
      </c>
      <c r="Q2341" t="b">
        <v>1</v>
      </c>
      <c r="R2341" s="8">
        <f t="shared" si="332"/>
        <v>2.9420799999999998</v>
      </c>
      <c r="S2341" s="10">
        <f t="shared" si="333"/>
        <v>66.623188405797094</v>
      </c>
      <c r="T2341" t="s">
        <v>8298</v>
      </c>
      <c r="U2341" t="str">
        <f t="shared" si="334"/>
        <v>food</v>
      </c>
      <c r="V2341" t="str">
        <f t="shared" si="335"/>
        <v>small batch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>
        <f t="shared" si="328"/>
        <v>2592000</v>
      </c>
      <c r="L2342" s="12">
        <f t="shared" si="329"/>
        <v>42643.392800925925</v>
      </c>
      <c r="M2342" s="12">
        <f t="shared" si="330"/>
        <v>42673.392800925925</v>
      </c>
      <c r="N2342" s="14">
        <f t="shared" si="331"/>
        <v>29.75</v>
      </c>
      <c r="O2342" t="b">
        <v>1</v>
      </c>
      <c r="P2342">
        <v>403</v>
      </c>
      <c r="Q2342" t="b">
        <v>1</v>
      </c>
      <c r="R2342" s="8">
        <f t="shared" si="332"/>
        <v>1.0577749999999999</v>
      </c>
      <c r="S2342" s="10">
        <f t="shared" si="333"/>
        <v>104.99007444168734</v>
      </c>
      <c r="T2342" t="s">
        <v>8298</v>
      </c>
      <c r="U2342" t="str">
        <f t="shared" si="334"/>
        <v>food</v>
      </c>
      <c r="V2342" t="str">
        <f t="shared" si="335"/>
        <v>small batch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>
        <f t="shared" si="328"/>
        <v>2592000</v>
      </c>
      <c r="L2343" s="12">
        <f t="shared" si="329"/>
        <v>42167.563703703709</v>
      </c>
      <c r="M2343" s="12">
        <f t="shared" si="330"/>
        <v>42197.563703703709</v>
      </c>
      <c r="N2343" s="14">
        <f t="shared" si="331"/>
        <v>29.75</v>
      </c>
      <c r="O2343" t="b">
        <v>0</v>
      </c>
      <c r="P2343">
        <v>0</v>
      </c>
      <c r="Q2343" t="b">
        <v>0</v>
      </c>
      <c r="R2343" s="8">
        <f t="shared" si="332"/>
        <v>0</v>
      </c>
      <c r="S2343" s="10" t="e">
        <f t="shared" si="333"/>
        <v>#DIV/0!</v>
      </c>
      <c r="T2343" t="s">
        <v>8272</v>
      </c>
      <c r="U2343" t="str">
        <f t="shared" ref="U2343:U2402" si="336">+IF(T2343="technology/web","technology",IF(T2343="technology/gadgets","technology",IF(T2343="technology/hardware","technology",IF(T2343="technology/makerspaces","technology",IF(T2343="technology/wearables","technology",IF(T2343="technology/space exploration","technology","N/A"))))))</f>
        <v>technology</v>
      </c>
      <c r="V2343" t="str">
        <f t="shared" ref="V2343:V2402" si="337">IF(T2343="technology/web","web",IF(T2343="technology/gadgets","gadgets",IF(T2343="technology/hardware","hardware",IF(T2343="technology/makerspaces","makerspaces",IF(T2343="technology/wearables","wearables",IF(T2343="technology/space exploration","space exploration","N/A"))))))</f>
        <v>web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>
        <f t="shared" si="328"/>
        <v>1771730</v>
      </c>
      <c r="L2344" s="12">
        <f t="shared" si="329"/>
        <v>41897.452199074076</v>
      </c>
      <c r="M2344" s="12">
        <f t="shared" si="330"/>
        <v>41917.958333333336</v>
      </c>
      <c r="N2344" s="14">
        <f t="shared" si="331"/>
        <v>20.256134259259259</v>
      </c>
      <c r="O2344" t="b">
        <v>0</v>
      </c>
      <c r="P2344">
        <v>0</v>
      </c>
      <c r="Q2344" t="b">
        <v>0</v>
      </c>
      <c r="R2344" s="8">
        <f t="shared" si="332"/>
        <v>0</v>
      </c>
      <c r="S2344" s="10" t="e">
        <f t="shared" si="333"/>
        <v>#DIV/0!</v>
      </c>
      <c r="T2344" t="s">
        <v>8272</v>
      </c>
      <c r="U2344" t="str">
        <f t="shared" si="336"/>
        <v>technology</v>
      </c>
      <c r="V2344" t="str">
        <f t="shared" si="337"/>
        <v>web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>
        <f t="shared" si="328"/>
        <v>4319915</v>
      </c>
      <c r="L2345" s="12">
        <f t="shared" si="329"/>
        <v>42327.575289351851</v>
      </c>
      <c r="M2345" s="12">
        <f t="shared" si="330"/>
        <v>42377.57430555555</v>
      </c>
      <c r="N2345" s="14">
        <f t="shared" si="331"/>
        <v>49.749016203703697</v>
      </c>
      <c r="O2345" t="b">
        <v>0</v>
      </c>
      <c r="P2345">
        <v>1</v>
      </c>
      <c r="Q2345" t="b">
        <v>0</v>
      </c>
      <c r="R2345" s="8">
        <f t="shared" si="332"/>
        <v>0.03</v>
      </c>
      <c r="S2345" s="10">
        <f t="shared" si="333"/>
        <v>300</v>
      </c>
      <c r="T2345" t="s">
        <v>8272</v>
      </c>
      <c r="U2345" t="str">
        <f t="shared" si="336"/>
        <v>technology</v>
      </c>
      <c r="V2345" t="str">
        <f t="shared" si="337"/>
        <v>web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>
        <f t="shared" si="328"/>
        <v>2592000</v>
      </c>
      <c r="L2346" s="12">
        <f t="shared" si="329"/>
        <v>42515.477650462963</v>
      </c>
      <c r="M2346" s="12">
        <f t="shared" si="330"/>
        <v>42545.477650462963</v>
      </c>
      <c r="N2346" s="14">
        <f t="shared" si="331"/>
        <v>29.75</v>
      </c>
      <c r="O2346" t="b">
        <v>0</v>
      </c>
      <c r="P2346">
        <v>1</v>
      </c>
      <c r="Q2346" t="b">
        <v>0</v>
      </c>
      <c r="R2346" s="8">
        <f t="shared" si="332"/>
        <v>1E-3</v>
      </c>
      <c r="S2346" s="10">
        <f t="shared" si="333"/>
        <v>1</v>
      </c>
      <c r="T2346" t="s">
        <v>8272</v>
      </c>
      <c r="U2346" t="str">
        <f t="shared" si="336"/>
        <v>technology</v>
      </c>
      <c r="V2346" t="str">
        <f t="shared" si="337"/>
        <v>web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>
        <f t="shared" si="328"/>
        <v>3022584</v>
      </c>
      <c r="L2347" s="12">
        <f t="shared" si="329"/>
        <v>42059.751805555556</v>
      </c>
      <c r="M2347" s="12">
        <f t="shared" si="330"/>
        <v>42094.735416666663</v>
      </c>
      <c r="N2347" s="14">
        <f t="shared" si="331"/>
        <v>34.733611111111109</v>
      </c>
      <c r="O2347" t="b">
        <v>0</v>
      </c>
      <c r="P2347">
        <v>0</v>
      </c>
      <c r="Q2347" t="b">
        <v>0</v>
      </c>
      <c r="R2347" s="8">
        <f t="shared" si="332"/>
        <v>0</v>
      </c>
      <c r="S2347" s="10" t="e">
        <f t="shared" si="333"/>
        <v>#DIV/0!</v>
      </c>
      <c r="T2347" t="s">
        <v>8272</v>
      </c>
      <c r="U2347" t="str">
        <f t="shared" si="336"/>
        <v>technology</v>
      </c>
      <c r="V2347" t="str">
        <f t="shared" si="337"/>
        <v>web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>
        <f t="shared" si="328"/>
        <v>3888000</v>
      </c>
      <c r="L2348" s="12">
        <f t="shared" si="329"/>
        <v>42615.54896990741</v>
      </c>
      <c r="M2348" s="12">
        <f t="shared" si="330"/>
        <v>42660.54896990741</v>
      </c>
      <c r="N2348" s="14">
        <f t="shared" si="331"/>
        <v>44.75</v>
      </c>
      <c r="O2348" t="b">
        <v>0</v>
      </c>
      <c r="P2348">
        <v>3</v>
      </c>
      <c r="Q2348" t="b">
        <v>0</v>
      </c>
      <c r="R2348" s="8">
        <f t="shared" si="332"/>
        <v>6.4999999999999997E-4</v>
      </c>
      <c r="S2348" s="10">
        <f t="shared" si="333"/>
        <v>13</v>
      </c>
      <c r="T2348" t="s">
        <v>8272</v>
      </c>
      <c r="U2348" t="str">
        <f t="shared" si="336"/>
        <v>technology</v>
      </c>
      <c r="V2348" t="str">
        <f t="shared" si="337"/>
        <v>web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>
        <f t="shared" si="328"/>
        <v>2592000</v>
      </c>
      <c r="L2349" s="12">
        <f t="shared" si="329"/>
        <v>42577.357361111113</v>
      </c>
      <c r="M2349" s="12">
        <f t="shared" si="330"/>
        <v>42607.357361111113</v>
      </c>
      <c r="N2349" s="14">
        <f t="shared" si="331"/>
        <v>29.75</v>
      </c>
      <c r="O2349" t="b">
        <v>0</v>
      </c>
      <c r="P2349">
        <v>1</v>
      </c>
      <c r="Q2349" t="b">
        <v>0</v>
      </c>
      <c r="R2349" s="8">
        <f t="shared" si="332"/>
        <v>1.4999999999999999E-2</v>
      </c>
      <c r="S2349" s="10">
        <f t="shared" si="333"/>
        <v>15</v>
      </c>
      <c r="T2349" t="s">
        <v>8272</v>
      </c>
      <c r="U2349" t="str">
        <f t="shared" si="336"/>
        <v>technology</v>
      </c>
      <c r="V2349" t="str">
        <f t="shared" si="337"/>
        <v>web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>
        <f t="shared" si="328"/>
        <v>5184000</v>
      </c>
      <c r="L2350" s="12">
        <f t="shared" si="329"/>
        <v>42360.682152777779</v>
      </c>
      <c r="M2350" s="12">
        <f t="shared" si="330"/>
        <v>42420.682152777779</v>
      </c>
      <c r="N2350" s="14">
        <f t="shared" si="331"/>
        <v>59.75</v>
      </c>
      <c r="O2350" t="b">
        <v>0</v>
      </c>
      <c r="P2350">
        <v>5</v>
      </c>
      <c r="Q2350" t="b">
        <v>0</v>
      </c>
      <c r="R2350" s="8">
        <f t="shared" si="332"/>
        <v>3.8571428571428572E-3</v>
      </c>
      <c r="S2350" s="10">
        <f t="shared" si="333"/>
        <v>54</v>
      </c>
      <c r="T2350" t="s">
        <v>8272</v>
      </c>
      <c r="U2350" t="str">
        <f t="shared" si="336"/>
        <v>technology</v>
      </c>
      <c r="V2350" t="str">
        <f t="shared" si="337"/>
        <v>web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>
        <f t="shared" si="328"/>
        <v>2505600</v>
      </c>
      <c r="L2351" s="12">
        <f t="shared" si="329"/>
        <v>42198.525787037041</v>
      </c>
      <c r="M2351" s="12">
        <f t="shared" si="330"/>
        <v>42227.525787037041</v>
      </c>
      <c r="N2351" s="14">
        <f t="shared" si="331"/>
        <v>28.75</v>
      </c>
      <c r="O2351" t="b">
        <v>0</v>
      </c>
      <c r="P2351">
        <v>0</v>
      </c>
      <c r="Q2351" t="b">
        <v>0</v>
      </c>
      <c r="R2351" s="8">
        <f t="shared" si="332"/>
        <v>0</v>
      </c>
      <c r="S2351" s="10" t="e">
        <f t="shared" si="333"/>
        <v>#DIV/0!</v>
      </c>
      <c r="T2351" t="s">
        <v>8272</v>
      </c>
      <c r="U2351" t="str">
        <f t="shared" si="336"/>
        <v>technology</v>
      </c>
      <c r="V2351" t="str">
        <f t="shared" si="337"/>
        <v>web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>
        <f t="shared" si="328"/>
        <v>2592000</v>
      </c>
      <c r="L2352" s="12">
        <f t="shared" si="329"/>
        <v>42708.592245370368</v>
      </c>
      <c r="M2352" s="12">
        <f t="shared" si="330"/>
        <v>42738.592245370368</v>
      </c>
      <c r="N2352" s="14">
        <f t="shared" si="331"/>
        <v>29.75</v>
      </c>
      <c r="O2352" t="b">
        <v>0</v>
      </c>
      <c r="P2352">
        <v>0</v>
      </c>
      <c r="Q2352" t="b">
        <v>0</v>
      </c>
      <c r="R2352" s="8">
        <f t="shared" si="332"/>
        <v>0</v>
      </c>
      <c r="S2352" s="10" t="e">
        <f t="shared" si="333"/>
        <v>#DIV/0!</v>
      </c>
      <c r="T2352" t="s">
        <v>8272</v>
      </c>
      <c r="U2352" t="str">
        <f t="shared" si="336"/>
        <v>technology</v>
      </c>
      <c r="V2352" t="str">
        <f t="shared" si="337"/>
        <v>web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>
        <f t="shared" si="328"/>
        <v>2592000</v>
      </c>
      <c r="L2353" s="12">
        <f t="shared" si="329"/>
        <v>42093.851145833338</v>
      </c>
      <c r="M2353" s="12">
        <f t="shared" si="330"/>
        <v>42123.851145833338</v>
      </c>
      <c r="N2353" s="14">
        <f t="shared" si="331"/>
        <v>29.75</v>
      </c>
      <c r="O2353" t="b">
        <v>0</v>
      </c>
      <c r="P2353">
        <v>7</v>
      </c>
      <c r="Q2353" t="b">
        <v>0</v>
      </c>
      <c r="R2353" s="8">
        <f t="shared" si="332"/>
        <v>5.7142857142857143E-3</v>
      </c>
      <c r="S2353" s="10">
        <f t="shared" si="333"/>
        <v>15.428571428571429</v>
      </c>
      <c r="T2353" t="s">
        <v>8272</v>
      </c>
      <c r="U2353" t="str">
        <f t="shared" si="336"/>
        <v>technology</v>
      </c>
      <c r="V2353" t="str">
        <f t="shared" si="337"/>
        <v>web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>
        <f t="shared" si="328"/>
        <v>5184000</v>
      </c>
      <c r="L2354" s="12">
        <f t="shared" si="329"/>
        <v>42101.383703703701</v>
      </c>
      <c r="M2354" s="12">
        <f t="shared" si="330"/>
        <v>42161.383703703701</v>
      </c>
      <c r="N2354" s="14">
        <f t="shared" si="331"/>
        <v>59.75</v>
      </c>
      <c r="O2354" t="b">
        <v>0</v>
      </c>
      <c r="P2354">
        <v>0</v>
      </c>
      <c r="Q2354" t="b">
        <v>0</v>
      </c>
      <c r="R2354" s="8">
        <f t="shared" si="332"/>
        <v>0</v>
      </c>
      <c r="S2354" s="10" t="e">
        <f t="shared" si="333"/>
        <v>#DIV/0!</v>
      </c>
      <c r="T2354" t="s">
        <v>8272</v>
      </c>
      <c r="U2354" t="str">
        <f t="shared" si="336"/>
        <v>technology</v>
      </c>
      <c r="V2354" t="str">
        <f t="shared" si="337"/>
        <v>web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>
        <f t="shared" si="328"/>
        <v>1036800</v>
      </c>
      <c r="L2355" s="12">
        <f t="shared" si="329"/>
        <v>42103.426180555558</v>
      </c>
      <c r="M2355" s="12">
        <f t="shared" si="330"/>
        <v>42115.426180555558</v>
      </c>
      <c r="N2355" s="14">
        <f t="shared" si="331"/>
        <v>11.75</v>
      </c>
      <c r="O2355" t="b">
        <v>0</v>
      </c>
      <c r="P2355">
        <v>0</v>
      </c>
      <c r="Q2355" t="b">
        <v>0</v>
      </c>
      <c r="R2355" s="8">
        <f t="shared" si="332"/>
        <v>0</v>
      </c>
      <c r="S2355" s="10" t="e">
        <f t="shared" si="333"/>
        <v>#DIV/0!</v>
      </c>
      <c r="T2355" t="s">
        <v>8272</v>
      </c>
      <c r="U2355" t="str">
        <f t="shared" si="336"/>
        <v>technology</v>
      </c>
      <c r="V2355" t="str">
        <f t="shared" si="337"/>
        <v>web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>
        <f t="shared" si="328"/>
        <v>5184000</v>
      </c>
      <c r="L2356" s="12">
        <f t="shared" si="329"/>
        <v>41954.472916666666</v>
      </c>
      <c r="M2356" s="12">
        <f t="shared" si="330"/>
        <v>42014.472916666666</v>
      </c>
      <c r="N2356" s="14">
        <f t="shared" si="331"/>
        <v>59.75</v>
      </c>
      <c r="O2356" t="b">
        <v>0</v>
      </c>
      <c r="P2356">
        <v>1</v>
      </c>
      <c r="Q2356" t="b">
        <v>0</v>
      </c>
      <c r="R2356" s="8">
        <f t="shared" si="332"/>
        <v>7.1428571428571429E-4</v>
      </c>
      <c r="S2356" s="10">
        <f t="shared" si="333"/>
        <v>25</v>
      </c>
      <c r="T2356" t="s">
        <v>8272</v>
      </c>
      <c r="U2356" t="str">
        <f t="shared" si="336"/>
        <v>technology</v>
      </c>
      <c r="V2356" t="str">
        <f t="shared" si="337"/>
        <v>web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>
        <f t="shared" si="328"/>
        <v>2592000</v>
      </c>
      <c r="L2357" s="12">
        <f t="shared" si="329"/>
        <v>42096.668240740735</v>
      </c>
      <c r="M2357" s="12">
        <f t="shared" si="330"/>
        <v>42126.668240740735</v>
      </c>
      <c r="N2357" s="14">
        <f t="shared" si="331"/>
        <v>29.75</v>
      </c>
      <c r="O2357" t="b">
        <v>0</v>
      </c>
      <c r="P2357">
        <v>2</v>
      </c>
      <c r="Q2357" t="b">
        <v>0</v>
      </c>
      <c r="R2357" s="8">
        <f t="shared" si="332"/>
        <v>6.875E-3</v>
      </c>
      <c r="S2357" s="10">
        <f t="shared" si="333"/>
        <v>27.5</v>
      </c>
      <c r="T2357" t="s">
        <v>8272</v>
      </c>
      <c r="U2357" t="str">
        <f t="shared" si="336"/>
        <v>technology</v>
      </c>
      <c r="V2357" t="str">
        <f t="shared" si="337"/>
        <v>web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>
        <f t="shared" si="328"/>
        <v>2592000</v>
      </c>
      <c r="L2358" s="12">
        <f t="shared" si="329"/>
        <v>42130.53361111111</v>
      </c>
      <c r="M2358" s="12">
        <f t="shared" si="330"/>
        <v>42160.53361111111</v>
      </c>
      <c r="N2358" s="14">
        <f t="shared" si="331"/>
        <v>29.75</v>
      </c>
      <c r="O2358" t="b">
        <v>0</v>
      </c>
      <c r="P2358">
        <v>0</v>
      </c>
      <c r="Q2358" t="b">
        <v>0</v>
      </c>
      <c r="R2358" s="8">
        <f t="shared" si="332"/>
        <v>0</v>
      </c>
      <c r="S2358" s="10" t="e">
        <f t="shared" si="333"/>
        <v>#DIV/0!</v>
      </c>
      <c r="T2358" t="s">
        <v>8272</v>
      </c>
      <c r="U2358" t="str">
        <f t="shared" si="336"/>
        <v>technology</v>
      </c>
      <c r="V2358" t="str">
        <f t="shared" si="337"/>
        <v>web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>
        <f t="shared" si="328"/>
        <v>2592000</v>
      </c>
      <c r="L2359" s="12">
        <f t="shared" si="329"/>
        <v>42264.370115740734</v>
      </c>
      <c r="M2359" s="12">
        <f t="shared" si="330"/>
        <v>42294.370115740734</v>
      </c>
      <c r="N2359" s="14">
        <f t="shared" si="331"/>
        <v>29.75</v>
      </c>
      <c r="O2359" t="b">
        <v>0</v>
      </c>
      <c r="P2359">
        <v>0</v>
      </c>
      <c r="Q2359" t="b">
        <v>0</v>
      </c>
      <c r="R2359" s="8">
        <f t="shared" si="332"/>
        <v>0</v>
      </c>
      <c r="S2359" s="10" t="e">
        <f t="shared" si="333"/>
        <v>#DIV/0!</v>
      </c>
      <c r="T2359" t="s">
        <v>8272</v>
      </c>
      <c r="U2359" t="str">
        <f t="shared" si="336"/>
        <v>technology</v>
      </c>
      <c r="V2359" t="str">
        <f t="shared" si="337"/>
        <v>web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>
        <f t="shared" si="328"/>
        <v>4846704</v>
      </c>
      <c r="L2360" s="12">
        <f t="shared" si="329"/>
        <v>41978.680972222224</v>
      </c>
      <c r="M2360" s="12">
        <f t="shared" si="330"/>
        <v>42034.777083333334</v>
      </c>
      <c r="N2360" s="14">
        <f t="shared" si="331"/>
        <v>55.846111111111107</v>
      </c>
      <c r="O2360" t="b">
        <v>0</v>
      </c>
      <c r="P2360">
        <v>0</v>
      </c>
      <c r="Q2360" t="b">
        <v>0</v>
      </c>
      <c r="R2360" s="8">
        <f t="shared" si="332"/>
        <v>0</v>
      </c>
      <c r="S2360" s="10" t="e">
        <f t="shared" si="333"/>
        <v>#DIV/0!</v>
      </c>
      <c r="T2360" t="s">
        <v>8272</v>
      </c>
      <c r="U2360" t="str">
        <f t="shared" si="336"/>
        <v>technology</v>
      </c>
      <c r="V2360" t="str">
        <f t="shared" si="337"/>
        <v>web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>
        <f t="shared" si="328"/>
        <v>5184000</v>
      </c>
      <c r="L2361" s="12">
        <f t="shared" si="329"/>
        <v>42159.399583333332</v>
      </c>
      <c r="M2361" s="12">
        <f t="shared" si="330"/>
        <v>42219.399583333332</v>
      </c>
      <c r="N2361" s="14">
        <f t="shared" si="331"/>
        <v>59.75</v>
      </c>
      <c r="O2361" t="b">
        <v>0</v>
      </c>
      <c r="P2361">
        <v>3</v>
      </c>
      <c r="Q2361" t="b">
        <v>0</v>
      </c>
      <c r="R2361" s="8">
        <f t="shared" si="332"/>
        <v>0.14680000000000001</v>
      </c>
      <c r="S2361" s="10">
        <f t="shared" si="333"/>
        <v>367</v>
      </c>
      <c r="T2361" t="s">
        <v>8272</v>
      </c>
      <c r="U2361" t="str">
        <f t="shared" si="336"/>
        <v>technology</v>
      </c>
      <c r="V2361" t="str">
        <f t="shared" si="337"/>
        <v>web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>
        <f t="shared" si="328"/>
        <v>2592000</v>
      </c>
      <c r="L2362" s="12">
        <f t="shared" si="329"/>
        <v>42377.45694444445</v>
      </c>
      <c r="M2362" s="12">
        <f t="shared" si="330"/>
        <v>42407.45694444445</v>
      </c>
      <c r="N2362" s="14">
        <f t="shared" si="331"/>
        <v>29.75</v>
      </c>
      <c r="O2362" t="b">
        <v>0</v>
      </c>
      <c r="P2362">
        <v>1</v>
      </c>
      <c r="Q2362" t="b">
        <v>0</v>
      </c>
      <c r="R2362" s="8">
        <f t="shared" si="332"/>
        <v>4.0000000000000002E-4</v>
      </c>
      <c r="S2362" s="10">
        <f t="shared" si="333"/>
        <v>2</v>
      </c>
      <c r="T2362" t="s">
        <v>8272</v>
      </c>
      <c r="U2362" t="str">
        <f t="shared" si="336"/>
        <v>technology</v>
      </c>
      <c r="V2362" t="str">
        <f t="shared" si="337"/>
        <v>web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>
        <f t="shared" si="328"/>
        <v>2078592</v>
      </c>
      <c r="L2363" s="12">
        <f t="shared" si="329"/>
        <v>42466.608888888892</v>
      </c>
      <c r="M2363" s="12">
        <f t="shared" si="330"/>
        <v>42490.666666666672</v>
      </c>
      <c r="N2363" s="14">
        <f t="shared" si="331"/>
        <v>23.807777777777776</v>
      </c>
      <c r="O2363" t="b">
        <v>0</v>
      </c>
      <c r="P2363">
        <v>0</v>
      </c>
      <c r="Q2363" t="b">
        <v>0</v>
      </c>
      <c r="R2363" s="8">
        <f t="shared" si="332"/>
        <v>0</v>
      </c>
      <c r="S2363" s="10" t="e">
        <f t="shared" si="333"/>
        <v>#DIV/0!</v>
      </c>
      <c r="T2363" t="s">
        <v>8272</v>
      </c>
      <c r="U2363" t="str">
        <f t="shared" si="336"/>
        <v>technology</v>
      </c>
      <c r="V2363" t="str">
        <f t="shared" si="337"/>
        <v>web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>
        <f t="shared" si="328"/>
        <v>2592000</v>
      </c>
      <c r="L2364" s="12">
        <f t="shared" si="329"/>
        <v>41954.438310185185</v>
      </c>
      <c r="M2364" s="12">
        <f t="shared" si="330"/>
        <v>41984.438310185185</v>
      </c>
      <c r="N2364" s="14">
        <f t="shared" si="331"/>
        <v>29.75</v>
      </c>
      <c r="O2364" t="b">
        <v>0</v>
      </c>
      <c r="P2364">
        <v>2</v>
      </c>
      <c r="Q2364" t="b">
        <v>0</v>
      </c>
      <c r="R2364" s="8">
        <f t="shared" si="332"/>
        <v>0.2857142857142857</v>
      </c>
      <c r="S2364" s="10">
        <f t="shared" si="333"/>
        <v>60</v>
      </c>
      <c r="T2364" t="s">
        <v>8272</v>
      </c>
      <c r="U2364" t="str">
        <f t="shared" si="336"/>
        <v>technology</v>
      </c>
      <c r="V2364" t="str">
        <f t="shared" si="337"/>
        <v>web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>
        <f t="shared" si="328"/>
        <v>3888000</v>
      </c>
      <c r="L2365" s="12">
        <f t="shared" si="329"/>
        <v>42321.761574074073</v>
      </c>
      <c r="M2365" s="12">
        <f t="shared" si="330"/>
        <v>42366.761574074073</v>
      </c>
      <c r="N2365" s="14">
        <f t="shared" si="331"/>
        <v>44.75</v>
      </c>
      <c r="O2365" t="b">
        <v>0</v>
      </c>
      <c r="P2365">
        <v>0</v>
      </c>
      <c r="Q2365" t="b">
        <v>0</v>
      </c>
      <c r="R2365" s="8">
        <f t="shared" si="332"/>
        <v>0</v>
      </c>
      <c r="S2365" s="10" t="e">
        <f t="shared" si="333"/>
        <v>#DIV/0!</v>
      </c>
      <c r="T2365" t="s">
        <v>8272</v>
      </c>
      <c r="U2365" t="str">
        <f t="shared" si="336"/>
        <v>technology</v>
      </c>
      <c r="V2365" t="str">
        <f t="shared" si="337"/>
        <v>web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>
        <f t="shared" si="328"/>
        <v>4752000</v>
      </c>
      <c r="L2366" s="12">
        <f t="shared" si="329"/>
        <v>42248.684675925921</v>
      </c>
      <c r="M2366" s="12">
        <f t="shared" si="330"/>
        <v>42303.684675925921</v>
      </c>
      <c r="N2366" s="14">
        <f t="shared" si="331"/>
        <v>54.75</v>
      </c>
      <c r="O2366" t="b">
        <v>0</v>
      </c>
      <c r="P2366">
        <v>0</v>
      </c>
      <c r="Q2366" t="b">
        <v>0</v>
      </c>
      <c r="R2366" s="8">
        <f t="shared" si="332"/>
        <v>0</v>
      </c>
      <c r="S2366" s="10" t="e">
        <f t="shared" si="333"/>
        <v>#DIV/0!</v>
      </c>
      <c r="T2366" t="s">
        <v>8272</v>
      </c>
      <c r="U2366" t="str">
        <f t="shared" si="336"/>
        <v>technology</v>
      </c>
      <c r="V2366" t="str">
        <f t="shared" si="337"/>
        <v>web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>
        <f t="shared" si="328"/>
        <v>3475175</v>
      </c>
      <c r="L2367" s="12">
        <f t="shared" si="329"/>
        <v>42346.486400462964</v>
      </c>
      <c r="M2367" s="12">
        <f t="shared" si="330"/>
        <v>42386.708333333328</v>
      </c>
      <c r="N2367" s="14">
        <f t="shared" si="331"/>
        <v>39.971932870370374</v>
      </c>
      <c r="O2367" t="b">
        <v>0</v>
      </c>
      <c r="P2367">
        <v>0</v>
      </c>
      <c r="Q2367" t="b">
        <v>0</v>
      </c>
      <c r="R2367" s="8">
        <f t="shared" si="332"/>
        <v>0</v>
      </c>
      <c r="S2367" s="10" t="e">
        <f t="shared" si="333"/>
        <v>#DIV/0!</v>
      </c>
      <c r="T2367" t="s">
        <v>8272</v>
      </c>
      <c r="U2367" t="str">
        <f t="shared" si="336"/>
        <v>technology</v>
      </c>
      <c r="V2367" t="str">
        <f t="shared" si="337"/>
        <v>web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>
        <f t="shared" si="328"/>
        <v>2592000</v>
      </c>
      <c r="L2368" s="12">
        <f t="shared" si="329"/>
        <v>42268.281631944439</v>
      </c>
      <c r="M2368" s="12">
        <f t="shared" si="330"/>
        <v>42298.281631944439</v>
      </c>
      <c r="N2368" s="14">
        <f t="shared" si="331"/>
        <v>29.75</v>
      </c>
      <c r="O2368" t="b">
        <v>0</v>
      </c>
      <c r="P2368">
        <v>27</v>
      </c>
      <c r="Q2368" t="b">
        <v>0</v>
      </c>
      <c r="R2368" s="8">
        <f t="shared" si="332"/>
        <v>0.1052</v>
      </c>
      <c r="S2368" s="10">
        <f t="shared" si="333"/>
        <v>97.407407407407405</v>
      </c>
      <c r="T2368" t="s">
        <v>8272</v>
      </c>
      <c r="U2368" t="str">
        <f t="shared" si="336"/>
        <v>technology</v>
      </c>
      <c r="V2368" t="str">
        <f t="shared" si="337"/>
        <v>web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>
        <f t="shared" si="328"/>
        <v>5180400</v>
      </c>
      <c r="L2369" s="12">
        <f t="shared" si="329"/>
        <v>42425.720092592594</v>
      </c>
      <c r="M2369" s="12">
        <f t="shared" si="330"/>
        <v>42485.678425925929</v>
      </c>
      <c r="N2369" s="14">
        <f t="shared" si="331"/>
        <v>59.708333333333336</v>
      </c>
      <c r="O2369" t="b">
        <v>0</v>
      </c>
      <c r="P2369">
        <v>14</v>
      </c>
      <c r="Q2369" t="b">
        <v>0</v>
      </c>
      <c r="R2369" s="8">
        <f t="shared" si="332"/>
        <v>1.34E-2</v>
      </c>
      <c r="S2369" s="10">
        <f t="shared" si="333"/>
        <v>47.857142857142854</v>
      </c>
      <c r="T2369" t="s">
        <v>8272</v>
      </c>
      <c r="U2369" t="str">
        <f t="shared" si="336"/>
        <v>technology</v>
      </c>
      <c r="V2369" t="str">
        <f t="shared" si="337"/>
        <v>web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>
        <f t="shared" si="328"/>
        <v>3884400</v>
      </c>
      <c r="L2370" s="12">
        <f t="shared" si="329"/>
        <v>42063.471817129626</v>
      </c>
      <c r="M2370" s="12">
        <f t="shared" si="330"/>
        <v>42108.430150462969</v>
      </c>
      <c r="N2370" s="14">
        <f t="shared" si="331"/>
        <v>44.708333333333336</v>
      </c>
      <c r="O2370" t="b">
        <v>0</v>
      </c>
      <c r="P2370">
        <v>2</v>
      </c>
      <c r="Q2370" t="b">
        <v>0</v>
      </c>
      <c r="R2370" s="8">
        <f t="shared" si="332"/>
        <v>2.5000000000000001E-3</v>
      </c>
      <c r="S2370" s="10">
        <f t="shared" si="333"/>
        <v>50</v>
      </c>
      <c r="T2370" t="s">
        <v>8272</v>
      </c>
      <c r="U2370" t="str">
        <f t="shared" si="336"/>
        <v>technology</v>
      </c>
      <c r="V2370" t="str">
        <f t="shared" si="337"/>
        <v>web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>
        <f t="shared" ref="K2371:K2434" si="338">SUM(I2371,-J2371)</f>
        <v>2592000</v>
      </c>
      <c r="L2371" s="12">
        <f t="shared" ref="L2371:L2434" si="339">(((J2371/60)/60)/24)+DATE(1970,1,1)+(-6/24)</f>
        <v>42380.562627314815</v>
      </c>
      <c r="M2371" s="12">
        <f t="shared" ref="M2371:M2434" si="340">(((I2371/60)/60)/24)+DATE(1970,1,1)+(-6/24)</f>
        <v>42410.562627314815</v>
      </c>
      <c r="N2371" s="14">
        <f t="shared" ref="N2371:N2434" si="341">(((K2371/60)/60)/24)+(-6/24)</f>
        <v>29.75</v>
      </c>
      <c r="O2371" t="b">
        <v>0</v>
      </c>
      <c r="P2371">
        <v>0</v>
      </c>
      <c r="Q2371" t="b">
        <v>0</v>
      </c>
      <c r="R2371" s="8">
        <f t="shared" ref="R2371:R2434" si="342">E2371/D2371</f>
        <v>0</v>
      </c>
      <c r="S2371" s="10" t="e">
        <f t="shared" ref="S2371:S2434" si="343">E2371/P2371</f>
        <v>#DIV/0!</v>
      </c>
      <c r="T2371" t="s">
        <v>8272</v>
      </c>
      <c r="U2371" t="str">
        <f t="shared" si="336"/>
        <v>technology</v>
      </c>
      <c r="V2371" t="str">
        <f t="shared" si="337"/>
        <v>web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>
        <f t="shared" si="338"/>
        <v>2592000</v>
      </c>
      <c r="L2372" s="12">
        <f t="shared" si="339"/>
        <v>41960.93913194444</v>
      </c>
      <c r="M2372" s="12">
        <f t="shared" si="340"/>
        <v>41990.93913194444</v>
      </c>
      <c r="N2372" s="14">
        <f t="shared" si="341"/>
        <v>29.75</v>
      </c>
      <c r="O2372" t="b">
        <v>0</v>
      </c>
      <c r="P2372">
        <v>4</v>
      </c>
      <c r="Q2372" t="b">
        <v>0</v>
      </c>
      <c r="R2372" s="8">
        <f t="shared" si="342"/>
        <v>3.2799999999999999E-3</v>
      </c>
      <c r="S2372" s="10">
        <f t="shared" si="343"/>
        <v>20.5</v>
      </c>
      <c r="T2372" t="s">
        <v>8272</v>
      </c>
      <c r="U2372" t="str">
        <f t="shared" si="336"/>
        <v>technology</v>
      </c>
      <c r="V2372" t="str">
        <f t="shared" si="337"/>
        <v>web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>
        <f t="shared" si="338"/>
        <v>2592000</v>
      </c>
      <c r="L2373" s="12">
        <f t="shared" si="339"/>
        <v>42150.527731481481</v>
      </c>
      <c r="M2373" s="12">
        <f t="shared" si="340"/>
        <v>42180.527731481481</v>
      </c>
      <c r="N2373" s="14">
        <f t="shared" si="341"/>
        <v>29.75</v>
      </c>
      <c r="O2373" t="b">
        <v>0</v>
      </c>
      <c r="P2373">
        <v>0</v>
      </c>
      <c r="Q2373" t="b">
        <v>0</v>
      </c>
      <c r="R2373" s="8">
        <f t="shared" si="342"/>
        <v>0</v>
      </c>
      <c r="S2373" s="10" t="e">
        <f t="shared" si="343"/>
        <v>#DIV/0!</v>
      </c>
      <c r="T2373" t="s">
        <v>8272</v>
      </c>
      <c r="U2373" t="str">
        <f t="shared" si="336"/>
        <v>technology</v>
      </c>
      <c r="V2373" t="str">
        <f t="shared" si="337"/>
        <v>web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>
        <f t="shared" si="338"/>
        <v>2592000</v>
      </c>
      <c r="L2374" s="12">
        <f t="shared" si="339"/>
        <v>42087.819108796291</v>
      </c>
      <c r="M2374" s="12">
        <f t="shared" si="340"/>
        <v>42117.819108796291</v>
      </c>
      <c r="N2374" s="14">
        <f t="shared" si="341"/>
        <v>29.75</v>
      </c>
      <c r="O2374" t="b">
        <v>0</v>
      </c>
      <c r="P2374">
        <v>6</v>
      </c>
      <c r="Q2374" t="b">
        <v>0</v>
      </c>
      <c r="R2374" s="8">
        <f t="shared" si="342"/>
        <v>3.272727272727273E-2</v>
      </c>
      <c r="S2374" s="10">
        <f t="shared" si="343"/>
        <v>30</v>
      </c>
      <c r="T2374" t="s">
        <v>8272</v>
      </c>
      <c r="U2374" t="str">
        <f t="shared" si="336"/>
        <v>technology</v>
      </c>
      <c r="V2374" t="str">
        <f t="shared" si="337"/>
        <v>web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>
        <f t="shared" si="338"/>
        <v>2592000</v>
      </c>
      <c r="L2375" s="12">
        <f t="shared" si="339"/>
        <v>42215.412314814821</v>
      </c>
      <c r="M2375" s="12">
        <f t="shared" si="340"/>
        <v>42245.412314814821</v>
      </c>
      <c r="N2375" s="14">
        <f t="shared" si="341"/>
        <v>29.75</v>
      </c>
      <c r="O2375" t="b">
        <v>0</v>
      </c>
      <c r="P2375">
        <v>1</v>
      </c>
      <c r="Q2375" t="b">
        <v>0</v>
      </c>
      <c r="R2375" s="8">
        <f t="shared" si="342"/>
        <v>5.8823529411764708E-5</v>
      </c>
      <c r="S2375" s="10">
        <f t="shared" si="343"/>
        <v>50</v>
      </c>
      <c r="T2375" t="s">
        <v>8272</v>
      </c>
      <c r="U2375" t="str">
        <f t="shared" si="336"/>
        <v>technology</v>
      </c>
      <c r="V2375" t="str">
        <f t="shared" si="337"/>
        <v>web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>
        <f t="shared" si="338"/>
        <v>2592000</v>
      </c>
      <c r="L2376" s="12">
        <f t="shared" si="339"/>
        <v>42017.593287037031</v>
      </c>
      <c r="M2376" s="12">
        <f t="shared" si="340"/>
        <v>42047.593287037031</v>
      </c>
      <c r="N2376" s="14">
        <f t="shared" si="341"/>
        <v>29.75</v>
      </c>
      <c r="O2376" t="b">
        <v>0</v>
      </c>
      <c r="P2376">
        <v>1</v>
      </c>
      <c r="Q2376" t="b">
        <v>0</v>
      </c>
      <c r="R2376" s="8">
        <f t="shared" si="342"/>
        <v>4.5454545454545455E-4</v>
      </c>
      <c r="S2376" s="10">
        <f t="shared" si="343"/>
        <v>10</v>
      </c>
      <c r="T2376" t="s">
        <v>8272</v>
      </c>
      <c r="U2376" t="str">
        <f t="shared" si="336"/>
        <v>technology</v>
      </c>
      <c r="V2376" t="str">
        <f t="shared" si="337"/>
        <v>web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>
        <f t="shared" si="338"/>
        <v>2592000</v>
      </c>
      <c r="L2377" s="12">
        <f t="shared" si="339"/>
        <v>42592.586076388892</v>
      </c>
      <c r="M2377" s="12">
        <f t="shared" si="340"/>
        <v>42622.586076388892</v>
      </c>
      <c r="N2377" s="14">
        <f t="shared" si="341"/>
        <v>29.75</v>
      </c>
      <c r="O2377" t="b">
        <v>0</v>
      </c>
      <c r="P2377">
        <v>0</v>
      </c>
      <c r="Q2377" t="b">
        <v>0</v>
      </c>
      <c r="R2377" s="8">
        <f t="shared" si="342"/>
        <v>0</v>
      </c>
      <c r="S2377" s="10" t="e">
        <f t="shared" si="343"/>
        <v>#DIV/0!</v>
      </c>
      <c r="T2377" t="s">
        <v>8272</v>
      </c>
      <c r="U2377" t="str">
        <f t="shared" si="336"/>
        <v>technology</v>
      </c>
      <c r="V2377" t="str">
        <f t="shared" si="337"/>
        <v>web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>
        <f t="shared" si="338"/>
        <v>2592000</v>
      </c>
      <c r="L2378" s="12">
        <f t="shared" si="339"/>
        <v>42318.675532407404</v>
      </c>
      <c r="M2378" s="12">
        <f t="shared" si="340"/>
        <v>42348.675532407404</v>
      </c>
      <c r="N2378" s="14">
        <f t="shared" si="341"/>
        <v>29.75</v>
      </c>
      <c r="O2378" t="b">
        <v>0</v>
      </c>
      <c r="P2378">
        <v>4</v>
      </c>
      <c r="Q2378" t="b">
        <v>0</v>
      </c>
      <c r="R2378" s="8">
        <f t="shared" si="342"/>
        <v>0.10877666666666666</v>
      </c>
      <c r="S2378" s="10">
        <f t="shared" si="343"/>
        <v>81.582499999999996</v>
      </c>
      <c r="T2378" t="s">
        <v>8272</v>
      </c>
      <c r="U2378" t="str">
        <f t="shared" si="336"/>
        <v>technology</v>
      </c>
      <c r="V2378" t="str">
        <f t="shared" si="337"/>
        <v>web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>
        <f t="shared" si="338"/>
        <v>2595600</v>
      </c>
      <c r="L2379" s="12">
        <f t="shared" si="339"/>
        <v>42669.620173611111</v>
      </c>
      <c r="M2379" s="12">
        <f t="shared" si="340"/>
        <v>42699.661840277782</v>
      </c>
      <c r="N2379" s="14">
        <f t="shared" si="341"/>
        <v>29.791666666666668</v>
      </c>
      <c r="O2379" t="b">
        <v>0</v>
      </c>
      <c r="P2379">
        <v>0</v>
      </c>
      <c r="Q2379" t="b">
        <v>0</v>
      </c>
      <c r="R2379" s="8">
        <f t="shared" si="342"/>
        <v>0</v>
      </c>
      <c r="S2379" s="10" t="e">
        <f t="shared" si="343"/>
        <v>#DIV/0!</v>
      </c>
      <c r="T2379" t="s">
        <v>8272</v>
      </c>
      <c r="U2379" t="str">
        <f t="shared" si="336"/>
        <v>technology</v>
      </c>
      <c r="V2379" t="str">
        <f t="shared" si="337"/>
        <v>web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>
        <f t="shared" si="338"/>
        <v>2505600</v>
      </c>
      <c r="L2380" s="12">
        <f t="shared" si="339"/>
        <v>42212.763078703705</v>
      </c>
      <c r="M2380" s="12">
        <f t="shared" si="340"/>
        <v>42241.763078703705</v>
      </c>
      <c r="N2380" s="14">
        <f t="shared" si="341"/>
        <v>28.75</v>
      </c>
      <c r="O2380" t="b">
        <v>0</v>
      </c>
      <c r="P2380">
        <v>0</v>
      </c>
      <c r="Q2380" t="b">
        <v>0</v>
      </c>
      <c r="R2380" s="8">
        <f t="shared" si="342"/>
        <v>0</v>
      </c>
      <c r="S2380" s="10" t="e">
        <f t="shared" si="343"/>
        <v>#DIV/0!</v>
      </c>
      <c r="T2380" t="s">
        <v>8272</v>
      </c>
      <c r="U2380" t="str">
        <f t="shared" si="336"/>
        <v>technology</v>
      </c>
      <c r="V2380" t="str">
        <f t="shared" si="337"/>
        <v>web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>
        <f t="shared" si="338"/>
        <v>3888000</v>
      </c>
      <c r="L2381" s="12">
        <f t="shared" si="339"/>
        <v>42236.766388888893</v>
      </c>
      <c r="M2381" s="12">
        <f t="shared" si="340"/>
        <v>42281.766388888893</v>
      </c>
      <c r="N2381" s="14">
        <f t="shared" si="341"/>
        <v>44.75</v>
      </c>
      <c r="O2381" t="b">
        <v>0</v>
      </c>
      <c r="P2381">
        <v>0</v>
      </c>
      <c r="Q2381" t="b">
        <v>0</v>
      </c>
      <c r="R2381" s="8">
        <f t="shared" si="342"/>
        <v>0</v>
      </c>
      <c r="S2381" s="10" t="e">
        <f t="shared" si="343"/>
        <v>#DIV/0!</v>
      </c>
      <c r="T2381" t="s">
        <v>8272</v>
      </c>
      <c r="U2381" t="str">
        <f t="shared" si="336"/>
        <v>technology</v>
      </c>
      <c r="V2381" t="str">
        <f t="shared" si="337"/>
        <v>web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>
        <f t="shared" si="338"/>
        <v>2592000</v>
      </c>
      <c r="L2382" s="12">
        <f t="shared" si="339"/>
        <v>42248.543310185181</v>
      </c>
      <c r="M2382" s="12">
        <f t="shared" si="340"/>
        <v>42278.543310185181</v>
      </c>
      <c r="N2382" s="14">
        <f t="shared" si="341"/>
        <v>29.75</v>
      </c>
      <c r="O2382" t="b">
        <v>0</v>
      </c>
      <c r="P2382">
        <v>3</v>
      </c>
      <c r="Q2382" t="b">
        <v>0</v>
      </c>
      <c r="R2382" s="8">
        <f t="shared" si="342"/>
        <v>3.6666666666666666E-3</v>
      </c>
      <c r="S2382" s="10">
        <f t="shared" si="343"/>
        <v>18.333333333333332</v>
      </c>
      <c r="T2382" t="s">
        <v>8272</v>
      </c>
      <c r="U2382" t="str">
        <f t="shared" si="336"/>
        <v>technology</v>
      </c>
      <c r="V2382" t="str">
        <f t="shared" si="337"/>
        <v>web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>
        <f t="shared" si="338"/>
        <v>2592000</v>
      </c>
      <c r="L2383" s="12">
        <f t="shared" si="339"/>
        <v>42074.685740740737</v>
      </c>
      <c r="M2383" s="12">
        <f t="shared" si="340"/>
        <v>42104.685740740737</v>
      </c>
      <c r="N2383" s="14">
        <f t="shared" si="341"/>
        <v>29.75</v>
      </c>
      <c r="O2383" t="b">
        <v>0</v>
      </c>
      <c r="P2383">
        <v>7</v>
      </c>
      <c r="Q2383" t="b">
        <v>0</v>
      </c>
      <c r="R2383" s="8">
        <f t="shared" si="342"/>
        <v>1.8193398957730169E-2</v>
      </c>
      <c r="S2383" s="10">
        <f t="shared" si="343"/>
        <v>224.42857142857142</v>
      </c>
      <c r="T2383" t="s">
        <v>8272</v>
      </c>
      <c r="U2383" t="str">
        <f t="shared" si="336"/>
        <v>technology</v>
      </c>
      <c r="V2383" t="str">
        <f t="shared" si="337"/>
        <v>web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>
        <f t="shared" si="338"/>
        <v>2160000</v>
      </c>
      <c r="L2384" s="12">
        <f t="shared" si="339"/>
        <v>42194.937534722223</v>
      </c>
      <c r="M2384" s="12">
        <f t="shared" si="340"/>
        <v>42219.937534722223</v>
      </c>
      <c r="N2384" s="14">
        <f t="shared" si="341"/>
        <v>24.75</v>
      </c>
      <c r="O2384" t="b">
        <v>0</v>
      </c>
      <c r="P2384">
        <v>2</v>
      </c>
      <c r="Q2384" t="b">
        <v>0</v>
      </c>
      <c r="R2384" s="8">
        <f t="shared" si="342"/>
        <v>2.5000000000000001E-2</v>
      </c>
      <c r="S2384" s="10">
        <f t="shared" si="343"/>
        <v>37.5</v>
      </c>
      <c r="T2384" t="s">
        <v>8272</v>
      </c>
      <c r="U2384" t="str">
        <f t="shared" si="336"/>
        <v>technology</v>
      </c>
      <c r="V2384" t="str">
        <f t="shared" si="337"/>
        <v>web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>
        <f t="shared" si="338"/>
        <v>2592000</v>
      </c>
      <c r="L2385" s="12">
        <f t="shared" si="339"/>
        <v>42026.806793981479</v>
      </c>
      <c r="M2385" s="12">
        <f t="shared" si="340"/>
        <v>42056.806793981479</v>
      </c>
      <c r="N2385" s="14">
        <f t="shared" si="341"/>
        <v>29.75</v>
      </c>
      <c r="O2385" t="b">
        <v>0</v>
      </c>
      <c r="P2385">
        <v>3</v>
      </c>
      <c r="Q2385" t="b">
        <v>0</v>
      </c>
      <c r="R2385" s="8">
        <f t="shared" si="342"/>
        <v>4.3499999999999997E-2</v>
      </c>
      <c r="S2385" s="10">
        <f t="shared" si="343"/>
        <v>145</v>
      </c>
      <c r="T2385" t="s">
        <v>8272</v>
      </c>
      <c r="U2385" t="str">
        <f t="shared" si="336"/>
        <v>technology</v>
      </c>
      <c r="V2385" t="str">
        <f t="shared" si="337"/>
        <v>web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>
        <f t="shared" si="338"/>
        <v>2595600</v>
      </c>
      <c r="L2386" s="12">
        <f t="shared" si="339"/>
        <v>41926.817627314813</v>
      </c>
      <c r="M2386" s="12">
        <f t="shared" si="340"/>
        <v>41956.859293981484</v>
      </c>
      <c r="N2386" s="14">
        <f t="shared" si="341"/>
        <v>29.791666666666668</v>
      </c>
      <c r="O2386" t="b">
        <v>0</v>
      </c>
      <c r="P2386">
        <v>8</v>
      </c>
      <c r="Q2386" t="b">
        <v>0</v>
      </c>
      <c r="R2386" s="8">
        <f t="shared" si="342"/>
        <v>8.0000000000000002E-3</v>
      </c>
      <c r="S2386" s="10">
        <f t="shared" si="343"/>
        <v>1</v>
      </c>
      <c r="T2386" t="s">
        <v>8272</v>
      </c>
      <c r="U2386" t="str">
        <f t="shared" si="336"/>
        <v>technology</v>
      </c>
      <c r="V2386" t="str">
        <f t="shared" si="337"/>
        <v>web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>
        <f t="shared" si="338"/>
        <v>2592000</v>
      </c>
      <c r="L2387" s="12">
        <f t="shared" si="339"/>
        <v>42191.45175925926</v>
      </c>
      <c r="M2387" s="12">
        <f t="shared" si="340"/>
        <v>42221.45175925926</v>
      </c>
      <c r="N2387" s="14">
        <f t="shared" si="341"/>
        <v>29.75</v>
      </c>
      <c r="O2387" t="b">
        <v>0</v>
      </c>
      <c r="P2387">
        <v>7</v>
      </c>
      <c r="Q2387" t="b">
        <v>0</v>
      </c>
      <c r="R2387" s="8">
        <f t="shared" si="342"/>
        <v>1.2123076923076924E-2</v>
      </c>
      <c r="S2387" s="10">
        <f t="shared" si="343"/>
        <v>112.57142857142857</v>
      </c>
      <c r="T2387" t="s">
        <v>8272</v>
      </c>
      <c r="U2387" t="str">
        <f t="shared" si="336"/>
        <v>technology</v>
      </c>
      <c r="V2387" t="str">
        <f t="shared" si="337"/>
        <v>web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>
        <f t="shared" si="338"/>
        <v>5184000</v>
      </c>
      <c r="L2388" s="12">
        <f t="shared" si="339"/>
        <v>41954.588240740741</v>
      </c>
      <c r="M2388" s="12">
        <f t="shared" si="340"/>
        <v>42014.588240740741</v>
      </c>
      <c r="N2388" s="14">
        <f t="shared" si="341"/>
        <v>59.75</v>
      </c>
      <c r="O2388" t="b">
        <v>0</v>
      </c>
      <c r="P2388">
        <v>0</v>
      </c>
      <c r="Q2388" t="b">
        <v>0</v>
      </c>
      <c r="R2388" s="8">
        <f t="shared" si="342"/>
        <v>0</v>
      </c>
      <c r="S2388" s="10" t="e">
        <f t="shared" si="343"/>
        <v>#DIV/0!</v>
      </c>
      <c r="T2388" t="s">
        <v>8272</v>
      </c>
      <c r="U2388" t="str">
        <f t="shared" si="336"/>
        <v>technology</v>
      </c>
      <c r="V2388" t="str">
        <f t="shared" si="337"/>
        <v>web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>
        <f t="shared" si="338"/>
        <v>3888000</v>
      </c>
      <c r="L2389" s="12">
        <f t="shared" si="339"/>
        <v>42528.376620370371</v>
      </c>
      <c r="M2389" s="12">
        <f t="shared" si="340"/>
        <v>42573.376620370371</v>
      </c>
      <c r="N2389" s="14">
        <f t="shared" si="341"/>
        <v>44.75</v>
      </c>
      <c r="O2389" t="b">
        <v>0</v>
      </c>
      <c r="P2389">
        <v>3</v>
      </c>
      <c r="Q2389" t="b">
        <v>0</v>
      </c>
      <c r="R2389" s="8">
        <f t="shared" si="342"/>
        <v>6.8399999999999997E-3</v>
      </c>
      <c r="S2389" s="10">
        <f t="shared" si="343"/>
        <v>342</v>
      </c>
      <c r="T2389" t="s">
        <v>8272</v>
      </c>
      <c r="U2389" t="str">
        <f t="shared" si="336"/>
        <v>technology</v>
      </c>
      <c r="V2389" t="str">
        <f t="shared" si="337"/>
        <v>web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>
        <f t="shared" si="338"/>
        <v>2588381</v>
      </c>
      <c r="L2390" s="12">
        <f t="shared" si="339"/>
        <v>41989.603692129633</v>
      </c>
      <c r="M2390" s="12">
        <f t="shared" si="340"/>
        <v>42019.561805555553</v>
      </c>
      <c r="N2390" s="14">
        <f t="shared" si="341"/>
        <v>29.708113425925927</v>
      </c>
      <c r="O2390" t="b">
        <v>0</v>
      </c>
      <c r="P2390">
        <v>8</v>
      </c>
      <c r="Q2390" t="b">
        <v>0</v>
      </c>
      <c r="R2390" s="8">
        <f t="shared" si="342"/>
        <v>1.2513513513513513E-2</v>
      </c>
      <c r="S2390" s="10">
        <f t="shared" si="343"/>
        <v>57.875</v>
      </c>
      <c r="T2390" t="s">
        <v>8272</v>
      </c>
      <c r="U2390" t="str">
        <f t="shared" si="336"/>
        <v>technology</v>
      </c>
      <c r="V2390" t="str">
        <f t="shared" si="337"/>
        <v>web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>
        <f t="shared" si="338"/>
        <v>2701088</v>
      </c>
      <c r="L2391" s="12">
        <f t="shared" si="339"/>
        <v>42179.403379629628</v>
      </c>
      <c r="M2391" s="12">
        <f t="shared" si="340"/>
        <v>42210.665972222225</v>
      </c>
      <c r="N2391" s="14">
        <f t="shared" si="341"/>
        <v>31.012592592592593</v>
      </c>
      <c r="O2391" t="b">
        <v>0</v>
      </c>
      <c r="P2391">
        <v>1</v>
      </c>
      <c r="Q2391" t="b">
        <v>0</v>
      </c>
      <c r="R2391" s="8">
        <f t="shared" si="342"/>
        <v>1.8749999999999999E-3</v>
      </c>
      <c r="S2391" s="10">
        <f t="shared" si="343"/>
        <v>30</v>
      </c>
      <c r="T2391" t="s">
        <v>8272</v>
      </c>
      <c r="U2391" t="str">
        <f t="shared" si="336"/>
        <v>technology</v>
      </c>
      <c r="V2391" t="str">
        <f t="shared" si="337"/>
        <v>web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>
        <f t="shared" si="338"/>
        <v>3456000</v>
      </c>
      <c r="L2392" s="12">
        <f t="shared" si="339"/>
        <v>41968.012314814812</v>
      </c>
      <c r="M2392" s="12">
        <f t="shared" si="340"/>
        <v>42008.012314814812</v>
      </c>
      <c r="N2392" s="14">
        <f t="shared" si="341"/>
        <v>39.75</v>
      </c>
      <c r="O2392" t="b">
        <v>0</v>
      </c>
      <c r="P2392">
        <v>0</v>
      </c>
      <c r="Q2392" t="b">
        <v>0</v>
      </c>
      <c r="R2392" s="8">
        <f t="shared" si="342"/>
        <v>0</v>
      </c>
      <c r="S2392" s="10" t="e">
        <f t="shared" si="343"/>
        <v>#DIV/0!</v>
      </c>
      <c r="T2392" t="s">
        <v>8272</v>
      </c>
      <c r="U2392" t="str">
        <f t="shared" si="336"/>
        <v>technology</v>
      </c>
      <c r="V2392" t="str">
        <f t="shared" si="337"/>
        <v>web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>
        <f t="shared" si="338"/>
        <v>2588400</v>
      </c>
      <c r="L2393" s="12">
        <f t="shared" si="339"/>
        <v>42064.544490740736</v>
      </c>
      <c r="M2393" s="12">
        <f t="shared" si="340"/>
        <v>42094.502824074079</v>
      </c>
      <c r="N2393" s="14">
        <f t="shared" si="341"/>
        <v>29.708333333333332</v>
      </c>
      <c r="O2393" t="b">
        <v>0</v>
      </c>
      <c r="P2393">
        <v>1</v>
      </c>
      <c r="Q2393" t="b">
        <v>0</v>
      </c>
      <c r="R2393" s="8">
        <f t="shared" si="342"/>
        <v>1.25E-3</v>
      </c>
      <c r="S2393" s="10">
        <f t="shared" si="343"/>
        <v>25</v>
      </c>
      <c r="T2393" t="s">
        <v>8272</v>
      </c>
      <c r="U2393" t="str">
        <f t="shared" si="336"/>
        <v>technology</v>
      </c>
      <c r="V2393" t="str">
        <f t="shared" si="337"/>
        <v>web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>
        <f t="shared" si="338"/>
        <v>2592000</v>
      </c>
      <c r="L2394" s="12">
        <f t="shared" si="339"/>
        <v>42275.870636574073</v>
      </c>
      <c r="M2394" s="12">
        <f t="shared" si="340"/>
        <v>42305.870636574073</v>
      </c>
      <c r="N2394" s="14">
        <f t="shared" si="341"/>
        <v>29.75</v>
      </c>
      <c r="O2394" t="b">
        <v>0</v>
      </c>
      <c r="P2394">
        <v>0</v>
      </c>
      <c r="Q2394" t="b">
        <v>0</v>
      </c>
      <c r="R2394" s="8">
        <f t="shared" si="342"/>
        <v>0</v>
      </c>
      <c r="S2394" s="10" t="e">
        <f t="shared" si="343"/>
        <v>#DIV/0!</v>
      </c>
      <c r="T2394" t="s">
        <v>8272</v>
      </c>
      <c r="U2394" t="str">
        <f t="shared" si="336"/>
        <v>technology</v>
      </c>
      <c r="V2394" t="str">
        <f t="shared" si="337"/>
        <v>web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>
        <f t="shared" si="338"/>
        <v>2592000</v>
      </c>
      <c r="L2395" s="12">
        <f t="shared" si="339"/>
        <v>42194.398344907408</v>
      </c>
      <c r="M2395" s="12">
        <f t="shared" si="340"/>
        <v>42224.398344907408</v>
      </c>
      <c r="N2395" s="14">
        <f t="shared" si="341"/>
        <v>29.75</v>
      </c>
      <c r="O2395" t="b">
        <v>0</v>
      </c>
      <c r="P2395">
        <v>1</v>
      </c>
      <c r="Q2395" t="b">
        <v>0</v>
      </c>
      <c r="R2395" s="8">
        <f t="shared" si="342"/>
        <v>5.0000000000000001E-4</v>
      </c>
      <c r="S2395" s="10">
        <f t="shared" si="343"/>
        <v>50</v>
      </c>
      <c r="T2395" t="s">
        <v>8272</v>
      </c>
      <c r="U2395" t="str">
        <f t="shared" si="336"/>
        <v>technology</v>
      </c>
      <c r="V2395" t="str">
        <f t="shared" si="337"/>
        <v>web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>
        <f t="shared" si="338"/>
        <v>2592000</v>
      </c>
      <c r="L2396" s="12">
        <f t="shared" si="339"/>
        <v>42031.112187499995</v>
      </c>
      <c r="M2396" s="12">
        <f t="shared" si="340"/>
        <v>42061.112187499995</v>
      </c>
      <c r="N2396" s="14">
        <f t="shared" si="341"/>
        <v>29.75</v>
      </c>
      <c r="O2396" t="b">
        <v>0</v>
      </c>
      <c r="P2396">
        <v>2</v>
      </c>
      <c r="Q2396" t="b">
        <v>0</v>
      </c>
      <c r="R2396" s="8">
        <f t="shared" si="342"/>
        <v>5.9999999999999995E-4</v>
      </c>
      <c r="S2396" s="10">
        <f t="shared" si="343"/>
        <v>1.5</v>
      </c>
      <c r="T2396" t="s">
        <v>8272</v>
      </c>
      <c r="U2396" t="str">
        <f t="shared" si="336"/>
        <v>technology</v>
      </c>
      <c r="V2396" t="str">
        <f t="shared" si="337"/>
        <v>web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>
        <f t="shared" si="338"/>
        <v>2440933</v>
      </c>
      <c r="L2397" s="12">
        <f t="shared" si="339"/>
        <v>42716.871377314819</v>
      </c>
      <c r="M2397" s="12">
        <f t="shared" si="340"/>
        <v>42745.122916666667</v>
      </c>
      <c r="N2397" s="14">
        <f t="shared" si="341"/>
        <v>28.00153935185185</v>
      </c>
      <c r="O2397" t="b">
        <v>0</v>
      </c>
      <c r="P2397">
        <v>0</v>
      </c>
      <c r="Q2397" t="b">
        <v>0</v>
      </c>
      <c r="R2397" s="8">
        <f t="shared" si="342"/>
        <v>0</v>
      </c>
      <c r="S2397" s="10" t="e">
        <f t="shared" si="343"/>
        <v>#DIV/0!</v>
      </c>
      <c r="T2397" t="s">
        <v>8272</v>
      </c>
      <c r="U2397" t="str">
        <f t="shared" si="336"/>
        <v>technology</v>
      </c>
      <c r="V2397" t="str">
        <f t="shared" si="337"/>
        <v>web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>
        <f t="shared" si="338"/>
        <v>2592000</v>
      </c>
      <c r="L2398" s="12">
        <f t="shared" si="339"/>
        <v>42262.599050925928</v>
      </c>
      <c r="M2398" s="12">
        <f t="shared" si="340"/>
        <v>42292.599050925928</v>
      </c>
      <c r="N2398" s="14">
        <f t="shared" si="341"/>
        <v>29.75</v>
      </c>
      <c r="O2398" t="b">
        <v>0</v>
      </c>
      <c r="P2398">
        <v>1</v>
      </c>
      <c r="Q2398" t="b">
        <v>0</v>
      </c>
      <c r="R2398" s="8">
        <f t="shared" si="342"/>
        <v>2E-3</v>
      </c>
      <c r="S2398" s="10">
        <f t="shared" si="343"/>
        <v>10</v>
      </c>
      <c r="T2398" t="s">
        <v>8272</v>
      </c>
      <c r="U2398" t="str">
        <f t="shared" si="336"/>
        <v>technology</v>
      </c>
      <c r="V2398" t="str">
        <f t="shared" si="337"/>
        <v>web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>
        <f t="shared" si="338"/>
        <v>2592000</v>
      </c>
      <c r="L2399" s="12">
        <f t="shared" si="339"/>
        <v>41976.63490740741</v>
      </c>
      <c r="M2399" s="12">
        <f t="shared" si="340"/>
        <v>42006.63490740741</v>
      </c>
      <c r="N2399" s="14">
        <f t="shared" si="341"/>
        <v>29.75</v>
      </c>
      <c r="O2399" t="b">
        <v>0</v>
      </c>
      <c r="P2399">
        <v>0</v>
      </c>
      <c r="Q2399" t="b">
        <v>0</v>
      </c>
      <c r="R2399" s="8">
        <f t="shared" si="342"/>
        <v>0</v>
      </c>
      <c r="S2399" s="10" t="e">
        <f t="shared" si="343"/>
        <v>#DIV/0!</v>
      </c>
      <c r="T2399" t="s">
        <v>8272</v>
      </c>
      <c r="U2399" t="str">
        <f t="shared" si="336"/>
        <v>technology</v>
      </c>
      <c r="V2399" t="str">
        <f t="shared" si="337"/>
        <v>web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>
        <f t="shared" si="338"/>
        <v>2592000</v>
      </c>
      <c r="L2400" s="12">
        <f t="shared" si="339"/>
        <v>42157.666481481487</v>
      </c>
      <c r="M2400" s="12">
        <f t="shared" si="340"/>
        <v>42187.666481481487</v>
      </c>
      <c r="N2400" s="14">
        <f t="shared" si="341"/>
        <v>29.75</v>
      </c>
      <c r="O2400" t="b">
        <v>0</v>
      </c>
      <c r="P2400">
        <v>0</v>
      </c>
      <c r="Q2400" t="b">
        <v>0</v>
      </c>
      <c r="R2400" s="8">
        <f t="shared" si="342"/>
        <v>0</v>
      </c>
      <c r="S2400" s="10" t="e">
        <f t="shared" si="343"/>
        <v>#DIV/0!</v>
      </c>
      <c r="T2400" t="s">
        <v>8272</v>
      </c>
      <c r="U2400" t="str">
        <f t="shared" si="336"/>
        <v>technology</v>
      </c>
      <c r="V2400" t="str">
        <f t="shared" si="337"/>
        <v>web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>
        <f t="shared" si="338"/>
        <v>3024000</v>
      </c>
      <c r="L2401" s="12">
        <f t="shared" si="339"/>
        <v>41956.603078703702</v>
      </c>
      <c r="M2401" s="12">
        <f t="shared" si="340"/>
        <v>41991.603078703702</v>
      </c>
      <c r="N2401" s="14">
        <f t="shared" si="341"/>
        <v>34.75</v>
      </c>
      <c r="O2401" t="b">
        <v>0</v>
      </c>
      <c r="P2401">
        <v>0</v>
      </c>
      <c r="Q2401" t="b">
        <v>0</v>
      </c>
      <c r="R2401" s="8">
        <f t="shared" si="342"/>
        <v>0</v>
      </c>
      <c r="S2401" s="10" t="e">
        <f t="shared" si="343"/>
        <v>#DIV/0!</v>
      </c>
      <c r="T2401" t="s">
        <v>8272</v>
      </c>
      <c r="U2401" t="str">
        <f t="shared" si="336"/>
        <v>technology</v>
      </c>
      <c r="V2401" t="str">
        <f t="shared" si="337"/>
        <v>web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>
        <f t="shared" si="338"/>
        <v>2592000</v>
      </c>
      <c r="L2402" s="12">
        <f t="shared" si="339"/>
        <v>42444.018101851849</v>
      </c>
      <c r="M2402" s="12">
        <f t="shared" si="340"/>
        <v>42474.018101851849</v>
      </c>
      <c r="N2402" s="14">
        <f t="shared" si="341"/>
        <v>29.75</v>
      </c>
      <c r="O2402" t="b">
        <v>0</v>
      </c>
      <c r="P2402">
        <v>0</v>
      </c>
      <c r="Q2402" t="b">
        <v>0</v>
      </c>
      <c r="R2402" s="8">
        <f t="shared" si="342"/>
        <v>0</v>
      </c>
      <c r="S2402" s="10" t="e">
        <f t="shared" si="343"/>
        <v>#DIV/0!</v>
      </c>
      <c r="T2402" t="s">
        <v>8272</v>
      </c>
      <c r="U2402" t="str">
        <f t="shared" si="336"/>
        <v>technology</v>
      </c>
      <c r="V2402" t="str">
        <f t="shared" si="337"/>
        <v>web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>
        <f t="shared" si="338"/>
        <v>5184000</v>
      </c>
      <c r="L2403" s="12">
        <f t="shared" si="339"/>
        <v>42374.572870370372</v>
      </c>
      <c r="M2403" s="12">
        <f t="shared" si="340"/>
        <v>42434.572870370372</v>
      </c>
      <c r="N2403" s="14">
        <f t="shared" si="341"/>
        <v>59.75</v>
      </c>
      <c r="O2403" t="b">
        <v>0</v>
      </c>
      <c r="P2403">
        <v>9</v>
      </c>
      <c r="Q2403" t="b">
        <v>0</v>
      </c>
      <c r="R2403" s="8">
        <f t="shared" si="342"/>
        <v>7.1785714285714283E-3</v>
      </c>
      <c r="S2403" s="10">
        <f t="shared" si="343"/>
        <v>22.333333333333332</v>
      </c>
      <c r="T2403" t="s">
        <v>8284</v>
      </c>
      <c r="U2403" t="str">
        <f t="shared" ref="U2403:U2462" si="344">IF(T2403="food/food trucks", "food", IF(T2403="food/small batch", "food", IF(T2403="food/restaurants", "food", "N/A")))</f>
        <v>food</v>
      </c>
      <c r="V2403" t="str">
        <f t="shared" ref="V2403:V2462" si="345">IF(T2403="food/food trucks", "food trucks", IF(T2403="food/small batch", "small batch", IF(T2403="food/restaurants", "restaurants", "N/A")))</f>
        <v>food trucks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>
        <f t="shared" si="338"/>
        <v>2592000</v>
      </c>
      <c r="L2404" s="12">
        <f t="shared" si="339"/>
        <v>42107.429756944446</v>
      </c>
      <c r="M2404" s="12">
        <f t="shared" si="340"/>
        <v>42137.429756944446</v>
      </c>
      <c r="N2404" s="14">
        <f t="shared" si="341"/>
        <v>29.75</v>
      </c>
      <c r="O2404" t="b">
        <v>0</v>
      </c>
      <c r="P2404">
        <v>1</v>
      </c>
      <c r="Q2404" t="b">
        <v>0</v>
      </c>
      <c r="R2404" s="8">
        <f t="shared" si="342"/>
        <v>4.3333333333333331E-3</v>
      </c>
      <c r="S2404" s="10">
        <f t="shared" si="343"/>
        <v>52</v>
      </c>
      <c r="T2404" t="s">
        <v>8284</v>
      </c>
      <c r="U2404" t="str">
        <f t="shared" si="344"/>
        <v>food</v>
      </c>
      <c r="V2404" t="str">
        <f t="shared" si="345"/>
        <v>food trucks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>
        <f t="shared" si="338"/>
        <v>5180400</v>
      </c>
      <c r="L2405" s="12">
        <f t="shared" si="339"/>
        <v>42399.632615740738</v>
      </c>
      <c r="M2405" s="12">
        <f t="shared" si="340"/>
        <v>42459.590949074074</v>
      </c>
      <c r="N2405" s="14">
        <f t="shared" si="341"/>
        <v>59.708333333333336</v>
      </c>
      <c r="O2405" t="b">
        <v>0</v>
      </c>
      <c r="P2405">
        <v>12</v>
      </c>
      <c r="Q2405" t="b">
        <v>0</v>
      </c>
      <c r="R2405" s="8">
        <f t="shared" si="342"/>
        <v>0.16833333333333333</v>
      </c>
      <c r="S2405" s="10">
        <f t="shared" si="343"/>
        <v>16.833333333333332</v>
      </c>
      <c r="T2405" t="s">
        <v>8284</v>
      </c>
      <c r="U2405" t="str">
        <f t="shared" si="344"/>
        <v>food</v>
      </c>
      <c r="V2405" t="str">
        <f t="shared" si="345"/>
        <v>food trucks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>
        <f t="shared" si="338"/>
        <v>2592000</v>
      </c>
      <c r="L2406" s="12">
        <f t="shared" si="339"/>
        <v>42341.78943287037</v>
      </c>
      <c r="M2406" s="12">
        <f t="shared" si="340"/>
        <v>42371.78943287037</v>
      </c>
      <c r="N2406" s="14">
        <f t="shared" si="341"/>
        <v>29.75</v>
      </c>
      <c r="O2406" t="b">
        <v>0</v>
      </c>
      <c r="P2406">
        <v>0</v>
      </c>
      <c r="Q2406" t="b">
        <v>0</v>
      </c>
      <c r="R2406" s="8">
        <f t="shared" si="342"/>
        <v>0</v>
      </c>
      <c r="S2406" s="10" t="e">
        <f t="shared" si="343"/>
        <v>#DIV/0!</v>
      </c>
      <c r="T2406" t="s">
        <v>8284</v>
      </c>
      <c r="U2406" t="str">
        <f t="shared" si="344"/>
        <v>food</v>
      </c>
      <c r="V2406" t="str">
        <f t="shared" si="345"/>
        <v>food trucks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>
        <f t="shared" si="338"/>
        <v>1814400</v>
      </c>
      <c r="L2407" s="12">
        <f t="shared" si="339"/>
        <v>42595.335358796292</v>
      </c>
      <c r="M2407" s="12">
        <f t="shared" si="340"/>
        <v>42616.335358796292</v>
      </c>
      <c r="N2407" s="14">
        <f t="shared" si="341"/>
        <v>20.75</v>
      </c>
      <c r="O2407" t="b">
        <v>0</v>
      </c>
      <c r="P2407">
        <v>20</v>
      </c>
      <c r="Q2407" t="b">
        <v>0</v>
      </c>
      <c r="R2407" s="8">
        <f t="shared" si="342"/>
        <v>0.22520000000000001</v>
      </c>
      <c r="S2407" s="10">
        <f t="shared" si="343"/>
        <v>56.3</v>
      </c>
      <c r="T2407" t="s">
        <v>8284</v>
      </c>
      <c r="U2407" t="str">
        <f t="shared" si="344"/>
        <v>food</v>
      </c>
      <c r="V2407" t="str">
        <f t="shared" si="345"/>
        <v>food trucks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>
        <f t="shared" si="338"/>
        <v>3456000</v>
      </c>
      <c r="L2408" s="12">
        <f t="shared" si="339"/>
        <v>41982.860995370371</v>
      </c>
      <c r="M2408" s="12">
        <f t="shared" si="340"/>
        <v>42022.860995370371</v>
      </c>
      <c r="N2408" s="14">
        <f t="shared" si="341"/>
        <v>39.75</v>
      </c>
      <c r="O2408" t="b">
        <v>0</v>
      </c>
      <c r="P2408">
        <v>16</v>
      </c>
      <c r="Q2408" t="b">
        <v>0</v>
      </c>
      <c r="R2408" s="8">
        <f t="shared" si="342"/>
        <v>0.41384615384615386</v>
      </c>
      <c r="S2408" s="10">
        <f t="shared" si="343"/>
        <v>84.0625</v>
      </c>
      <c r="T2408" t="s">
        <v>8284</v>
      </c>
      <c r="U2408" t="str">
        <f t="shared" si="344"/>
        <v>food</v>
      </c>
      <c r="V2408" t="str">
        <f t="shared" si="345"/>
        <v>food trucks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>
        <f t="shared" si="338"/>
        <v>1959072</v>
      </c>
      <c r="L2409" s="12">
        <f t="shared" si="339"/>
        <v>42082.325555555552</v>
      </c>
      <c r="M2409" s="12">
        <f t="shared" si="340"/>
        <v>42105</v>
      </c>
      <c r="N2409" s="14">
        <f t="shared" si="341"/>
        <v>22.424444444444447</v>
      </c>
      <c r="O2409" t="b">
        <v>0</v>
      </c>
      <c r="P2409">
        <v>33</v>
      </c>
      <c r="Q2409" t="b">
        <v>0</v>
      </c>
      <c r="R2409" s="8">
        <f t="shared" si="342"/>
        <v>0.25259090909090909</v>
      </c>
      <c r="S2409" s="10">
        <f t="shared" si="343"/>
        <v>168.39393939393941</v>
      </c>
      <c r="T2409" t="s">
        <v>8284</v>
      </c>
      <c r="U2409" t="str">
        <f t="shared" si="344"/>
        <v>food</v>
      </c>
      <c r="V2409" t="str">
        <f t="shared" si="345"/>
        <v>food trucks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>
        <f t="shared" si="338"/>
        <v>2595600</v>
      </c>
      <c r="L2410" s="12">
        <f t="shared" si="339"/>
        <v>41918.890706018516</v>
      </c>
      <c r="M2410" s="12">
        <f t="shared" si="340"/>
        <v>41948.932372685187</v>
      </c>
      <c r="N2410" s="14">
        <f t="shared" si="341"/>
        <v>29.791666666666668</v>
      </c>
      <c r="O2410" t="b">
        <v>0</v>
      </c>
      <c r="P2410">
        <v>2</v>
      </c>
      <c r="Q2410" t="b">
        <v>0</v>
      </c>
      <c r="R2410" s="8">
        <f t="shared" si="342"/>
        <v>2E-3</v>
      </c>
      <c r="S2410" s="10">
        <f t="shared" si="343"/>
        <v>15</v>
      </c>
      <c r="T2410" t="s">
        <v>8284</v>
      </c>
      <c r="U2410" t="str">
        <f t="shared" si="344"/>
        <v>food</v>
      </c>
      <c r="V2410" t="str">
        <f t="shared" si="345"/>
        <v>food trucks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>
        <f t="shared" si="338"/>
        <v>2592000</v>
      </c>
      <c r="L2411" s="12">
        <f t="shared" si="339"/>
        <v>42204.625868055555</v>
      </c>
      <c r="M2411" s="12">
        <f t="shared" si="340"/>
        <v>42234.625868055555</v>
      </c>
      <c r="N2411" s="14">
        <f t="shared" si="341"/>
        <v>29.75</v>
      </c>
      <c r="O2411" t="b">
        <v>0</v>
      </c>
      <c r="P2411">
        <v>6</v>
      </c>
      <c r="Q2411" t="b">
        <v>0</v>
      </c>
      <c r="R2411" s="8">
        <f t="shared" si="342"/>
        <v>1.84E-2</v>
      </c>
      <c r="S2411" s="10">
        <f t="shared" si="343"/>
        <v>76.666666666666671</v>
      </c>
      <c r="T2411" t="s">
        <v>8284</v>
      </c>
      <c r="U2411" t="str">
        <f t="shared" si="344"/>
        <v>food</v>
      </c>
      <c r="V2411" t="str">
        <f t="shared" si="345"/>
        <v>food trucks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>
        <f t="shared" si="338"/>
        <v>2592000</v>
      </c>
      <c r="L2412" s="12">
        <f t="shared" si="339"/>
        <v>42224.158275462964</v>
      </c>
      <c r="M2412" s="12">
        <f t="shared" si="340"/>
        <v>42254.158275462964</v>
      </c>
      <c r="N2412" s="14">
        <f t="shared" si="341"/>
        <v>29.75</v>
      </c>
      <c r="O2412" t="b">
        <v>0</v>
      </c>
      <c r="P2412">
        <v>0</v>
      </c>
      <c r="Q2412" t="b">
        <v>0</v>
      </c>
      <c r="R2412" s="8">
        <f t="shared" si="342"/>
        <v>0</v>
      </c>
      <c r="S2412" s="10" t="e">
        <f t="shared" si="343"/>
        <v>#DIV/0!</v>
      </c>
      <c r="T2412" t="s">
        <v>8284</v>
      </c>
      <c r="U2412" t="str">
        <f t="shared" si="344"/>
        <v>food</v>
      </c>
      <c r="V2412" t="str">
        <f t="shared" si="345"/>
        <v>food trucks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>
        <f t="shared" si="338"/>
        <v>2592000</v>
      </c>
      <c r="L2413" s="12">
        <f t="shared" si="339"/>
        <v>42211.482430555552</v>
      </c>
      <c r="M2413" s="12">
        <f t="shared" si="340"/>
        <v>42241.482430555552</v>
      </c>
      <c r="N2413" s="14">
        <f t="shared" si="341"/>
        <v>29.75</v>
      </c>
      <c r="O2413" t="b">
        <v>0</v>
      </c>
      <c r="P2413">
        <v>3</v>
      </c>
      <c r="Q2413" t="b">
        <v>0</v>
      </c>
      <c r="R2413" s="8">
        <f t="shared" si="342"/>
        <v>6.0400000000000002E-3</v>
      </c>
      <c r="S2413" s="10">
        <f t="shared" si="343"/>
        <v>50.333333333333336</v>
      </c>
      <c r="T2413" t="s">
        <v>8284</v>
      </c>
      <c r="U2413" t="str">
        <f t="shared" si="344"/>
        <v>food</v>
      </c>
      <c r="V2413" t="str">
        <f t="shared" si="345"/>
        <v>food trucks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>
        <f t="shared" si="338"/>
        <v>3891600</v>
      </c>
      <c r="L2414" s="12">
        <f t="shared" si="339"/>
        <v>42655.486956018518</v>
      </c>
      <c r="M2414" s="12">
        <f t="shared" si="340"/>
        <v>42700.528622685189</v>
      </c>
      <c r="N2414" s="14">
        <f t="shared" si="341"/>
        <v>44.791666666666664</v>
      </c>
      <c r="O2414" t="b">
        <v>0</v>
      </c>
      <c r="P2414">
        <v>0</v>
      </c>
      <c r="Q2414" t="b">
        <v>0</v>
      </c>
      <c r="R2414" s="8">
        <f t="shared" si="342"/>
        <v>0</v>
      </c>
      <c r="S2414" s="10" t="e">
        <f t="shared" si="343"/>
        <v>#DIV/0!</v>
      </c>
      <c r="T2414" t="s">
        <v>8284</v>
      </c>
      <c r="U2414" t="str">
        <f t="shared" si="344"/>
        <v>food</v>
      </c>
      <c r="V2414" t="str">
        <f t="shared" si="345"/>
        <v>food trucks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>
        <f t="shared" si="338"/>
        <v>2667118</v>
      </c>
      <c r="L2415" s="12">
        <f t="shared" si="339"/>
        <v>41759.85974537037</v>
      </c>
      <c r="M2415" s="12">
        <f t="shared" si="340"/>
        <v>41790.729166666664</v>
      </c>
      <c r="N2415" s="14">
        <f t="shared" si="341"/>
        <v>30.619421296296295</v>
      </c>
      <c r="O2415" t="b">
        <v>0</v>
      </c>
      <c r="P2415">
        <v>3</v>
      </c>
      <c r="Q2415" t="b">
        <v>0</v>
      </c>
      <c r="R2415" s="8">
        <f t="shared" si="342"/>
        <v>8.3333333333333332E-3</v>
      </c>
      <c r="S2415" s="10">
        <f t="shared" si="343"/>
        <v>8.3333333333333339</v>
      </c>
      <c r="T2415" t="s">
        <v>8284</v>
      </c>
      <c r="U2415" t="str">
        <f t="shared" si="344"/>
        <v>food</v>
      </c>
      <c r="V2415" t="str">
        <f t="shared" si="345"/>
        <v>food trucks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>
        <f t="shared" si="338"/>
        <v>3410280</v>
      </c>
      <c r="L2416" s="12">
        <f t="shared" si="339"/>
        <v>42198.445138888885</v>
      </c>
      <c r="M2416" s="12">
        <f t="shared" si="340"/>
        <v>42237.915972222225</v>
      </c>
      <c r="N2416" s="14">
        <f t="shared" si="341"/>
        <v>39.220833333333331</v>
      </c>
      <c r="O2416" t="b">
        <v>0</v>
      </c>
      <c r="P2416">
        <v>13</v>
      </c>
      <c r="Q2416" t="b">
        <v>0</v>
      </c>
      <c r="R2416" s="8">
        <f t="shared" si="342"/>
        <v>3.0666666666666665E-2</v>
      </c>
      <c r="S2416" s="10">
        <f t="shared" si="343"/>
        <v>35.384615384615387</v>
      </c>
      <c r="T2416" t="s">
        <v>8284</v>
      </c>
      <c r="U2416" t="str">
        <f t="shared" si="344"/>
        <v>food</v>
      </c>
      <c r="V2416" t="str">
        <f t="shared" si="345"/>
        <v>food trucks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>
        <f t="shared" si="338"/>
        <v>2592000</v>
      </c>
      <c r="L2417" s="12">
        <f t="shared" si="339"/>
        <v>42536.612800925926</v>
      </c>
      <c r="M2417" s="12">
        <f t="shared" si="340"/>
        <v>42566.612800925926</v>
      </c>
      <c r="N2417" s="14">
        <f t="shared" si="341"/>
        <v>29.75</v>
      </c>
      <c r="O2417" t="b">
        <v>0</v>
      </c>
      <c r="P2417">
        <v>6</v>
      </c>
      <c r="Q2417" t="b">
        <v>0</v>
      </c>
      <c r="R2417" s="8">
        <f t="shared" si="342"/>
        <v>5.5833333333333334E-3</v>
      </c>
      <c r="S2417" s="10">
        <f t="shared" si="343"/>
        <v>55.833333333333336</v>
      </c>
      <c r="T2417" t="s">
        <v>8284</v>
      </c>
      <c r="U2417" t="str">
        <f t="shared" si="344"/>
        <v>food</v>
      </c>
      <c r="V2417" t="str">
        <f t="shared" si="345"/>
        <v>food trucks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>
        <f t="shared" si="338"/>
        <v>5001457</v>
      </c>
      <c r="L2418" s="12">
        <f t="shared" si="339"/>
        <v>42019.487766203703</v>
      </c>
      <c r="M2418" s="12">
        <f t="shared" si="340"/>
        <v>42077.375</v>
      </c>
      <c r="N2418" s="14">
        <f t="shared" si="341"/>
        <v>57.6372337962963</v>
      </c>
      <c r="O2418" t="b">
        <v>0</v>
      </c>
      <c r="P2418">
        <v>1</v>
      </c>
      <c r="Q2418" t="b">
        <v>0</v>
      </c>
      <c r="R2418" s="8">
        <f t="shared" si="342"/>
        <v>2.5000000000000001E-4</v>
      </c>
      <c r="S2418" s="10">
        <f t="shared" si="343"/>
        <v>5</v>
      </c>
      <c r="T2418" t="s">
        <v>8284</v>
      </c>
      <c r="U2418" t="str">
        <f t="shared" si="344"/>
        <v>food</v>
      </c>
      <c r="V2418" t="str">
        <f t="shared" si="345"/>
        <v>food trucks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>
        <f t="shared" si="338"/>
        <v>2592000</v>
      </c>
      <c r="L2419" s="12">
        <f t="shared" si="339"/>
        <v>41831.634108796294</v>
      </c>
      <c r="M2419" s="12">
        <f t="shared" si="340"/>
        <v>41861.634108796294</v>
      </c>
      <c r="N2419" s="14">
        <f t="shared" si="341"/>
        <v>29.75</v>
      </c>
      <c r="O2419" t="b">
        <v>0</v>
      </c>
      <c r="P2419">
        <v>0</v>
      </c>
      <c r="Q2419" t="b">
        <v>0</v>
      </c>
      <c r="R2419" s="8">
        <f t="shared" si="342"/>
        <v>0</v>
      </c>
      <c r="S2419" s="10" t="e">
        <f t="shared" si="343"/>
        <v>#DIV/0!</v>
      </c>
      <c r="T2419" t="s">
        <v>8284</v>
      </c>
      <c r="U2419" t="str">
        <f t="shared" si="344"/>
        <v>food</v>
      </c>
      <c r="V2419" t="str">
        <f t="shared" si="345"/>
        <v>food trucks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>
        <f t="shared" si="338"/>
        <v>5180400</v>
      </c>
      <c r="L2420" s="12">
        <f t="shared" si="339"/>
        <v>42027.606990740736</v>
      </c>
      <c r="M2420" s="12">
        <f t="shared" si="340"/>
        <v>42087.565324074079</v>
      </c>
      <c r="N2420" s="14">
        <f t="shared" si="341"/>
        <v>59.708333333333336</v>
      </c>
      <c r="O2420" t="b">
        <v>0</v>
      </c>
      <c r="P2420">
        <v>5</v>
      </c>
      <c r="Q2420" t="b">
        <v>0</v>
      </c>
      <c r="R2420" s="8">
        <f t="shared" si="342"/>
        <v>2.0000000000000001E-4</v>
      </c>
      <c r="S2420" s="10">
        <f t="shared" si="343"/>
        <v>1</v>
      </c>
      <c r="T2420" t="s">
        <v>8284</v>
      </c>
      <c r="U2420" t="str">
        <f t="shared" si="344"/>
        <v>food</v>
      </c>
      <c r="V2420" t="str">
        <f t="shared" si="345"/>
        <v>food trucks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>
        <f t="shared" si="338"/>
        <v>5184000</v>
      </c>
      <c r="L2421" s="12">
        <f t="shared" si="339"/>
        <v>41993.488298611104</v>
      </c>
      <c r="M2421" s="12">
        <f t="shared" si="340"/>
        <v>42053.488298611104</v>
      </c>
      <c r="N2421" s="14">
        <f t="shared" si="341"/>
        <v>59.75</v>
      </c>
      <c r="O2421" t="b">
        <v>0</v>
      </c>
      <c r="P2421">
        <v>0</v>
      </c>
      <c r="Q2421" t="b">
        <v>0</v>
      </c>
      <c r="R2421" s="8">
        <f t="shared" si="342"/>
        <v>0</v>
      </c>
      <c r="S2421" s="10" t="e">
        <f t="shared" si="343"/>
        <v>#DIV/0!</v>
      </c>
      <c r="T2421" t="s">
        <v>8284</v>
      </c>
      <c r="U2421" t="str">
        <f t="shared" si="344"/>
        <v>food</v>
      </c>
      <c r="V2421" t="str">
        <f t="shared" si="345"/>
        <v>food trucks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>
        <f t="shared" si="338"/>
        <v>5187600</v>
      </c>
      <c r="L2422" s="12">
        <f t="shared" si="339"/>
        <v>41892.778877314813</v>
      </c>
      <c r="M2422" s="12">
        <f t="shared" si="340"/>
        <v>41952.820543981477</v>
      </c>
      <c r="N2422" s="14">
        <f t="shared" si="341"/>
        <v>59.791666666666664</v>
      </c>
      <c r="O2422" t="b">
        <v>0</v>
      </c>
      <c r="P2422">
        <v>36</v>
      </c>
      <c r="Q2422" t="b">
        <v>0</v>
      </c>
      <c r="R2422" s="8">
        <f t="shared" si="342"/>
        <v>0.14825133372851215</v>
      </c>
      <c r="S2422" s="10">
        <f t="shared" si="343"/>
        <v>69.472222222222229</v>
      </c>
      <c r="T2422" t="s">
        <v>8284</v>
      </c>
      <c r="U2422" t="str">
        <f t="shared" si="344"/>
        <v>food</v>
      </c>
      <c r="V2422" t="str">
        <f t="shared" si="345"/>
        <v>food trucks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>
        <f t="shared" si="338"/>
        <v>2592000</v>
      </c>
      <c r="L2423" s="12">
        <f t="shared" si="339"/>
        <v>42026.437453703707</v>
      </c>
      <c r="M2423" s="12">
        <f t="shared" si="340"/>
        <v>42056.437453703707</v>
      </c>
      <c r="N2423" s="14">
        <f t="shared" si="341"/>
        <v>29.75</v>
      </c>
      <c r="O2423" t="b">
        <v>0</v>
      </c>
      <c r="P2423">
        <v>1</v>
      </c>
      <c r="Q2423" t="b">
        <v>0</v>
      </c>
      <c r="R2423" s="8">
        <f t="shared" si="342"/>
        <v>1.6666666666666666E-4</v>
      </c>
      <c r="S2423" s="10">
        <f t="shared" si="343"/>
        <v>1</v>
      </c>
      <c r="T2423" t="s">
        <v>8284</v>
      </c>
      <c r="U2423" t="str">
        <f t="shared" si="344"/>
        <v>food</v>
      </c>
      <c r="V2423" t="str">
        <f t="shared" si="345"/>
        <v>food trucks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>
        <f t="shared" si="338"/>
        <v>2588400</v>
      </c>
      <c r="L2424" s="12">
        <f t="shared" si="339"/>
        <v>42044.474953703699</v>
      </c>
      <c r="M2424" s="12">
        <f t="shared" si="340"/>
        <v>42074.433287037042</v>
      </c>
      <c r="N2424" s="14">
        <f t="shared" si="341"/>
        <v>29.708333333333332</v>
      </c>
      <c r="O2424" t="b">
        <v>0</v>
      </c>
      <c r="P2424">
        <v>1</v>
      </c>
      <c r="Q2424" t="b">
        <v>0</v>
      </c>
      <c r="R2424" s="8">
        <f t="shared" si="342"/>
        <v>2E-3</v>
      </c>
      <c r="S2424" s="10">
        <f t="shared" si="343"/>
        <v>1</v>
      </c>
      <c r="T2424" t="s">
        <v>8284</v>
      </c>
      <c r="U2424" t="str">
        <f t="shared" si="344"/>
        <v>food</v>
      </c>
      <c r="V2424" t="str">
        <f t="shared" si="345"/>
        <v>food trucks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>
        <f t="shared" si="338"/>
        <v>2592000</v>
      </c>
      <c r="L2425" s="12">
        <f t="shared" si="339"/>
        <v>41974.454745370371</v>
      </c>
      <c r="M2425" s="12">
        <f t="shared" si="340"/>
        <v>42004.454745370371</v>
      </c>
      <c r="N2425" s="14">
        <f t="shared" si="341"/>
        <v>29.75</v>
      </c>
      <c r="O2425" t="b">
        <v>0</v>
      </c>
      <c r="P2425">
        <v>1</v>
      </c>
      <c r="Q2425" t="b">
        <v>0</v>
      </c>
      <c r="R2425" s="8">
        <f t="shared" si="342"/>
        <v>1.3333333333333334E-4</v>
      </c>
      <c r="S2425" s="10">
        <f t="shared" si="343"/>
        <v>8</v>
      </c>
      <c r="T2425" t="s">
        <v>8284</v>
      </c>
      <c r="U2425" t="str">
        <f t="shared" si="344"/>
        <v>food</v>
      </c>
      <c r="V2425" t="str">
        <f t="shared" si="345"/>
        <v>food trucks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>
        <f t="shared" si="338"/>
        <v>2592000</v>
      </c>
      <c r="L2426" s="12">
        <f t="shared" si="339"/>
        <v>41909.642453703702</v>
      </c>
      <c r="M2426" s="12">
        <f t="shared" si="340"/>
        <v>41939.642453703702</v>
      </c>
      <c r="N2426" s="14">
        <f t="shared" si="341"/>
        <v>29.75</v>
      </c>
      <c r="O2426" t="b">
        <v>0</v>
      </c>
      <c r="P2426">
        <v>9</v>
      </c>
      <c r="Q2426" t="b">
        <v>0</v>
      </c>
      <c r="R2426" s="8">
        <f t="shared" si="342"/>
        <v>1.24E-2</v>
      </c>
      <c r="S2426" s="10">
        <f t="shared" si="343"/>
        <v>34.444444444444443</v>
      </c>
      <c r="T2426" t="s">
        <v>8284</v>
      </c>
      <c r="U2426" t="str">
        <f t="shared" si="344"/>
        <v>food</v>
      </c>
      <c r="V2426" t="str">
        <f t="shared" si="345"/>
        <v>food trucks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>
        <f t="shared" si="338"/>
        <v>1296491</v>
      </c>
      <c r="L2427" s="12">
        <f t="shared" si="339"/>
        <v>42502.663761574076</v>
      </c>
      <c r="M2427" s="12">
        <f t="shared" si="340"/>
        <v>42517.669444444444</v>
      </c>
      <c r="N2427" s="14">
        <f t="shared" si="341"/>
        <v>14.755682870370372</v>
      </c>
      <c r="O2427" t="b">
        <v>0</v>
      </c>
      <c r="P2427">
        <v>1</v>
      </c>
      <c r="Q2427" t="b">
        <v>0</v>
      </c>
      <c r="R2427" s="8">
        <f t="shared" si="342"/>
        <v>2.8571428571428574E-4</v>
      </c>
      <c r="S2427" s="10">
        <f t="shared" si="343"/>
        <v>1</v>
      </c>
      <c r="T2427" t="s">
        <v>8284</v>
      </c>
      <c r="U2427" t="str">
        <f t="shared" si="344"/>
        <v>food</v>
      </c>
      <c r="V2427" t="str">
        <f t="shared" si="345"/>
        <v>food trucks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>
        <f t="shared" si="338"/>
        <v>5184000</v>
      </c>
      <c r="L2428" s="12">
        <f t="shared" si="339"/>
        <v>42163.920046296291</v>
      </c>
      <c r="M2428" s="12">
        <f t="shared" si="340"/>
        <v>42223.920046296291</v>
      </c>
      <c r="N2428" s="14">
        <f t="shared" si="341"/>
        <v>59.75</v>
      </c>
      <c r="O2428" t="b">
        <v>0</v>
      </c>
      <c r="P2428">
        <v>0</v>
      </c>
      <c r="Q2428" t="b">
        <v>0</v>
      </c>
      <c r="R2428" s="8">
        <f t="shared" si="342"/>
        <v>0</v>
      </c>
      <c r="S2428" s="10" t="e">
        <f t="shared" si="343"/>
        <v>#DIV/0!</v>
      </c>
      <c r="T2428" t="s">
        <v>8284</v>
      </c>
      <c r="U2428" t="str">
        <f t="shared" si="344"/>
        <v>food</v>
      </c>
      <c r="V2428" t="str">
        <f t="shared" si="345"/>
        <v>food trucks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>
        <f t="shared" si="338"/>
        <v>3452400</v>
      </c>
      <c r="L2429" s="12">
        <f t="shared" si="339"/>
        <v>42412.068668981476</v>
      </c>
      <c r="M2429" s="12">
        <f t="shared" si="340"/>
        <v>42452.027002314819</v>
      </c>
      <c r="N2429" s="14">
        <f t="shared" si="341"/>
        <v>39.708333333333336</v>
      </c>
      <c r="O2429" t="b">
        <v>0</v>
      </c>
      <c r="P2429">
        <v>1</v>
      </c>
      <c r="Q2429" t="b">
        <v>0</v>
      </c>
      <c r="R2429" s="8">
        <f t="shared" si="342"/>
        <v>2.0000000000000002E-5</v>
      </c>
      <c r="S2429" s="10">
        <f t="shared" si="343"/>
        <v>1</v>
      </c>
      <c r="T2429" t="s">
        <v>8284</v>
      </c>
      <c r="U2429" t="str">
        <f t="shared" si="344"/>
        <v>food</v>
      </c>
      <c r="V2429" t="str">
        <f t="shared" si="345"/>
        <v>food trucks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>
        <f t="shared" si="338"/>
        <v>2588400</v>
      </c>
      <c r="L2430" s="12">
        <f t="shared" si="339"/>
        <v>42045.534155092595</v>
      </c>
      <c r="M2430" s="12">
        <f t="shared" si="340"/>
        <v>42075.492488425924</v>
      </c>
      <c r="N2430" s="14">
        <f t="shared" si="341"/>
        <v>29.708333333333332</v>
      </c>
      <c r="O2430" t="b">
        <v>0</v>
      </c>
      <c r="P2430">
        <v>1</v>
      </c>
      <c r="Q2430" t="b">
        <v>0</v>
      </c>
      <c r="R2430" s="8">
        <f t="shared" si="342"/>
        <v>2.8571428571428571E-5</v>
      </c>
      <c r="S2430" s="10">
        <f t="shared" si="343"/>
        <v>1</v>
      </c>
      <c r="T2430" t="s">
        <v>8284</v>
      </c>
      <c r="U2430" t="str">
        <f t="shared" si="344"/>
        <v>food</v>
      </c>
      <c r="V2430" t="str">
        <f t="shared" si="345"/>
        <v>food trucks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>
        <f t="shared" si="338"/>
        <v>3181074</v>
      </c>
      <c r="L2431" s="12">
        <f t="shared" si="339"/>
        <v>42734.629236111112</v>
      </c>
      <c r="M2431" s="12">
        <f t="shared" si="340"/>
        <v>42771.447222222225</v>
      </c>
      <c r="N2431" s="14">
        <f t="shared" si="341"/>
        <v>36.567986111111111</v>
      </c>
      <c r="O2431" t="b">
        <v>0</v>
      </c>
      <c r="P2431">
        <v>4</v>
      </c>
      <c r="Q2431" t="b">
        <v>0</v>
      </c>
      <c r="R2431" s="8">
        <f t="shared" si="342"/>
        <v>1.4321428571428572E-2</v>
      </c>
      <c r="S2431" s="10">
        <f t="shared" si="343"/>
        <v>501.25</v>
      </c>
      <c r="T2431" t="s">
        <v>8284</v>
      </c>
      <c r="U2431" t="str">
        <f t="shared" si="344"/>
        <v>food</v>
      </c>
      <c r="V2431" t="str">
        <f t="shared" si="345"/>
        <v>food trucks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>
        <f t="shared" si="338"/>
        <v>2592000</v>
      </c>
      <c r="L2432" s="12">
        <f t="shared" si="339"/>
        <v>42381.880833333329</v>
      </c>
      <c r="M2432" s="12">
        <f t="shared" si="340"/>
        <v>42411.880833333329</v>
      </c>
      <c r="N2432" s="14">
        <f t="shared" si="341"/>
        <v>29.75</v>
      </c>
      <c r="O2432" t="b">
        <v>0</v>
      </c>
      <c r="P2432">
        <v>2</v>
      </c>
      <c r="Q2432" t="b">
        <v>0</v>
      </c>
      <c r="R2432" s="8">
        <f t="shared" si="342"/>
        <v>7.0000000000000001E-3</v>
      </c>
      <c r="S2432" s="10">
        <f t="shared" si="343"/>
        <v>10.5</v>
      </c>
      <c r="T2432" t="s">
        <v>8284</v>
      </c>
      <c r="U2432" t="str">
        <f t="shared" si="344"/>
        <v>food</v>
      </c>
      <c r="V2432" t="str">
        <f t="shared" si="345"/>
        <v>food trucks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>
        <f t="shared" si="338"/>
        <v>5184000</v>
      </c>
      <c r="L2433" s="12">
        <f t="shared" si="339"/>
        <v>42488.849687499998</v>
      </c>
      <c r="M2433" s="12">
        <f t="shared" si="340"/>
        <v>42548.849687499998</v>
      </c>
      <c r="N2433" s="14">
        <f t="shared" si="341"/>
        <v>59.75</v>
      </c>
      <c r="O2433" t="b">
        <v>0</v>
      </c>
      <c r="P2433">
        <v>2</v>
      </c>
      <c r="Q2433" t="b">
        <v>0</v>
      </c>
      <c r="R2433" s="8">
        <f t="shared" si="342"/>
        <v>2.0000000000000002E-5</v>
      </c>
      <c r="S2433" s="10">
        <f t="shared" si="343"/>
        <v>1</v>
      </c>
      <c r="T2433" t="s">
        <v>8284</v>
      </c>
      <c r="U2433" t="str">
        <f t="shared" si="344"/>
        <v>food</v>
      </c>
      <c r="V2433" t="str">
        <f t="shared" si="345"/>
        <v>food trucks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>
        <f t="shared" si="338"/>
        <v>2592000</v>
      </c>
      <c r="L2434" s="12">
        <f t="shared" si="339"/>
        <v>42040.968715277777</v>
      </c>
      <c r="M2434" s="12">
        <f t="shared" si="340"/>
        <v>42070.968715277777</v>
      </c>
      <c r="N2434" s="14">
        <f t="shared" si="341"/>
        <v>29.75</v>
      </c>
      <c r="O2434" t="b">
        <v>0</v>
      </c>
      <c r="P2434">
        <v>2</v>
      </c>
      <c r="Q2434" t="b">
        <v>0</v>
      </c>
      <c r="R2434" s="8">
        <f t="shared" si="342"/>
        <v>1.4285714285714287E-4</v>
      </c>
      <c r="S2434" s="10">
        <f t="shared" si="343"/>
        <v>1</v>
      </c>
      <c r="T2434" t="s">
        <v>8284</v>
      </c>
      <c r="U2434" t="str">
        <f t="shared" si="344"/>
        <v>food</v>
      </c>
      <c r="V2434" t="str">
        <f t="shared" si="345"/>
        <v>food trucks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>
        <f t="shared" ref="K2435:K2498" si="346">SUM(I2435,-J2435)</f>
        <v>2592000</v>
      </c>
      <c r="L2435" s="12">
        <f t="shared" ref="L2435:L2498" si="347">(((J2435/60)/60)/24)+DATE(1970,1,1)+(-6/24)</f>
        <v>42397.64980324074</v>
      </c>
      <c r="M2435" s="12">
        <f t="shared" ref="M2435:M2498" si="348">(((I2435/60)/60)/24)+DATE(1970,1,1)+(-6/24)</f>
        <v>42427.64980324074</v>
      </c>
      <c r="N2435" s="14">
        <f t="shared" ref="N2435:N2498" si="349">(((K2435/60)/60)/24)+(-6/24)</f>
        <v>29.75</v>
      </c>
      <c r="O2435" t="b">
        <v>0</v>
      </c>
      <c r="P2435">
        <v>0</v>
      </c>
      <c r="Q2435" t="b">
        <v>0</v>
      </c>
      <c r="R2435" s="8">
        <f t="shared" ref="R2435:R2498" si="350">E2435/D2435</f>
        <v>0</v>
      </c>
      <c r="S2435" s="10" t="e">
        <f t="shared" ref="S2435:S2498" si="351">E2435/P2435</f>
        <v>#DIV/0!</v>
      </c>
      <c r="T2435" t="s">
        <v>8284</v>
      </c>
      <c r="U2435" t="str">
        <f t="shared" si="344"/>
        <v>food</v>
      </c>
      <c r="V2435" t="str">
        <f t="shared" si="345"/>
        <v>food trucks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>
        <f t="shared" si="346"/>
        <v>3456000</v>
      </c>
      <c r="L2436" s="12">
        <f t="shared" si="347"/>
        <v>42179.93604166666</v>
      </c>
      <c r="M2436" s="12">
        <f t="shared" si="348"/>
        <v>42219.93604166666</v>
      </c>
      <c r="N2436" s="14">
        <f t="shared" si="349"/>
        <v>39.75</v>
      </c>
      <c r="O2436" t="b">
        <v>0</v>
      </c>
      <c r="P2436">
        <v>2</v>
      </c>
      <c r="Q2436" t="b">
        <v>0</v>
      </c>
      <c r="R2436" s="8">
        <f t="shared" si="350"/>
        <v>1.2999999999999999E-3</v>
      </c>
      <c r="S2436" s="10">
        <f t="shared" si="351"/>
        <v>13</v>
      </c>
      <c r="T2436" t="s">
        <v>8284</v>
      </c>
      <c r="U2436" t="str">
        <f t="shared" si="344"/>
        <v>food</v>
      </c>
      <c r="V2436" t="str">
        <f t="shared" si="345"/>
        <v>food trucks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>
        <f t="shared" si="346"/>
        <v>2592000</v>
      </c>
      <c r="L2437" s="12">
        <f t="shared" si="347"/>
        <v>42252.027615740735</v>
      </c>
      <c r="M2437" s="12">
        <f t="shared" si="348"/>
        <v>42282.027615740735</v>
      </c>
      <c r="N2437" s="14">
        <f t="shared" si="349"/>
        <v>29.75</v>
      </c>
      <c r="O2437" t="b">
        <v>0</v>
      </c>
      <c r="P2437">
        <v>4</v>
      </c>
      <c r="Q2437" t="b">
        <v>0</v>
      </c>
      <c r="R2437" s="8">
        <f t="shared" si="350"/>
        <v>4.8960000000000002E-3</v>
      </c>
      <c r="S2437" s="10">
        <f t="shared" si="351"/>
        <v>306</v>
      </c>
      <c r="T2437" t="s">
        <v>8284</v>
      </c>
      <c r="U2437" t="str">
        <f t="shared" si="344"/>
        <v>food</v>
      </c>
      <c r="V2437" t="str">
        <f t="shared" si="345"/>
        <v>food trucks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>
        <f t="shared" si="346"/>
        <v>5184000</v>
      </c>
      <c r="L2438" s="12">
        <f t="shared" si="347"/>
        <v>42338.365393518514</v>
      </c>
      <c r="M2438" s="12">
        <f t="shared" si="348"/>
        <v>42398.365393518514</v>
      </c>
      <c r="N2438" s="14">
        <f t="shared" si="349"/>
        <v>59.75</v>
      </c>
      <c r="O2438" t="b">
        <v>0</v>
      </c>
      <c r="P2438">
        <v>2</v>
      </c>
      <c r="Q2438" t="b">
        <v>0</v>
      </c>
      <c r="R2438" s="8">
        <f t="shared" si="350"/>
        <v>3.8461538461538462E-4</v>
      </c>
      <c r="S2438" s="10">
        <f t="shared" si="351"/>
        <v>22.5</v>
      </c>
      <c r="T2438" t="s">
        <v>8284</v>
      </c>
      <c r="U2438" t="str">
        <f t="shared" si="344"/>
        <v>food</v>
      </c>
      <c r="V2438" t="str">
        <f t="shared" si="345"/>
        <v>food trucks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>
        <f t="shared" si="346"/>
        <v>4215012</v>
      </c>
      <c r="L2439" s="12">
        <f t="shared" si="347"/>
        <v>42031.715138888889</v>
      </c>
      <c r="M2439" s="12">
        <f t="shared" si="348"/>
        <v>42080.5</v>
      </c>
      <c r="N2439" s="14">
        <f t="shared" si="349"/>
        <v>48.534861111111105</v>
      </c>
      <c r="O2439" t="b">
        <v>0</v>
      </c>
      <c r="P2439">
        <v>0</v>
      </c>
      <c r="Q2439" t="b">
        <v>0</v>
      </c>
      <c r="R2439" s="8">
        <f t="shared" si="350"/>
        <v>0</v>
      </c>
      <c r="S2439" s="10" t="e">
        <f t="shared" si="351"/>
        <v>#DIV/0!</v>
      </c>
      <c r="T2439" t="s">
        <v>8284</v>
      </c>
      <c r="U2439" t="str">
        <f t="shared" si="344"/>
        <v>food</v>
      </c>
      <c r="V2439" t="str">
        <f t="shared" si="345"/>
        <v>food trucks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>
        <f t="shared" si="346"/>
        <v>5187600</v>
      </c>
      <c r="L2440" s="12">
        <f t="shared" si="347"/>
        <v>42285.66506944444</v>
      </c>
      <c r="M2440" s="12">
        <f t="shared" si="348"/>
        <v>42345.706736111111</v>
      </c>
      <c r="N2440" s="14">
        <f t="shared" si="349"/>
        <v>59.791666666666664</v>
      </c>
      <c r="O2440" t="b">
        <v>0</v>
      </c>
      <c r="P2440">
        <v>1</v>
      </c>
      <c r="Q2440" t="b">
        <v>0</v>
      </c>
      <c r="R2440" s="8">
        <f t="shared" si="350"/>
        <v>3.3333333333333335E-3</v>
      </c>
      <c r="S2440" s="10">
        <f t="shared" si="351"/>
        <v>50</v>
      </c>
      <c r="T2440" t="s">
        <v>8284</v>
      </c>
      <c r="U2440" t="str">
        <f t="shared" si="344"/>
        <v>food</v>
      </c>
      <c r="V2440" t="str">
        <f t="shared" si="345"/>
        <v>food trucks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>
        <f t="shared" si="346"/>
        <v>2592000</v>
      </c>
      <c r="L2441" s="12">
        <f t="shared" si="347"/>
        <v>42265.568622685183</v>
      </c>
      <c r="M2441" s="12">
        <f t="shared" si="348"/>
        <v>42295.568622685183</v>
      </c>
      <c r="N2441" s="14">
        <f t="shared" si="349"/>
        <v>29.75</v>
      </c>
      <c r="O2441" t="b">
        <v>0</v>
      </c>
      <c r="P2441">
        <v>0</v>
      </c>
      <c r="Q2441" t="b">
        <v>0</v>
      </c>
      <c r="R2441" s="8">
        <f t="shared" si="350"/>
        <v>0</v>
      </c>
      <c r="S2441" s="10" t="e">
        <f t="shared" si="351"/>
        <v>#DIV/0!</v>
      </c>
      <c r="T2441" t="s">
        <v>8284</v>
      </c>
      <c r="U2441" t="str">
        <f t="shared" si="344"/>
        <v>food</v>
      </c>
      <c r="V2441" t="str">
        <f t="shared" si="345"/>
        <v>food trucks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>
        <f t="shared" si="346"/>
        <v>2592000</v>
      </c>
      <c r="L2442" s="12">
        <f t="shared" si="347"/>
        <v>42383.649456018517</v>
      </c>
      <c r="M2442" s="12">
        <f t="shared" si="348"/>
        <v>42413.649456018517</v>
      </c>
      <c r="N2442" s="14">
        <f t="shared" si="349"/>
        <v>29.75</v>
      </c>
      <c r="O2442" t="b">
        <v>0</v>
      </c>
      <c r="P2442">
        <v>2</v>
      </c>
      <c r="Q2442" t="b">
        <v>0</v>
      </c>
      <c r="R2442" s="8">
        <f t="shared" si="350"/>
        <v>2E-3</v>
      </c>
      <c r="S2442" s="10">
        <f t="shared" si="351"/>
        <v>5</v>
      </c>
      <c r="T2442" t="s">
        <v>8284</v>
      </c>
      <c r="U2442" t="str">
        <f t="shared" si="344"/>
        <v>food</v>
      </c>
      <c r="V2442" t="str">
        <f t="shared" si="345"/>
        <v>food trucks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>
        <f t="shared" si="346"/>
        <v>1821486</v>
      </c>
      <c r="L2443" s="12">
        <f t="shared" si="347"/>
        <v>42186.875625000001</v>
      </c>
      <c r="M2443" s="12">
        <f t="shared" si="348"/>
        <v>42207.957638888889</v>
      </c>
      <c r="N2443" s="14">
        <f t="shared" si="349"/>
        <v>20.832013888888888</v>
      </c>
      <c r="O2443" t="b">
        <v>0</v>
      </c>
      <c r="P2443">
        <v>109</v>
      </c>
      <c r="Q2443" t="b">
        <v>1</v>
      </c>
      <c r="R2443" s="8">
        <f t="shared" si="350"/>
        <v>1.0788</v>
      </c>
      <c r="S2443" s="10">
        <f t="shared" si="351"/>
        <v>74.22935779816514</v>
      </c>
      <c r="T2443" t="s">
        <v>8298</v>
      </c>
      <c r="U2443" t="str">
        <f t="shared" si="344"/>
        <v>food</v>
      </c>
      <c r="V2443" t="str">
        <f t="shared" si="345"/>
        <v>small batch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>
        <f t="shared" si="346"/>
        <v>2588400</v>
      </c>
      <c r="L2444" s="12">
        <f t="shared" si="347"/>
        <v>42052.416990740734</v>
      </c>
      <c r="M2444" s="12">
        <f t="shared" si="348"/>
        <v>42082.375324074077</v>
      </c>
      <c r="N2444" s="14">
        <f t="shared" si="349"/>
        <v>29.708333333333332</v>
      </c>
      <c r="O2444" t="b">
        <v>0</v>
      </c>
      <c r="P2444">
        <v>372</v>
      </c>
      <c r="Q2444" t="b">
        <v>1</v>
      </c>
      <c r="R2444" s="8">
        <f t="shared" si="350"/>
        <v>1.2594166666666666</v>
      </c>
      <c r="S2444" s="10">
        <f t="shared" si="351"/>
        <v>81.252688172043008</v>
      </c>
      <c r="T2444" t="s">
        <v>8298</v>
      </c>
      <c r="U2444" t="str">
        <f t="shared" si="344"/>
        <v>food</v>
      </c>
      <c r="V2444" t="str">
        <f t="shared" si="345"/>
        <v>small batch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>
        <f t="shared" si="346"/>
        <v>2592000</v>
      </c>
      <c r="L2445" s="12">
        <f t="shared" si="347"/>
        <v>41836.375254629631</v>
      </c>
      <c r="M2445" s="12">
        <f t="shared" si="348"/>
        <v>41866.375254629631</v>
      </c>
      <c r="N2445" s="14">
        <f t="shared" si="349"/>
        <v>29.75</v>
      </c>
      <c r="O2445" t="b">
        <v>0</v>
      </c>
      <c r="P2445">
        <v>311</v>
      </c>
      <c r="Q2445" t="b">
        <v>1</v>
      </c>
      <c r="R2445" s="8">
        <f t="shared" si="350"/>
        <v>2.0251494999999999</v>
      </c>
      <c r="S2445" s="10">
        <f t="shared" si="351"/>
        <v>130.23469453376205</v>
      </c>
      <c r="T2445" t="s">
        <v>8298</v>
      </c>
      <c r="U2445" t="str">
        <f t="shared" si="344"/>
        <v>food</v>
      </c>
      <c r="V2445" t="str">
        <f t="shared" si="345"/>
        <v>small batch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>
        <f t="shared" si="346"/>
        <v>2592000</v>
      </c>
      <c r="L2446" s="12">
        <f t="shared" si="347"/>
        <v>42485.504525462966</v>
      </c>
      <c r="M2446" s="12">
        <f t="shared" si="348"/>
        <v>42515.504525462966</v>
      </c>
      <c r="N2446" s="14">
        <f t="shared" si="349"/>
        <v>29.75</v>
      </c>
      <c r="O2446" t="b">
        <v>0</v>
      </c>
      <c r="P2446">
        <v>61</v>
      </c>
      <c r="Q2446" t="b">
        <v>1</v>
      </c>
      <c r="R2446" s="8">
        <f t="shared" si="350"/>
        <v>1.0860000000000001</v>
      </c>
      <c r="S2446" s="10">
        <f t="shared" si="351"/>
        <v>53.409836065573771</v>
      </c>
      <c r="T2446" t="s">
        <v>8298</v>
      </c>
      <c r="U2446" t="str">
        <f t="shared" si="344"/>
        <v>food</v>
      </c>
      <c r="V2446" t="str">
        <f t="shared" si="345"/>
        <v>small batch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>
        <f t="shared" si="346"/>
        <v>2592000</v>
      </c>
      <c r="L2447" s="12">
        <f t="shared" si="347"/>
        <v>42242.940057870372</v>
      </c>
      <c r="M2447" s="12">
        <f t="shared" si="348"/>
        <v>42272.940057870372</v>
      </c>
      <c r="N2447" s="14">
        <f t="shared" si="349"/>
        <v>29.75</v>
      </c>
      <c r="O2447" t="b">
        <v>0</v>
      </c>
      <c r="P2447">
        <v>115</v>
      </c>
      <c r="Q2447" t="b">
        <v>1</v>
      </c>
      <c r="R2447" s="8">
        <f t="shared" si="350"/>
        <v>1.728</v>
      </c>
      <c r="S2447" s="10">
        <f t="shared" si="351"/>
        <v>75.130434782608702</v>
      </c>
      <c r="T2447" t="s">
        <v>8298</v>
      </c>
      <c r="U2447" t="str">
        <f t="shared" si="344"/>
        <v>food</v>
      </c>
      <c r="V2447" t="str">
        <f t="shared" si="345"/>
        <v>small batch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>
        <f t="shared" si="346"/>
        <v>2595600</v>
      </c>
      <c r="L2448" s="12">
        <f t="shared" si="347"/>
        <v>42670.352673611109</v>
      </c>
      <c r="M2448" s="12">
        <f t="shared" si="348"/>
        <v>42700.39434027778</v>
      </c>
      <c r="N2448" s="14">
        <f t="shared" si="349"/>
        <v>29.791666666666668</v>
      </c>
      <c r="O2448" t="b">
        <v>0</v>
      </c>
      <c r="P2448">
        <v>111</v>
      </c>
      <c r="Q2448" t="b">
        <v>1</v>
      </c>
      <c r="R2448" s="8">
        <f t="shared" si="350"/>
        <v>1.6798</v>
      </c>
      <c r="S2448" s="10">
        <f t="shared" si="351"/>
        <v>75.666666666666671</v>
      </c>
      <c r="T2448" t="s">
        <v>8298</v>
      </c>
      <c r="U2448" t="str">
        <f t="shared" si="344"/>
        <v>food</v>
      </c>
      <c r="V2448" t="str">
        <f t="shared" si="345"/>
        <v>small batch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>
        <f t="shared" si="346"/>
        <v>2738607</v>
      </c>
      <c r="L2449" s="12">
        <f t="shared" si="347"/>
        <v>42654.219826388886</v>
      </c>
      <c r="M2449" s="12">
        <f t="shared" si="348"/>
        <v>42685.916666666672</v>
      </c>
      <c r="N2449" s="14">
        <f t="shared" si="349"/>
        <v>31.446840277777778</v>
      </c>
      <c r="O2449" t="b">
        <v>0</v>
      </c>
      <c r="P2449">
        <v>337</v>
      </c>
      <c r="Q2449" t="b">
        <v>1</v>
      </c>
      <c r="R2449" s="8">
        <f t="shared" si="350"/>
        <v>4.2720000000000002</v>
      </c>
      <c r="S2449" s="10">
        <f t="shared" si="351"/>
        <v>31.691394658753708</v>
      </c>
      <c r="T2449" t="s">
        <v>8298</v>
      </c>
      <c r="U2449" t="str">
        <f t="shared" si="344"/>
        <v>food</v>
      </c>
      <c r="V2449" t="str">
        <f t="shared" si="345"/>
        <v>small batch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>
        <f t="shared" si="346"/>
        <v>511247</v>
      </c>
      <c r="L2450" s="12">
        <f t="shared" si="347"/>
        <v>42607.066122685181</v>
      </c>
      <c r="M2450" s="12">
        <f t="shared" si="348"/>
        <v>42612.983333333337</v>
      </c>
      <c r="N2450" s="14">
        <f t="shared" si="349"/>
        <v>5.6672106481481483</v>
      </c>
      <c r="O2450" t="b">
        <v>0</v>
      </c>
      <c r="P2450">
        <v>9</v>
      </c>
      <c r="Q2450" t="b">
        <v>1</v>
      </c>
      <c r="R2450" s="8">
        <f t="shared" si="350"/>
        <v>1.075</v>
      </c>
      <c r="S2450" s="10">
        <f t="shared" si="351"/>
        <v>47.777777777777779</v>
      </c>
      <c r="T2450" t="s">
        <v>8298</v>
      </c>
      <c r="U2450" t="str">
        <f t="shared" si="344"/>
        <v>food</v>
      </c>
      <c r="V2450" t="str">
        <f t="shared" si="345"/>
        <v>small batch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>
        <f t="shared" si="346"/>
        <v>2595600</v>
      </c>
      <c r="L2451" s="12">
        <f t="shared" si="347"/>
        <v>41942.892534722225</v>
      </c>
      <c r="M2451" s="12">
        <f t="shared" si="348"/>
        <v>41972.934201388889</v>
      </c>
      <c r="N2451" s="14">
        <f t="shared" si="349"/>
        <v>29.791666666666668</v>
      </c>
      <c r="O2451" t="b">
        <v>0</v>
      </c>
      <c r="P2451">
        <v>120</v>
      </c>
      <c r="Q2451" t="b">
        <v>1</v>
      </c>
      <c r="R2451" s="8">
        <f t="shared" si="350"/>
        <v>1.08</v>
      </c>
      <c r="S2451" s="10">
        <f t="shared" si="351"/>
        <v>90</v>
      </c>
      <c r="T2451" t="s">
        <v>8298</v>
      </c>
      <c r="U2451" t="str">
        <f t="shared" si="344"/>
        <v>food</v>
      </c>
      <c r="V2451" t="str">
        <f t="shared" si="345"/>
        <v>small batch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>
        <f t="shared" si="346"/>
        <v>3288404</v>
      </c>
      <c r="L2452" s="12">
        <f t="shared" si="347"/>
        <v>41901.82240740741</v>
      </c>
      <c r="M2452" s="12">
        <f t="shared" si="348"/>
        <v>41939.882638888892</v>
      </c>
      <c r="N2452" s="14">
        <f t="shared" si="349"/>
        <v>37.81023148148148</v>
      </c>
      <c r="O2452" t="b">
        <v>0</v>
      </c>
      <c r="P2452">
        <v>102</v>
      </c>
      <c r="Q2452" t="b">
        <v>1</v>
      </c>
      <c r="R2452" s="8">
        <f t="shared" si="350"/>
        <v>1.0153353333333335</v>
      </c>
      <c r="S2452" s="10">
        <f t="shared" si="351"/>
        <v>149.31401960784314</v>
      </c>
      <c r="T2452" t="s">
        <v>8298</v>
      </c>
      <c r="U2452" t="str">
        <f t="shared" si="344"/>
        <v>food</v>
      </c>
      <c r="V2452" t="str">
        <f t="shared" si="345"/>
        <v>small batch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>
        <f t="shared" si="346"/>
        <v>1728000</v>
      </c>
      <c r="L2453" s="12">
        <f t="shared" si="347"/>
        <v>42779.658449074079</v>
      </c>
      <c r="M2453" s="12">
        <f t="shared" si="348"/>
        <v>42799.658449074079</v>
      </c>
      <c r="N2453" s="14">
        <f t="shared" si="349"/>
        <v>19.75</v>
      </c>
      <c r="O2453" t="b">
        <v>0</v>
      </c>
      <c r="P2453">
        <v>186</v>
      </c>
      <c r="Q2453" t="b">
        <v>1</v>
      </c>
      <c r="R2453" s="8">
        <f t="shared" si="350"/>
        <v>1.1545000000000001</v>
      </c>
      <c r="S2453" s="10">
        <f t="shared" si="351"/>
        <v>62.06989247311828</v>
      </c>
      <c r="T2453" t="s">
        <v>8298</v>
      </c>
      <c r="U2453" t="str">
        <f t="shared" si="344"/>
        <v>food</v>
      </c>
      <c r="V2453" t="str">
        <f t="shared" si="345"/>
        <v>small batch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>
        <f t="shared" si="346"/>
        <v>2515500</v>
      </c>
      <c r="L2454" s="12">
        <f t="shared" si="347"/>
        <v>42338.59375</v>
      </c>
      <c r="M2454" s="12">
        <f t="shared" si="348"/>
        <v>42367.708333333328</v>
      </c>
      <c r="N2454" s="14">
        <f t="shared" si="349"/>
        <v>28.864583333333332</v>
      </c>
      <c r="O2454" t="b">
        <v>0</v>
      </c>
      <c r="P2454">
        <v>15</v>
      </c>
      <c r="Q2454" t="b">
        <v>1</v>
      </c>
      <c r="R2454" s="8">
        <f t="shared" si="350"/>
        <v>1.335</v>
      </c>
      <c r="S2454" s="10">
        <f t="shared" si="351"/>
        <v>53.4</v>
      </c>
      <c r="T2454" t="s">
        <v>8298</v>
      </c>
      <c r="U2454" t="str">
        <f t="shared" si="344"/>
        <v>food</v>
      </c>
      <c r="V2454" t="str">
        <f t="shared" si="345"/>
        <v>small batch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>
        <f t="shared" si="346"/>
        <v>2592000</v>
      </c>
      <c r="L2455" s="12">
        <f t="shared" si="347"/>
        <v>42738.442233796297</v>
      </c>
      <c r="M2455" s="12">
        <f t="shared" si="348"/>
        <v>42768.442233796297</v>
      </c>
      <c r="N2455" s="14">
        <f t="shared" si="349"/>
        <v>29.75</v>
      </c>
      <c r="O2455" t="b">
        <v>0</v>
      </c>
      <c r="P2455">
        <v>67</v>
      </c>
      <c r="Q2455" t="b">
        <v>1</v>
      </c>
      <c r="R2455" s="8">
        <f t="shared" si="350"/>
        <v>1.5469999999999999</v>
      </c>
      <c r="S2455" s="10">
        <f t="shared" si="351"/>
        <v>69.268656716417908</v>
      </c>
      <c r="T2455" t="s">
        <v>8298</v>
      </c>
      <c r="U2455" t="str">
        <f t="shared" si="344"/>
        <v>food</v>
      </c>
      <c r="V2455" t="str">
        <f t="shared" si="345"/>
        <v>small batch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>
        <f t="shared" si="346"/>
        <v>3024000</v>
      </c>
      <c r="L2456" s="12">
        <f t="shared" si="347"/>
        <v>42769.951481481476</v>
      </c>
      <c r="M2456" s="12">
        <f t="shared" si="348"/>
        <v>42804.951481481476</v>
      </c>
      <c r="N2456" s="14">
        <f t="shared" si="349"/>
        <v>34.75</v>
      </c>
      <c r="O2456" t="b">
        <v>0</v>
      </c>
      <c r="P2456">
        <v>130</v>
      </c>
      <c r="Q2456" t="b">
        <v>1</v>
      </c>
      <c r="R2456" s="8">
        <f t="shared" si="350"/>
        <v>1.0084571428571429</v>
      </c>
      <c r="S2456" s="10">
        <f t="shared" si="351"/>
        <v>271.50769230769231</v>
      </c>
      <c r="T2456" t="s">
        <v>8298</v>
      </c>
      <c r="U2456" t="str">
        <f t="shared" si="344"/>
        <v>food</v>
      </c>
      <c r="V2456" t="str">
        <f t="shared" si="345"/>
        <v>small batch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>
        <f t="shared" si="346"/>
        <v>2419200</v>
      </c>
      <c r="L2457" s="12">
        <f t="shared" si="347"/>
        <v>42452.531828703708</v>
      </c>
      <c r="M2457" s="12">
        <f t="shared" si="348"/>
        <v>42480.531828703708</v>
      </c>
      <c r="N2457" s="14">
        <f t="shared" si="349"/>
        <v>27.75</v>
      </c>
      <c r="O2457" t="b">
        <v>0</v>
      </c>
      <c r="P2457">
        <v>16</v>
      </c>
      <c r="Q2457" t="b">
        <v>1</v>
      </c>
      <c r="R2457" s="8">
        <f t="shared" si="350"/>
        <v>1.82</v>
      </c>
      <c r="S2457" s="10">
        <f t="shared" si="351"/>
        <v>34.125</v>
      </c>
      <c r="T2457" t="s">
        <v>8298</v>
      </c>
      <c r="U2457" t="str">
        <f t="shared" si="344"/>
        <v>food</v>
      </c>
      <c r="V2457" t="str">
        <f t="shared" si="345"/>
        <v>small batch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>
        <f t="shared" si="346"/>
        <v>2592000</v>
      </c>
      <c r="L2458" s="12">
        <f t="shared" si="347"/>
        <v>42761.711099537039</v>
      </c>
      <c r="M2458" s="12">
        <f t="shared" si="348"/>
        <v>42791.711099537039</v>
      </c>
      <c r="N2458" s="14">
        <f t="shared" si="349"/>
        <v>29.75</v>
      </c>
      <c r="O2458" t="b">
        <v>0</v>
      </c>
      <c r="P2458">
        <v>67</v>
      </c>
      <c r="Q2458" t="b">
        <v>1</v>
      </c>
      <c r="R2458" s="8">
        <f t="shared" si="350"/>
        <v>1.8086666666666666</v>
      </c>
      <c r="S2458" s="10">
        <f t="shared" si="351"/>
        <v>40.492537313432834</v>
      </c>
      <c r="T2458" t="s">
        <v>8298</v>
      </c>
      <c r="U2458" t="str">
        <f t="shared" si="344"/>
        <v>food</v>
      </c>
      <c r="V2458" t="str">
        <f t="shared" si="345"/>
        <v>small batch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>
        <f t="shared" si="346"/>
        <v>2588400</v>
      </c>
      <c r="L2459" s="12">
        <f t="shared" si="347"/>
        <v>42423.352500000001</v>
      </c>
      <c r="M2459" s="12">
        <f t="shared" si="348"/>
        <v>42453.310833333337</v>
      </c>
      <c r="N2459" s="14">
        <f t="shared" si="349"/>
        <v>29.708333333333332</v>
      </c>
      <c r="O2459" t="b">
        <v>0</v>
      </c>
      <c r="P2459">
        <v>124</v>
      </c>
      <c r="Q2459" t="b">
        <v>1</v>
      </c>
      <c r="R2459" s="8">
        <f t="shared" si="350"/>
        <v>1.0230434782608695</v>
      </c>
      <c r="S2459" s="10">
        <f t="shared" si="351"/>
        <v>189.75806451612902</v>
      </c>
      <c r="T2459" t="s">
        <v>8298</v>
      </c>
      <c r="U2459" t="str">
        <f t="shared" si="344"/>
        <v>food</v>
      </c>
      <c r="V2459" t="str">
        <f t="shared" si="345"/>
        <v>small batch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>
        <f t="shared" si="346"/>
        <v>3017082</v>
      </c>
      <c r="L2460" s="12">
        <f t="shared" si="347"/>
        <v>42495.621736111112</v>
      </c>
      <c r="M2460" s="12">
        <f t="shared" si="348"/>
        <v>42530.541666666672</v>
      </c>
      <c r="N2460" s="14">
        <f t="shared" si="349"/>
        <v>34.669930555555553</v>
      </c>
      <c r="O2460" t="b">
        <v>0</v>
      </c>
      <c r="P2460">
        <v>80</v>
      </c>
      <c r="Q2460" t="b">
        <v>1</v>
      </c>
      <c r="R2460" s="8">
        <f t="shared" si="350"/>
        <v>1.1017999999999999</v>
      </c>
      <c r="S2460" s="10">
        <f t="shared" si="351"/>
        <v>68.862499999999997</v>
      </c>
      <c r="T2460" t="s">
        <v>8298</v>
      </c>
      <c r="U2460" t="str">
        <f t="shared" si="344"/>
        <v>food</v>
      </c>
      <c r="V2460" t="str">
        <f t="shared" si="345"/>
        <v>small batch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>
        <f t="shared" si="346"/>
        <v>3884400</v>
      </c>
      <c r="L2461" s="12">
        <f t="shared" si="347"/>
        <v>42407.387557870374</v>
      </c>
      <c r="M2461" s="12">
        <f t="shared" si="348"/>
        <v>42452.345891203702</v>
      </c>
      <c r="N2461" s="14">
        <f t="shared" si="349"/>
        <v>44.708333333333336</v>
      </c>
      <c r="O2461" t="b">
        <v>0</v>
      </c>
      <c r="P2461">
        <v>282</v>
      </c>
      <c r="Q2461" t="b">
        <v>1</v>
      </c>
      <c r="R2461" s="8">
        <f t="shared" si="350"/>
        <v>1.0225</v>
      </c>
      <c r="S2461" s="10">
        <f t="shared" si="351"/>
        <v>108.77659574468085</v>
      </c>
      <c r="T2461" t="s">
        <v>8298</v>
      </c>
      <c r="U2461" t="str">
        <f t="shared" si="344"/>
        <v>food</v>
      </c>
      <c r="V2461" t="str">
        <f t="shared" si="345"/>
        <v>small batch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>
        <f t="shared" si="346"/>
        <v>2936853</v>
      </c>
      <c r="L2462" s="12">
        <f t="shared" si="347"/>
        <v>42703.937118055561</v>
      </c>
      <c r="M2462" s="12">
        <f t="shared" si="348"/>
        <v>42737.928472222222</v>
      </c>
      <c r="N2462" s="14">
        <f t="shared" si="349"/>
        <v>33.741354166666667</v>
      </c>
      <c r="O2462" t="b">
        <v>0</v>
      </c>
      <c r="P2462">
        <v>68</v>
      </c>
      <c r="Q2462" t="b">
        <v>1</v>
      </c>
      <c r="R2462" s="8">
        <f t="shared" si="350"/>
        <v>1.0078823529411765</v>
      </c>
      <c r="S2462" s="10">
        <f t="shared" si="351"/>
        <v>125.98529411764706</v>
      </c>
      <c r="T2462" t="s">
        <v>8298</v>
      </c>
      <c r="U2462" t="str">
        <f t="shared" si="344"/>
        <v>food</v>
      </c>
      <c r="V2462" t="str">
        <f t="shared" si="345"/>
        <v>small batch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>
        <f t="shared" si="346"/>
        <v>2860903</v>
      </c>
      <c r="L2463" s="12">
        <f t="shared" si="347"/>
        <v>40783.762696759259</v>
      </c>
      <c r="M2463" s="12">
        <f t="shared" si="348"/>
        <v>40816.875</v>
      </c>
      <c r="N2463" s="14">
        <f t="shared" si="349"/>
        <v>32.862303240740736</v>
      </c>
      <c r="O2463" t="b">
        <v>0</v>
      </c>
      <c r="P2463">
        <v>86</v>
      </c>
      <c r="Q2463" t="b">
        <v>1</v>
      </c>
      <c r="R2463" s="8">
        <f t="shared" si="350"/>
        <v>1.038</v>
      </c>
      <c r="S2463" s="10">
        <f t="shared" si="351"/>
        <v>90.523255813953483</v>
      </c>
      <c r="T2463" t="s">
        <v>8279</v>
      </c>
      <c r="U2463" t="str">
        <f t="shared" ref="U2463:U2502" si="352">IF(T2463="music/rock","music",IF(T2463="music/jazz","music",IF(T2463="music/classical music","music",IF(T2463="music/electronic music","music",IF(T2463="music/faith","music",IF(T2463="music/metal","music",IF(T2463="music/pop","music",IF(T2463="music/indie rock","music",IF(T2463="music/world music","music","N/A")))))))))</f>
        <v>music</v>
      </c>
      <c r="V2463" t="str">
        <f t="shared" ref="V2463:V2502" si="353">IF(T2463="music/rock","rock",IF(T2463="music/jazz","jazz",IF(T2463="music/classical music","classical music",IF(T2463="music/electronic music","electronic music",IF(T2463="music/faith","faith",IF(T2463="music/metal","metal",IF(T2463="music/pop","pop",IF(T2463="music/indie rock","indie rock",IF(T2463="music/world music","world music","N/A")))))))))</f>
        <v>indie rock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>
        <f t="shared" si="346"/>
        <v>1728000</v>
      </c>
      <c r="L2464" s="12">
        <f t="shared" si="347"/>
        <v>41088.936296296299</v>
      </c>
      <c r="M2464" s="12">
        <f t="shared" si="348"/>
        <v>41108.936296296299</v>
      </c>
      <c r="N2464" s="14">
        <f t="shared" si="349"/>
        <v>19.75</v>
      </c>
      <c r="O2464" t="b">
        <v>0</v>
      </c>
      <c r="P2464">
        <v>115</v>
      </c>
      <c r="Q2464" t="b">
        <v>1</v>
      </c>
      <c r="R2464" s="8">
        <f t="shared" si="350"/>
        <v>1.1070833333333334</v>
      </c>
      <c r="S2464" s="10">
        <f t="shared" si="351"/>
        <v>28.880434782608695</v>
      </c>
      <c r="T2464" t="s">
        <v>8279</v>
      </c>
      <c r="U2464" t="str">
        <f t="shared" si="352"/>
        <v>music</v>
      </c>
      <c r="V2464" t="str">
        <f t="shared" si="353"/>
        <v>indie rock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>
        <f t="shared" si="346"/>
        <v>3428375</v>
      </c>
      <c r="L2465" s="12">
        <f t="shared" si="347"/>
        <v>41340.861400462964</v>
      </c>
      <c r="M2465" s="12">
        <f t="shared" si="348"/>
        <v>41380.541666666664</v>
      </c>
      <c r="N2465" s="14">
        <f t="shared" si="349"/>
        <v>39.430266203703702</v>
      </c>
      <c r="O2465" t="b">
        <v>0</v>
      </c>
      <c r="P2465">
        <v>75</v>
      </c>
      <c r="Q2465" t="b">
        <v>1</v>
      </c>
      <c r="R2465" s="8">
        <f t="shared" si="350"/>
        <v>1.1625000000000001</v>
      </c>
      <c r="S2465" s="10">
        <f t="shared" si="351"/>
        <v>31</v>
      </c>
      <c r="T2465" t="s">
        <v>8279</v>
      </c>
      <c r="U2465" t="str">
        <f t="shared" si="352"/>
        <v>music</v>
      </c>
      <c r="V2465" t="str">
        <f t="shared" si="353"/>
        <v>indie rock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>
        <f t="shared" si="346"/>
        <v>2497943</v>
      </c>
      <c r="L2466" s="12">
        <f t="shared" si="347"/>
        <v>42248.65042824074</v>
      </c>
      <c r="M2466" s="12">
        <f t="shared" si="348"/>
        <v>42277.561805555553</v>
      </c>
      <c r="N2466" s="14">
        <f t="shared" si="349"/>
        <v>28.661377314814814</v>
      </c>
      <c r="O2466" t="b">
        <v>0</v>
      </c>
      <c r="P2466">
        <v>43</v>
      </c>
      <c r="Q2466" t="b">
        <v>1</v>
      </c>
      <c r="R2466" s="8">
        <f t="shared" si="350"/>
        <v>1.111</v>
      </c>
      <c r="S2466" s="10">
        <f t="shared" si="351"/>
        <v>51.674418604651166</v>
      </c>
      <c r="T2466" t="s">
        <v>8279</v>
      </c>
      <c r="U2466" t="str">
        <f t="shared" si="352"/>
        <v>music</v>
      </c>
      <c r="V2466" t="str">
        <f t="shared" si="353"/>
        <v>indie rock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>
        <f t="shared" si="346"/>
        <v>2592000</v>
      </c>
      <c r="L2467" s="12">
        <f t="shared" si="347"/>
        <v>41145.469305555554</v>
      </c>
      <c r="M2467" s="12">
        <f t="shared" si="348"/>
        <v>41175.469305555554</v>
      </c>
      <c r="N2467" s="14">
        <f t="shared" si="349"/>
        <v>29.75</v>
      </c>
      <c r="O2467" t="b">
        <v>0</v>
      </c>
      <c r="P2467">
        <v>48</v>
      </c>
      <c r="Q2467" t="b">
        <v>1</v>
      </c>
      <c r="R2467" s="8">
        <f t="shared" si="350"/>
        <v>1.8014285714285714</v>
      </c>
      <c r="S2467" s="10">
        <f t="shared" si="351"/>
        <v>26.270833333333332</v>
      </c>
      <c r="T2467" t="s">
        <v>8279</v>
      </c>
      <c r="U2467" t="str">
        <f t="shared" si="352"/>
        <v>music</v>
      </c>
      <c r="V2467" t="str">
        <f t="shared" si="353"/>
        <v>indie rock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>
        <f t="shared" si="346"/>
        <v>2592000</v>
      </c>
      <c r="L2468" s="12">
        <f t="shared" si="347"/>
        <v>41372.852465277778</v>
      </c>
      <c r="M2468" s="12">
        <f t="shared" si="348"/>
        <v>41402.852465277778</v>
      </c>
      <c r="N2468" s="14">
        <f t="shared" si="349"/>
        <v>29.75</v>
      </c>
      <c r="O2468" t="b">
        <v>0</v>
      </c>
      <c r="P2468">
        <v>52</v>
      </c>
      <c r="Q2468" t="b">
        <v>1</v>
      </c>
      <c r="R2468" s="8">
        <f t="shared" si="350"/>
        <v>1</v>
      </c>
      <c r="S2468" s="10">
        <f t="shared" si="351"/>
        <v>48.07692307692308</v>
      </c>
      <c r="T2468" t="s">
        <v>8279</v>
      </c>
      <c r="U2468" t="str">
        <f t="shared" si="352"/>
        <v>music</v>
      </c>
      <c r="V2468" t="str">
        <f t="shared" si="353"/>
        <v>indie rock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>
        <f t="shared" si="346"/>
        <v>1195269</v>
      </c>
      <c r="L2469" s="12">
        <f t="shared" si="347"/>
        <v>41025.624201388891</v>
      </c>
      <c r="M2469" s="12">
        <f t="shared" si="348"/>
        <v>41039.458333333336</v>
      </c>
      <c r="N2469" s="14">
        <f t="shared" si="349"/>
        <v>13.584131944444445</v>
      </c>
      <c r="O2469" t="b">
        <v>0</v>
      </c>
      <c r="P2469">
        <v>43</v>
      </c>
      <c r="Q2469" t="b">
        <v>1</v>
      </c>
      <c r="R2469" s="8">
        <f t="shared" si="350"/>
        <v>1.1850000000000001</v>
      </c>
      <c r="S2469" s="10">
        <f t="shared" si="351"/>
        <v>27.558139534883722</v>
      </c>
      <c r="T2469" t="s">
        <v>8279</v>
      </c>
      <c r="U2469" t="str">
        <f t="shared" si="352"/>
        <v>music</v>
      </c>
      <c r="V2469" t="str">
        <f t="shared" si="353"/>
        <v>indie rock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>
        <f t="shared" si="346"/>
        <v>3115079</v>
      </c>
      <c r="L2470" s="12">
        <f t="shared" si="347"/>
        <v>41173.904178240737</v>
      </c>
      <c r="M2470" s="12">
        <f t="shared" si="348"/>
        <v>41209.958333333336</v>
      </c>
      <c r="N2470" s="14">
        <f t="shared" si="349"/>
        <v>35.804155092592588</v>
      </c>
      <c r="O2470" t="b">
        <v>0</v>
      </c>
      <c r="P2470">
        <v>58</v>
      </c>
      <c r="Q2470" t="b">
        <v>1</v>
      </c>
      <c r="R2470" s="8">
        <f t="shared" si="350"/>
        <v>1.0721700000000001</v>
      </c>
      <c r="S2470" s="10">
        <f t="shared" si="351"/>
        <v>36.97137931034483</v>
      </c>
      <c r="T2470" t="s">
        <v>8279</v>
      </c>
      <c r="U2470" t="str">
        <f t="shared" si="352"/>
        <v>music</v>
      </c>
      <c r="V2470" t="str">
        <f t="shared" si="353"/>
        <v>indie rock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>
        <f t="shared" si="346"/>
        <v>2160000</v>
      </c>
      <c r="L2471" s="12">
        <f t="shared" si="347"/>
        <v>40557.179733796293</v>
      </c>
      <c r="M2471" s="12">
        <f t="shared" si="348"/>
        <v>40582.179733796293</v>
      </c>
      <c r="N2471" s="14">
        <f t="shared" si="349"/>
        <v>24.75</v>
      </c>
      <c r="O2471" t="b">
        <v>0</v>
      </c>
      <c r="P2471">
        <v>47</v>
      </c>
      <c r="Q2471" t="b">
        <v>1</v>
      </c>
      <c r="R2471" s="8">
        <f t="shared" si="350"/>
        <v>1.1366666666666667</v>
      </c>
      <c r="S2471" s="10">
        <f t="shared" si="351"/>
        <v>29.021276595744681</v>
      </c>
      <c r="T2471" t="s">
        <v>8279</v>
      </c>
      <c r="U2471" t="str">
        <f t="shared" si="352"/>
        <v>music</v>
      </c>
      <c r="V2471" t="str">
        <f t="shared" si="353"/>
        <v>indie rock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>
        <f t="shared" si="346"/>
        <v>2592000</v>
      </c>
      <c r="L2472" s="12">
        <f t="shared" si="347"/>
        <v>41022.82471064815</v>
      </c>
      <c r="M2472" s="12">
        <f t="shared" si="348"/>
        <v>41052.82471064815</v>
      </c>
      <c r="N2472" s="14">
        <f t="shared" si="349"/>
        <v>29.75</v>
      </c>
      <c r="O2472" t="b">
        <v>0</v>
      </c>
      <c r="P2472">
        <v>36</v>
      </c>
      <c r="Q2472" t="b">
        <v>1</v>
      </c>
      <c r="R2472" s="8">
        <f t="shared" si="350"/>
        <v>1.0316400000000001</v>
      </c>
      <c r="S2472" s="10">
        <f t="shared" si="351"/>
        <v>28.65666666666667</v>
      </c>
      <c r="T2472" t="s">
        <v>8279</v>
      </c>
      <c r="U2472" t="str">
        <f t="shared" si="352"/>
        <v>music</v>
      </c>
      <c r="V2472" t="str">
        <f t="shared" si="353"/>
        <v>indie rock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>
        <f t="shared" si="346"/>
        <v>3456000</v>
      </c>
      <c r="L2473" s="12">
        <f t="shared" si="347"/>
        <v>40893.742962962962</v>
      </c>
      <c r="M2473" s="12">
        <f t="shared" si="348"/>
        <v>40933.742962962962</v>
      </c>
      <c r="N2473" s="14">
        <f t="shared" si="349"/>
        <v>39.75</v>
      </c>
      <c r="O2473" t="b">
        <v>0</v>
      </c>
      <c r="P2473">
        <v>17</v>
      </c>
      <c r="Q2473" t="b">
        <v>1</v>
      </c>
      <c r="R2473" s="8">
        <f t="shared" si="350"/>
        <v>1.28</v>
      </c>
      <c r="S2473" s="10">
        <f t="shared" si="351"/>
        <v>37.647058823529413</v>
      </c>
      <c r="T2473" t="s">
        <v>8279</v>
      </c>
      <c r="U2473" t="str">
        <f t="shared" si="352"/>
        <v>music</v>
      </c>
      <c r="V2473" t="str">
        <f t="shared" si="353"/>
        <v>indie rock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>
        <f t="shared" si="346"/>
        <v>6128200</v>
      </c>
      <c r="L2474" s="12">
        <f t="shared" si="347"/>
        <v>40353.86550925926</v>
      </c>
      <c r="M2474" s="12">
        <f t="shared" si="348"/>
        <v>40424.793749999997</v>
      </c>
      <c r="N2474" s="14">
        <f t="shared" si="349"/>
        <v>70.678240740740748</v>
      </c>
      <c r="O2474" t="b">
        <v>0</v>
      </c>
      <c r="P2474">
        <v>104</v>
      </c>
      <c r="Q2474" t="b">
        <v>1</v>
      </c>
      <c r="R2474" s="8">
        <f t="shared" si="350"/>
        <v>1.3576026666666667</v>
      </c>
      <c r="S2474" s="10">
        <f t="shared" si="351"/>
        <v>97.904038461538462</v>
      </c>
      <c r="T2474" t="s">
        <v>8279</v>
      </c>
      <c r="U2474" t="str">
        <f t="shared" si="352"/>
        <v>music</v>
      </c>
      <c r="V2474" t="str">
        <f t="shared" si="353"/>
        <v>indie rock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>
        <f t="shared" si="346"/>
        <v>2595600</v>
      </c>
      <c r="L2475" s="12">
        <f t="shared" si="347"/>
        <v>41193.498483796298</v>
      </c>
      <c r="M2475" s="12">
        <f t="shared" si="348"/>
        <v>41223.540150462963</v>
      </c>
      <c r="N2475" s="14">
        <f t="shared" si="349"/>
        <v>29.791666666666668</v>
      </c>
      <c r="O2475" t="b">
        <v>0</v>
      </c>
      <c r="P2475">
        <v>47</v>
      </c>
      <c r="Q2475" t="b">
        <v>1</v>
      </c>
      <c r="R2475" s="8">
        <f t="shared" si="350"/>
        <v>1</v>
      </c>
      <c r="S2475" s="10">
        <f t="shared" si="351"/>
        <v>42.553191489361701</v>
      </c>
      <c r="T2475" t="s">
        <v>8279</v>
      </c>
      <c r="U2475" t="str">
        <f t="shared" si="352"/>
        <v>music</v>
      </c>
      <c r="V2475" t="str">
        <f t="shared" si="353"/>
        <v>indie rock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>
        <f t="shared" si="346"/>
        <v>3888000</v>
      </c>
      <c r="L2476" s="12">
        <f t="shared" si="347"/>
        <v>40416.761296296296</v>
      </c>
      <c r="M2476" s="12">
        <f t="shared" si="348"/>
        <v>40461.761296296296</v>
      </c>
      <c r="N2476" s="14">
        <f t="shared" si="349"/>
        <v>44.75</v>
      </c>
      <c r="O2476" t="b">
        <v>0</v>
      </c>
      <c r="P2476">
        <v>38</v>
      </c>
      <c r="Q2476" t="b">
        <v>1</v>
      </c>
      <c r="R2476" s="8">
        <f t="shared" si="350"/>
        <v>1.0000360000000001</v>
      </c>
      <c r="S2476" s="10">
        <f t="shared" si="351"/>
        <v>131.58368421052631</v>
      </c>
      <c r="T2476" t="s">
        <v>8279</v>
      </c>
      <c r="U2476" t="str">
        <f t="shared" si="352"/>
        <v>music</v>
      </c>
      <c r="V2476" t="str">
        <f t="shared" si="353"/>
        <v>indie rock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>
        <f t="shared" si="346"/>
        <v>5151945</v>
      </c>
      <c r="L2477" s="12">
        <f t="shared" si="347"/>
        <v>40310.037673611114</v>
      </c>
      <c r="M2477" s="12">
        <f t="shared" si="348"/>
        <v>40369.666666666664</v>
      </c>
      <c r="N2477" s="14">
        <f t="shared" si="349"/>
        <v>59.378993055555554</v>
      </c>
      <c r="O2477" t="b">
        <v>0</v>
      </c>
      <c r="P2477">
        <v>81</v>
      </c>
      <c r="Q2477" t="b">
        <v>1</v>
      </c>
      <c r="R2477" s="8">
        <f t="shared" si="350"/>
        <v>1.0471999999999999</v>
      </c>
      <c r="S2477" s="10">
        <f t="shared" si="351"/>
        <v>32.320987654320987</v>
      </c>
      <c r="T2477" t="s">
        <v>8279</v>
      </c>
      <c r="U2477" t="str">
        <f t="shared" si="352"/>
        <v>music</v>
      </c>
      <c r="V2477" t="str">
        <f t="shared" si="353"/>
        <v>indie rock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>
        <f t="shared" si="346"/>
        <v>2854800</v>
      </c>
      <c r="L2478" s="12">
        <f t="shared" si="347"/>
        <v>41913.078356481477</v>
      </c>
      <c r="M2478" s="12">
        <f t="shared" si="348"/>
        <v>41946.120023148149</v>
      </c>
      <c r="N2478" s="14">
        <f t="shared" si="349"/>
        <v>32.791666666666664</v>
      </c>
      <c r="O2478" t="b">
        <v>0</v>
      </c>
      <c r="P2478">
        <v>55</v>
      </c>
      <c r="Q2478" t="b">
        <v>1</v>
      </c>
      <c r="R2478" s="8">
        <f t="shared" si="350"/>
        <v>1.050225</v>
      </c>
      <c r="S2478" s="10">
        <f t="shared" si="351"/>
        <v>61.103999999999999</v>
      </c>
      <c r="T2478" t="s">
        <v>8279</v>
      </c>
      <c r="U2478" t="str">
        <f t="shared" si="352"/>
        <v>music</v>
      </c>
      <c r="V2478" t="str">
        <f t="shared" si="353"/>
        <v>indie rock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>
        <f t="shared" si="346"/>
        <v>3888000</v>
      </c>
      <c r="L2479" s="12">
        <f t="shared" si="347"/>
        <v>41088.441493055558</v>
      </c>
      <c r="M2479" s="12">
        <f t="shared" si="348"/>
        <v>41133.441493055558</v>
      </c>
      <c r="N2479" s="14">
        <f t="shared" si="349"/>
        <v>44.75</v>
      </c>
      <c r="O2479" t="b">
        <v>0</v>
      </c>
      <c r="P2479">
        <v>41</v>
      </c>
      <c r="Q2479" t="b">
        <v>1</v>
      </c>
      <c r="R2479" s="8">
        <f t="shared" si="350"/>
        <v>1.7133333333333334</v>
      </c>
      <c r="S2479" s="10">
        <f t="shared" si="351"/>
        <v>31.341463414634145</v>
      </c>
      <c r="T2479" t="s">
        <v>8279</v>
      </c>
      <c r="U2479" t="str">
        <f t="shared" si="352"/>
        <v>music</v>
      </c>
      <c r="V2479" t="str">
        <f t="shared" si="353"/>
        <v>indie rock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>
        <f t="shared" si="346"/>
        <v>2592000</v>
      </c>
      <c r="L2480" s="12">
        <f t="shared" si="347"/>
        <v>41257.700381944444</v>
      </c>
      <c r="M2480" s="12">
        <f t="shared" si="348"/>
        <v>41287.700381944444</v>
      </c>
      <c r="N2480" s="14">
        <f t="shared" si="349"/>
        <v>29.75</v>
      </c>
      <c r="O2480" t="b">
        <v>0</v>
      </c>
      <c r="P2480">
        <v>79</v>
      </c>
      <c r="Q2480" t="b">
        <v>1</v>
      </c>
      <c r="R2480" s="8">
        <f t="shared" si="350"/>
        <v>1.2749999999999999</v>
      </c>
      <c r="S2480" s="10">
        <f t="shared" si="351"/>
        <v>129.1139240506329</v>
      </c>
      <c r="T2480" t="s">
        <v>8279</v>
      </c>
      <c r="U2480" t="str">
        <f t="shared" si="352"/>
        <v>music</v>
      </c>
      <c r="V2480" t="str">
        <f t="shared" si="353"/>
        <v>indie rock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>
        <f t="shared" si="346"/>
        <v>894806</v>
      </c>
      <c r="L2481" s="12">
        <f t="shared" si="347"/>
        <v>41107.476782407408</v>
      </c>
      <c r="M2481" s="12">
        <f t="shared" si="348"/>
        <v>41117.833333333336</v>
      </c>
      <c r="N2481" s="14">
        <f t="shared" si="349"/>
        <v>10.106550925925925</v>
      </c>
      <c r="O2481" t="b">
        <v>0</v>
      </c>
      <c r="P2481">
        <v>16</v>
      </c>
      <c r="Q2481" t="b">
        <v>1</v>
      </c>
      <c r="R2481" s="8">
        <f t="shared" si="350"/>
        <v>1.3344333333333334</v>
      </c>
      <c r="S2481" s="10">
        <f t="shared" si="351"/>
        <v>25.020624999999999</v>
      </c>
      <c r="T2481" t="s">
        <v>8279</v>
      </c>
      <c r="U2481" t="str">
        <f t="shared" si="352"/>
        <v>music</v>
      </c>
      <c r="V2481" t="str">
        <f t="shared" si="353"/>
        <v>indie rock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>
        <f t="shared" si="346"/>
        <v>5184000</v>
      </c>
      <c r="L2482" s="12">
        <f t="shared" si="347"/>
        <v>42227.686157407406</v>
      </c>
      <c r="M2482" s="12">
        <f t="shared" si="348"/>
        <v>42287.686157407406</v>
      </c>
      <c r="N2482" s="14">
        <f t="shared" si="349"/>
        <v>59.75</v>
      </c>
      <c r="O2482" t="b">
        <v>0</v>
      </c>
      <c r="P2482">
        <v>8</v>
      </c>
      <c r="Q2482" t="b">
        <v>1</v>
      </c>
      <c r="R2482" s="8">
        <f t="shared" si="350"/>
        <v>1</v>
      </c>
      <c r="S2482" s="10">
        <f t="shared" si="351"/>
        <v>250</v>
      </c>
      <c r="T2482" t="s">
        <v>8279</v>
      </c>
      <c r="U2482" t="str">
        <f t="shared" si="352"/>
        <v>music</v>
      </c>
      <c r="V2482" t="str">
        <f t="shared" si="353"/>
        <v>indie rock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>
        <f t="shared" si="346"/>
        <v>2592000</v>
      </c>
      <c r="L2483" s="12">
        <f t="shared" si="347"/>
        <v>40999.395925925928</v>
      </c>
      <c r="M2483" s="12">
        <f t="shared" si="348"/>
        <v>41029.395925925928</v>
      </c>
      <c r="N2483" s="14">
        <f t="shared" si="349"/>
        <v>29.75</v>
      </c>
      <c r="O2483" t="b">
        <v>0</v>
      </c>
      <c r="P2483">
        <v>95</v>
      </c>
      <c r="Q2483" t="b">
        <v>1</v>
      </c>
      <c r="R2483" s="8">
        <f t="shared" si="350"/>
        <v>1.1291099999999998</v>
      </c>
      <c r="S2483" s="10">
        <f t="shared" si="351"/>
        <v>47.541473684210523</v>
      </c>
      <c r="T2483" t="s">
        <v>8279</v>
      </c>
      <c r="U2483" t="str">
        <f t="shared" si="352"/>
        <v>music</v>
      </c>
      <c r="V2483" t="str">
        <f t="shared" si="353"/>
        <v>indie rock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>
        <f t="shared" si="346"/>
        <v>3888000</v>
      </c>
      <c r="L2484" s="12">
        <f t="shared" si="347"/>
        <v>40711.532210648147</v>
      </c>
      <c r="M2484" s="12">
        <f t="shared" si="348"/>
        <v>40756.532210648147</v>
      </c>
      <c r="N2484" s="14">
        <f t="shared" si="349"/>
        <v>44.75</v>
      </c>
      <c r="O2484" t="b">
        <v>0</v>
      </c>
      <c r="P2484">
        <v>25</v>
      </c>
      <c r="Q2484" t="b">
        <v>1</v>
      </c>
      <c r="R2484" s="8">
        <f t="shared" si="350"/>
        <v>1.0009999999999999</v>
      </c>
      <c r="S2484" s="10">
        <f t="shared" si="351"/>
        <v>40.04</v>
      </c>
      <c r="T2484" t="s">
        <v>8279</v>
      </c>
      <c r="U2484" t="str">
        <f t="shared" si="352"/>
        <v>music</v>
      </c>
      <c r="V2484" t="str">
        <f t="shared" si="353"/>
        <v>indie rock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>
        <f t="shared" si="346"/>
        <v>5180400</v>
      </c>
      <c r="L2485" s="12">
        <f t="shared" si="347"/>
        <v>40970.500034722223</v>
      </c>
      <c r="M2485" s="12">
        <f t="shared" si="348"/>
        <v>41030.458368055559</v>
      </c>
      <c r="N2485" s="14">
        <f t="shared" si="349"/>
        <v>59.708333333333336</v>
      </c>
      <c r="O2485" t="b">
        <v>0</v>
      </c>
      <c r="P2485">
        <v>19</v>
      </c>
      <c r="Q2485" t="b">
        <v>1</v>
      </c>
      <c r="R2485" s="8">
        <f t="shared" si="350"/>
        <v>1.1372727272727272</v>
      </c>
      <c r="S2485" s="10">
        <f t="shared" si="351"/>
        <v>65.84210526315789</v>
      </c>
      <c r="T2485" t="s">
        <v>8279</v>
      </c>
      <c r="U2485" t="str">
        <f t="shared" si="352"/>
        <v>music</v>
      </c>
      <c r="V2485" t="str">
        <f t="shared" si="353"/>
        <v>indie rock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>
        <f t="shared" si="346"/>
        <v>2592000</v>
      </c>
      <c r="L2486" s="12">
        <f t="shared" si="347"/>
        <v>40771.666701388887</v>
      </c>
      <c r="M2486" s="12">
        <f t="shared" si="348"/>
        <v>40801.666701388887</v>
      </c>
      <c r="N2486" s="14">
        <f t="shared" si="349"/>
        <v>29.75</v>
      </c>
      <c r="O2486" t="b">
        <v>0</v>
      </c>
      <c r="P2486">
        <v>90</v>
      </c>
      <c r="Q2486" t="b">
        <v>1</v>
      </c>
      <c r="R2486" s="8">
        <f t="shared" si="350"/>
        <v>1.1931742857142855</v>
      </c>
      <c r="S2486" s="10">
        <f t="shared" si="351"/>
        <v>46.401222222222216</v>
      </c>
      <c r="T2486" t="s">
        <v>8279</v>
      </c>
      <c r="U2486" t="str">
        <f t="shared" si="352"/>
        <v>music</v>
      </c>
      <c r="V2486" t="str">
        <f t="shared" si="353"/>
        <v>indie rock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>
        <f t="shared" si="346"/>
        <v>3024000</v>
      </c>
      <c r="L2487" s="12">
        <f t="shared" si="347"/>
        <v>40793.748599537037</v>
      </c>
      <c r="M2487" s="12">
        <f t="shared" si="348"/>
        <v>40828.748599537037</v>
      </c>
      <c r="N2487" s="14">
        <f t="shared" si="349"/>
        <v>34.75</v>
      </c>
      <c r="O2487" t="b">
        <v>0</v>
      </c>
      <c r="P2487">
        <v>41</v>
      </c>
      <c r="Q2487" t="b">
        <v>1</v>
      </c>
      <c r="R2487" s="8">
        <f t="shared" si="350"/>
        <v>1.0325</v>
      </c>
      <c r="S2487" s="10">
        <f t="shared" si="351"/>
        <v>50.365853658536587</v>
      </c>
      <c r="T2487" t="s">
        <v>8279</v>
      </c>
      <c r="U2487" t="str">
        <f t="shared" si="352"/>
        <v>music</v>
      </c>
      <c r="V2487" t="str">
        <f t="shared" si="353"/>
        <v>indie rock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>
        <f t="shared" si="346"/>
        <v>2592000</v>
      </c>
      <c r="L2488" s="12">
        <f t="shared" si="347"/>
        <v>40991.458055555559</v>
      </c>
      <c r="M2488" s="12">
        <f t="shared" si="348"/>
        <v>41021.458055555559</v>
      </c>
      <c r="N2488" s="14">
        <f t="shared" si="349"/>
        <v>29.75</v>
      </c>
      <c r="O2488" t="b">
        <v>0</v>
      </c>
      <c r="P2488">
        <v>30</v>
      </c>
      <c r="Q2488" t="b">
        <v>1</v>
      </c>
      <c r="R2488" s="8">
        <f t="shared" si="350"/>
        <v>2.6566666666666667</v>
      </c>
      <c r="S2488" s="10">
        <f t="shared" si="351"/>
        <v>26.566666666666666</v>
      </c>
      <c r="T2488" t="s">
        <v>8279</v>
      </c>
      <c r="U2488" t="str">
        <f t="shared" si="352"/>
        <v>music</v>
      </c>
      <c r="V2488" t="str">
        <f t="shared" si="353"/>
        <v>indie rock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>
        <f t="shared" si="346"/>
        <v>2592000</v>
      </c>
      <c r="L2489" s="12">
        <f t="shared" si="347"/>
        <v>41025.833298611113</v>
      </c>
      <c r="M2489" s="12">
        <f t="shared" si="348"/>
        <v>41055.833298611113</v>
      </c>
      <c r="N2489" s="14">
        <f t="shared" si="349"/>
        <v>29.75</v>
      </c>
      <c r="O2489" t="b">
        <v>0</v>
      </c>
      <c r="P2489">
        <v>38</v>
      </c>
      <c r="Q2489" t="b">
        <v>1</v>
      </c>
      <c r="R2489" s="8">
        <f t="shared" si="350"/>
        <v>1.0005066666666667</v>
      </c>
      <c r="S2489" s="10">
        <f t="shared" si="351"/>
        <v>39.493684210526318</v>
      </c>
      <c r="T2489" t="s">
        <v>8279</v>
      </c>
      <c r="U2489" t="str">
        <f t="shared" si="352"/>
        <v>music</v>
      </c>
      <c r="V2489" t="str">
        <f t="shared" si="353"/>
        <v>indie rock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>
        <f t="shared" si="346"/>
        <v>2595600</v>
      </c>
      <c r="L2490" s="12">
        <f t="shared" si="347"/>
        <v>40833.383194444446</v>
      </c>
      <c r="M2490" s="12">
        <f t="shared" si="348"/>
        <v>40863.424861111111</v>
      </c>
      <c r="N2490" s="14">
        <f t="shared" si="349"/>
        <v>29.791666666666668</v>
      </c>
      <c r="O2490" t="b">
        <v>0</v>
      </c>
      <c r="P2490">
        <v>65</v>
      </c>
      <c r="Q2490" t="b">
        <v>1</v>
      </c>
      <c r="R2490" s="8">
        <f t="shared" si="350"/>
        <v>1.0669999999999999</v>
      </c>
      <c r="S2490" s="10">
        <f t="shared" si="351"/>
        <v>49.246153846153845</v>
      </c>
      <c r="T2490" t="s">
        <v>8279</v>
      </c>
      <c r="U2490" t="str">
        <f t="shared" si="352"/>
        <v>music</v>
      </c>
      <c r="V2490" t="str">
        <f t="shared" si="353"/>
        <v>indie rock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>
        <f t="shared" si="346"/>
        <v>2592000</v>
      </c>
      <c r="L2491" s="12">
        <f t="shared" si="347"/>
        <v>41373.440266203703</v>
      </c>
      <c r="M2491" s="12">
        <f t="shared" si="348"/>
        <v>41403.440266203703</v>
      </c>
      <c r="N2491" s="14">
        <f t="shared" si="349"/>
        <v>29.75</v>
      </c>
      <c r="O2491" t="b">
        <v>0</v>
      </c>
      <c r="P2491">
        <v>75</v>
      </c>
      <c r="Q2491" t="b">
        <v>1</v>
      </c>
      <c r="R2491" s="8">
        <f t="shared" si="350"/>
        <v>1.3367142857142857</v>
      </c>
      <c r="S2491" s="10">
        <f t="shared" si="351"/>
        <v>62.38</v>
      </c>
      <c r="T2491" t="s">
        <v>8279</v>
      </c>
      <c r="U2491" t="str">
        <f t="shared" si="352"/>
        <v>music</v>
      </c>
      <c r="V2491" t="str">
        <f t="shared" si="353"/>
        <v>indie rock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>
        <f t="shared" si="346"/>
        <v>5184000</v>
      </c>
      <c r="L2492" s="12">
        <f t="shared" si="347"/>
        <v>41022.977731481478</v>
      </c>
      <c r="M2492" s="12">
        <f t="shared" si="348"/>
        <v>41082.977731481478</v>
      </c>
      <c r="N2492" s="14">
        <f t="shared" si="349"/>
        <v>59.75</v>
      </c>
      <c r="O2492" t="b">
        <v>0</v>
      </c>
      <c r="P2492">
        <v>16</v>
      </c>
      <c r="Q2492" t="b">
        <v>1</v>
      </c>
      <c r="R2492" s="8">
        <f t="shared" si="350"/>
        <v>1.214</v>
      </c>
      <c r="S2492" s="10">
        <f t="shared" si="351"/>
        <v>37.9375</v>
      </c>
      <c r="T2492" t="s">
        <v>8279</v>
      </c>
      <c r="U2492" t="str">
        <f t="shared" si="352"/>
        <v>music</v>
      </c>
      <c r="V2492" t="str">
        <f t="shared" si="353"/>
        <v>indie rock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>
        <f t="shared" si="346"/>
        <v>1402946</v>
      </c>
      <c r="L2493" s="12">
        <f t="shared" si="347"/>
        <v>40542.589282407411</v>
      </c>
      <c r="M2493" s="12">
        <f t="shared" si="348"/>
        <v>40558.82708333333</v>
      </c>
      <c r="N2493" s="14">
        <f t="shared" si="349"/>
        <v>15.987800925925928</v>
      </c>
      <c r="O2493" t="b">
        <v>0</v>
      </c>
      <c r="P2493">
        <v>10</v>
      </c>
      <c r="Q2493" t="b">
        <v>1</v>
      </c>
      <c r="R2493" s="8">
        <f t="shared" si="350"/>
        <v>1.032</v>
      </c>
      <c r="S2493" s="10">
        <f t="shared" si="351"/>
        <v>51.6</v>
      </c>
      <c r="T2493" t="s">
        <v>8279</v>
      </c>
      <c r="U2493" t="str">
        <f t="shared" si="352"/>
        <v>music</v>
      </c>
      <c r="V2493" t="str">
        <f t="shared" si="353"/>
        <v>indie rock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>
        <f t="shared" si="346"/>
        <v>4443552</v>
      </c>
      <c r="L2494" s="12">
        <f t="shared" si="347"/>
        <v>41024.735972222225</v>
      </c>
      <c r="M2494" s="12">
        <f t="shared" si="348"/>
        <v>41076.165972222225</v>
      </c>
      <c r="N2494" s="14">
        <f t="shared" si="349"/>
        <v>51.18</v>
      </c>
      <c r="O2494" t="b">
        <v>0</v>
      </c>
      <c r="P2494">
        <v>27</v>
      </c>
      <c r="Q2494" t="b">
        <v>1</v>
      </c>
      <c r="R2494" s="8">
        <f t="shared" si="350"/>
        <v>1.25</v>
      </c>
      <c r="S2494" s="10">
        <f t="shared" si="351"/>
        <v>27.777777777777779</v>
      </c>
      <c r="T2494" t="s">
        <v>8279</v>
      </c>
      <c r="U2494" t="str">
        <f t="shared" si="352"/>
        <v>music</v>
      </c>
      <c r="V2494" t="str">
        <f t="shared" si="353"/>
        <v>indie rock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>
        <f t="shared" si="346"/>
        <v>3888000</v>
      </c>
      <c r="L2495" s="12">
        <f t="shared" si="347"/>
        <v>41347.918287037035</v>
      </c>
      <c r="M2495" s="12">
        <f t="shared" si="348"/>
        <v>41392.918287037035</v>
      </c>
      <c r="N2495" s="14">
        <f t="shared" si="349"/>
        <v>44.75</v>
      </c>
      <c r="O2495" t="b">
        <v>0</v>
      </c>
      <c r="P2495">
        <v>259</v>
      </c>
      <c r="Q2495" t="b">
        <v>1</v>
      </c>
      <c r="R2495" s="8">
        <f t="shared" si="350"/>
        <v>1.2869999999999999</v>
      </c>
      <c r="S2495" s="10">
        <f t="shared" si="351"/>
        <v>99.382239382239376</v>
      </c>
      <c r="T2495" t="s">
        <v>8279</v>
      </c>
      <c r="U2495" t="str">
        <f t="shared" si="352"/>
        <v>music</v>
      </c>
      <c r="V2495" t="str">
        <f t="shared" si="353"/>
        <v>indie rock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>
        <f t="shared" si="346"/>
        <v>2592000</v>
      </c>
      <c r="L2496" s="12">
        <f t="shared" si="347"/>
        <v>41022.395185185182</v>
      </c>
      <c r="M2496" s="12">
        <f t="shared" si="348"/>
        <v>41052.395185185182</v>
      </c>
      <c r="N2496" s="14">
        <f t="shared" si="349"/>
        <v>29.75</v>
      </c>
      <c r="O2496" t="b">
        <v>0</v>
      </c>
      <c r="P2496">
        <v>39</v>
      </c>
      <c r="Q2496" t="b">
        <v>1</v>
      </c>
      <c r="R2496" s="8">
        <f t="shared" si="350"/>
        <v>1.0100533333333332</v>
      </c>
      <c r="S2496" s="10">
        <f t="shared" si="351"/>
        <v>38.848205128205123</v>
      </c>
      <c r="T2496" t="s">
        <v>8279</v>
      </c>
      <c r="U2496" t="str">
        <f t="shared" si="352"/>
        <v>music</v>
      </c>
      <c r="V2496" t="str">
        <f t="shared" si="353"/>
        <v>indie rock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>
        <f t="shared" si="346"/>
        <v>2592000</v>
      </c>
      <c r="L2497" s="12">
        <f t="shared" si="347"/>
        <v>41036.696469907409</v>
      </c>
      <c r="M2497" s="12">
        <f t="shared" si="348"/>
        <v>41066.696469907409</v>
      </c>
      <c r="N2497" s="14">
        <f t="shared" si="349"/>
        <v>29.75</v>
      </c>
      <c r="O2497" t="b">
        <v>0</v>
      </c>
      <c r="P2497">
        <v>42</v>
      </c>
      <c r="Q2497" t="b">
        <v>1</v>
      </c>
      <c r="R2497" s="8">
        <f t="shared" si="350"/>
        <v>1.2753666666666665</v>
      </c>
      <c r="S2497" s="10">
        <f t="shared" si="351"/>
        <v>45.548809523809524</v>
      </c>
      <c r="T2497" t="s">
        <v>8279</v>
      </c>
      <c r="U2497" t="str">
        <f t="shared" si="352"/>
        <v>music</v>
      </c>
      <c r="V2497" t="str">
        <f t="shared" si="353"/>
        <v>indie rock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>
        <f t="shared" si="346"/>
        <v>3020400</v>
      </c>
      <c r="L2498" s="12">
        <f t="shared" si="347"/>
        <v>41327.746435185189</v>
      </c>
      <c r="M2498" s="12">
        <f t="shared" si="348"/>
        <v>41362.704768518517</v>
      </c>
      <c r="N2498" s="14">
        <f t="shared" si="349"/>
        <v>34.708333333333336</v>
      </c>
      <c r="O2498" t="b">
        <v>0</v>
      </c>
      <c r="P2498">
        <v>10</v>
      </c>
      <c r="Q2498" t="b">
        <v>1</v>
      </c>
      <c r="R2498" s="8">
        <f t="shared" si="350"/>
        <v>1</v>
      </c>
      <c r="S2498" s="10">
        <f t="shared" si="351"/>
        <v>600</v>
      </c>
      <c r="T2498" t="s">
        <v>8279</v>
      </c>
      <c r="U2498" t="str">
        <f t="shared" si="352"/>
        <v>music</v>
      </c>
      <c r="V2498" t="str">
        <f t="shared" si="353"/>
        <v>indie rock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>
        <f t="shared" ref="K2499:K2562" si="354">SUM(I2499,-J2499)</f>
        <v>2592000</v>
      </c>
      <c r="L2499" s="12">
        <f t="shared" ref="L2499:L2562" si="355">(((J2499/60)/60)/24)+DATE(1970,1,1)+(-6/24)</f>
        <v>40730.628912037035</v>
      </c>
      <c r="M2499" s="12">
        <f t="shared" ref="M2499:M2562" si="356">(((I2499/60)/60)/24)+DATE(1970,1,1)+(-6/24)</f>
        <v>40760.628912037035</v>
      </c>
      <c r="N2499" s="14">
        <f t="shared" ref="N2499:N2562" si="357">(((K2499/60)/60)/24)+(-6/24)</f>
        <v>29.75</v>
      </c>
      <c r="O2499" t="b">
        <v>0</v>
      </c>
      <c r="P2499">
        <v>56</v>
      </c>
      <c r="Q2499" t="b">
        <v>1</v>
      </c>
      <c r="R2499" s="8">
        <f t="shared" ref="R2499:R2562" si="358">E2499/D2499</f>
        <v>1.127715</v>
      </c>
      <c r="S2499" s="10">
        <f t="shared" ref="S2499:S2562" si="359">E2499/P2499</f>
        <v>80.551071428571419</v>
      </c>
      <c r="T2499" t="s">
        <v>8279</v>
      </c>
      <c r="U2499" t="str">
        <f t="shared" si="352"/>
        <v>music</v>
      </c>
      <c r="V2499" t="str">
        <f t="shared" si="353"/>
        <v>indie rock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>
        <f t="shared" si="354"/>
        <v>1209600</v>
      </c>
      <c r="L2500" s="12">
        <f t="shared" si="355"/>
        <v>42017.717442129629</v>
      </c>
      <c r="M2500" s="12">
        <f t="shared" si="356"/>
        <v>42031.717442129629</v>
      </c>
      <c r="N2500" s="14">
        <f t="shared" si="357"/>
        <v>13.75</v>
      </c>
      <c r="O2500" t="b">
        <v>0</v>
      </c>
      <c r="P2500">
        <v>20</v>
      </c>
      <c r="Q2500" t="b">
        <v>1</v>
      </c>
      <c r="R2500" s="8">
        <f t="shared" si="358"/>
        <v>1.056</v>
      </c>
      <c r="S2500" s="10">
        <f t="shared" si="359"/>
        <v>52.8</v>
      </c>
      <c r="T2500" t="s">
        <v>8279</v>
      </c>
      <c r="U2500" t="str">
        <f t="shared" si="352"/>
        <v>music</v>
      </c>
      <c r="V2500" t="str">
        <f t="shared" si="353"/>
        <v>indie rock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>
        <f t="shared" si="354"/>
        <v>4155963</v>
      </c>
      <c r="L2501" s="12">
        <f t="shared" si="355"/>
        <v>41226.398576388885</v>
      </c>
      <c r="M2501" s="12">
        <f t="shared" si="356"/>
        <v>41274.5</v>
      </c>
      <c r="N2501" s="14">
        <f t="shared" si="357"/>
        <v>47.851423611111109</v>
      </c>
      <c r="O2501" t="b">
        <v>0</v>
      </c>
      <c r="P2501">
        <v>170</v>
      </c>
      <c r="Q2501" t="b">
        <v>1</v>
      </c>
      <c r="R2501" s="8">
        <f t="shared" si="358"/>
        <v>2.0262500000000001</v>
      </c>
      <c r="S2501" s="10">
        <f t="shared" si="359"/>
        <v>47.676470588235297</v>
      </c>
      <c r="T2501" t="s">
        <v>8279</v>
      </c>
      <c r="U2501" t="str">
        <f t="shared" si="352"/>
        <v>music</v>
      </c>
      <c r="V2501" t="str">
        <f t="shared" si="353"/>
        <v>indie rock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>
        <f t="shared" si="354"/>
        <v>2592000</v>
      </c>
      <c r="L2502" s="12">
        <f t="shared" si="355"/>
        <v>41053.522858796299</v>
      </c>
      <c r="M2502" s="12">
        <f t="shared" si="356"/>
        <v>41083.522858796299</v>
      </c>
      <c r="N2502" s="14">
        <f t="shared" si="357"/>
        <v>29.75</v>
      </c>
      <c r="O2502" t="b">
        <v>0</v>
      </c>
      <c r="P2502">
        <v>29</v>
      </c>
      <c r="Q2502" t="b">
        <v>1</v>
      </c>
      <c r="R2502" s="8">
        <f t="shared" si="358"/>
        <v>1.1333333333333333</v>
      </c>
      <c r="S2502" s="10">
        <f t="shared" si="359"/>
        <v>23.448275862068964</v>
      </c>
      <c r="T2502" t="s">
        <v>8279</v>
      </c>
      <c r="U2502" t="str">
        <f t="shared" si="352"/>
        <v>music</v>
      </c>
      <c r="V2502" t="str">
        <f t="shared" si="353"/>
        <v>indie rock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>
        <f t="shared" si="354"/>
        <v>2592000</v>
      </c>
      <c r="L2503" s="12">
        <f t="shared" si="355"/>
        <v>42244.526666666665</v>
      </c>
      <c r="M2503" s="12">
        <f t="shared" si="356"/>
        <v>42274.526666666665</v>
      </c>
      <c r="N2503" s="14">
        <f t="shared" si="357"/>
        <v>29.75</v>
      </c>
      <c r="O2503" t="b">
        <v>0</v>
      </c>
      <c r="P2503">
        <v>7</v>
      </c>
      <c r="Q2503" t="b">
        <v>0</v>
      </c>
      <c r="R2503" s="8">
        <f t="shared" si="358"/>
        <v>2.5545454545454545E-2</v>
      </c>
      <c r="S2503" s="10">
        <f t="shared" si="359"/>
        <v>40.142857142857146</v>
      </c>
      <c r="T2503" t="s">
        <v>8299</v>
      </c>
      <c r="U2503" t="str">
        <f t="shared" ref="U2503:U2522" si="360">IF(T2503="food/food trucks", "food", IF(T2503="food/small batch", "food", IF(T2503="food/restaurants", "food", "N/A")))</f>
        <v>food</v>
      </c>
      <c r="V2503" t="str">
        <f t="shared" ref="V2503:V2522" si="361">IF(T2503="food/food trucks", "food trucks", IF(T2503="food/small batch", "small batch", IF(T2503="food/restaurants", "restaurants", "N/A")))</f>
        <v>restaurants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>
        <f t="shared" si="354"/>
        <v>3888000</v>
      </c>
      <c r="L2504" s="12">
        <f t="shared" si="355"/>
        <v>41858.575439814813</v>
      </c>
      <c r="M2504" s="12">
        <f t="shared" si="356"/>
        <v>41903.575439814813</v>
      </c>
      <c r="N2504" s="14">
        <f t="shared" si="357"/>
        <v>44.75</v>
      </c>
      <c r="O2504" t="b">
        <v>0</v>
      </c>
      <c r="P2504">
        <v>5</v>
      </c>
      <c r="Q2504" t="b">
        <v>0</v>
      </c>
      <c r="R2504" s="8">
        <f t="shared" si="358"/>
        <v>7.8181818181818181E-4</v>
      </c>
      <c r="S2504" s="10">
        <f t="shared" si="359"/>
        <v>17.2</v>
      </c>
      <c r="T2504" t="s">
        <v>8299</v>
      </c>
      <c r="U2504" t="str">
        <f t="shared" si="360"/>
        <v>food</v>
      </c>
      <c r="V2504" t="str">
        <f t="shared" si="361"/>
        <v>restaurants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>
        <f t="shared" si="354"/>
        <v>2590252</v>
      </c>
      <c r="L2505" s="12">
        <f t="shared" si="355"/>
        <v>42498.649398148147</v>
      </c>
      <c r="M2505" s="12">
        <f t="shared" si="356"/>
        <v>42528.629166666666</v>
      </c>
      <c r="N2505" s="14">
        <f t="shared" si="357"/>
        <v>29.729768518518522</v>
      </c>
      <c r="O2505" t="b">
        <v>0</v>
      </c>
      <c r="P2505">
        <v>0</v>
      </c>
      <c r="Q2505" t="b">
        <v>0</v>
      </c>
      <c r="R2505" s="8">
        <f t="shared" si="358"/>
        <v>0</v>
      </c>
      <c r="S2505" s="10" t="e">
        <f t="shared" si="359"/>
        <v>#DIV/0!</v>
      </c>
      <c r="T2505" t="s">
        <v>8299</v>
      </c>
      <c r="U2505" t="str">
        <f t="shared" si="360"/>
        <v>food</v>
      </c>
      <c r="V2505" t="str">
        <f t="shared" si="361"/>
        <v>restaurants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>
        <f t="shared" si="354"/>
        <v>2595600</v>
      </c>
      <c r="L2506" s="12">
        <f t="shared" si="355"/>
        <v>41927.765439814815</v>
      </c>
      <c r="M2506" s="12">
        <f t="shared" si="356"/>
        <v>41957.807106481487</v>
      </c>
      <c r="N2506" s="14">
        <f t="shared" si="357"/>
        <v>29.791666666666668</v>
      </c>
      <c r="O2506" t="b">
        <v>0</v>
      </c>
      <c r="P2506">
        <v>0</v>
      </c>
      <c r="Q2506" t="b">
        <v>0</v>
      </c>
      <c r="R2506" s="8">
        <f t="shared" si="358"/>
        <v>0</v>
      </c>
      <c r="S2506" s="10" t="e">
        <f t="shared" si="359"/>
        <v>#DIV/0!</v>
      </c>
      <c r="T2506" t="s">
        <v>8299</v>
      </c>
      <c r="U2506" t="str">
        <f t="shared" si="360"/>
        <v>food</v>
      </c>
      <c r="V2506" t="str">
        <f t="shared" si="361"/>
        <v>restaurants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>
        <f t="shared" si="354"/>
        <v>2588400</v>
      </c>
      <c r="L2507" s="12">
        <f t="shared" si="355"/>
        <v>42046.80574074074</v>
      </c>
      <c r="M2507" s="12">
        <f t="shared" si="356"/>
        <v>42076.764074074075</v>
      </c>
      <c r="N2507" s="14">
        <f t="shared" si="357"/>
        <v>29.708333333333332</v>
      </c>
      <c r="O2507" t="b">
        <v>0</v>
      </c>
      <c r="P2507">
        <v>0</v>
      </c>
      <c r="Q2507" t="b">
        <v>0</v>
      </c>
      <c r="R2507" s="8">
        <f t="shared" si="358"/>
        <v>0</v>
      </c>
      <c r="S2507" s="10" t="e">
        <f t="shared" si="359"/>
        <v>#DIV/0!</v>
      </c>
      <c r="T2507" t="s">
        <v>8299</v>
      </c>
      <c r="U2507" t="str">
        <f t="shared" si="360"/>
        <v>food</v>
      </c>
      <c r="V2507" t="str">
        <f t="shared" si="361"/>
        <v>restaurants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>
        <f t="shared" si="354"/>
        <v>1950731</v>
      </c>
      <c r="L2508" s="12">
        <f t="shared" si="355"/>
        <v>42258.047094907408</v>
      </c>
      <c r="M2508" s="12">
        <f t="shared" si="356"/>
        <v>42280.625</v>
      </c>
      <c r="N2508" s="14">
        <f t="shared" si="357"/>
        <v>22.327905092592591</v>
      </c>
      <c r="O2508" t="b">
        <v>0</v>
      </c>
      <c r="P2508">
        <v>2</v>
      </c>
      <c r="Q2508" t="b">
        <v>0</v>
      </c>
      <c r="R2508" s="8">
        <f t="shared" si="358"/>
        <v>6.0000000000000001E-3</v>
      </c>
      <c r="S2508" s="10">
        <f t="shared" si="359"/>
        <v>15</v>
      </c>
      <c r="T2508" t="s">
        <v>8299</v>
      </c>
      <c r="U2508" t="str">
        <f t="shared" si="360"/>
        <v>food</v>
      </c>
      <c r="V2508" t="str">
        <f t="shared" si="361"/>
        <v>restaurants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>
        <f t="shared" si="354"/>
        <v>2592000</v>
      </c>
      <c r="L2509" s="12">
        <f t="shared" si="355"/>
        <v>42104.822962962964</v>
      </c>
      <c r="M2509" s="12">
        <f t="shared" si="356"/>
        <v>42134.822962962964</v>
      </c>
      <c r="N2509" s="14">
        <f t="shared" si="357"/>
        <v>29.75</v>
      </c>
      <c r="O2509" t="b">
        <v>0</v>
      </c>
      <c r="P2509">
        <v>0</v>
      </c>
      <c r="Q2509" t="b">
        <v>0</v>
      </c>
      <c r="R2509" s="8">
        <f t="shared" si="358"/>
        <v>0</v>
      </c>
      <c r="S2509" s="10" t="e">
        <f t="shared" si="359"/>
        <v>#DIV/0!</v>
      </c>
      <c r="T2509" t="s">
        <v>8299</v>
      </c>
      <c r="U2509" t="str">
        <f t="shared" si="360"/>
        <v>food</v>
      </c>
      <c r="V2509" t="str">
        <f t="shared" si="361"/>
        <v>restaurants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>
        <f t="shared" si="354"/>
        <v>2592000</v>
      </c>
      <c r="L2510" s="12">
        <f t="shared" si="355"/>
        <v>41835.701782407406</v>
      </c>
      <c r="M2510" s="12">
        <f t="shared" si="356"/>
        <v>41865.701782407406</v>
      </c>
      <c r="N2510" s="14">
        <f t="shared" si="357"/>
        <v>29.75</v>
      </c>
      <c r="O2510" t="b">
        <v>0</v>
      </c>
      <c r="P2510">
        <v>0</v>
      </c>
      <c r="Q2510" t="b">
        <v>0</v>
      </c>
      <c r="R2510" s="8">
        <f t="shared" si="358"/>
        <v>0</v>
      </c>
      <c r="S2510" s="10" t="e">
        <f t="shared" si="359"/>
        <v>#DIV/0!</v>
      </c>
      <c r="T2510" t="s">
        <v>8299</v>
      </c>
      <c r="U2510" t="str">
        <f t="shared" si="360"/>
        <v>food</v>
      </c>
      <c r="V2510" t="str">
        <f t="shared" si="361"/>
        <v>restaurants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>
        <f t="shared" si="354"/>
        <v>4834800</v>
      </c>
      <c r="L2511" s="12">
        <f t="shared" si="355"/>
        <v>42058.559594907405</v>
      </c>
      <c r="M2511" s="12">
        <f t="shared" si="356"/>
        <v>42114.517928240741</v>
      </c>
      <c r="N2511" s="14">
        <f t="shared" si="357"/>
        <v>55.708333333333336</v>
      </c>
      <c r="O2511" t="b">
        <v>0</v>
      </c>
      <c r="P2511">
        <v>28</v>
      </c>
      <c r="Q2511" t="b">
        <v>0</v>
      </c>
      <c r="R2511" s="8">
        <f t="shared" si="358"/>
        <v>1.0526315789473684E-2</v>
      </c>
      <c r="S2511" s="10">
        <f t="shared" si="359"/>
        <v>35.714285714285715</v>
      </c>
      <c r="T2511" t="s">
        <v>8299</v>
      </c>
      <c r="U2511" t="str">
        <f t="shared" si="360"/>
        <v>food</v>
      </c>
      <c r="V2511" t="str">
        <f t="shared" si="361"/>
        <v>restaurants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>
        <f t="shared" si="354"/>
        <v>5184000</v>
      </c>
      <c r="L2512" s="12">
        <f t="shared" si="355"/>
        <v>42078.747361111105</v>
      </c>
      <c r="M2512" s="12">
        <f t="shared" si="356"/>
        <v>42138.747361111105</v>
      </c>
      <c r="N2512" s="14">
        <f t="shared" si="357"/>
        <v>59.75</v>
      </c>
      <c r="O2512" t="b">
        <v>0</v>
      </c>
      <c r="P2512">
        <v>2</v>
      </c>
      <c r="Q2512" t="b">
        <v>0</v>
      </c>
      <c r="R2512" s="8">
        <f t="shared" si="358"/>
        <v>1.5E-3</v>
      </c>
      <c r="S2512" s="10">
        <f t="shared" si="359"/>
        <v>37.5</v>
      </c>
      <c r="T2512" t="s">
        <v>8299</v>
      </c>
      <c r="U2512" t="str">
        <f t="shared" si="360"/>
        <v>food</v>
      </c>
      <c r="V2512" t="str">
        <f t="shared" si="361"/>
        <v>restaurants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>
        <f t="shared" si="354"/>
        <v>2592000</v>
      </c>
      <c r="L2513" s="12">
        <f t="shared" si="355"/>
        <v>42371.196909722217</v>
      </c>
      <c r="M2513" s="12">
        <f t="shared" si="356"/>
        <v>42401.196909722217</v>
      </c>
      <c r="N2513" s="14">
        <f t="shared" si="357"/>
        <v>29.75</v>
      </c>
      <c r="O2513" t="b">
        <v>0</v>
      </c>
      <c r="P2513">
        <v>0</v>
      </c>
      <c r="Q2513" t="b">
        <v>0</v>
      </c>
      <c r="R2513" s="8">
        <f t="shared" si="358"/>
        <v>0</v>
      </c>
      <c r="S2513" s="10" t="e">
        <f t="shared" si="359"/>
        <v>#DIV/0!</v>
      </c>
      <c r="T2513" t="s">
        <v>8299</v>
      </c>
      <c r="U2513" t="str">
        <f t="shared" si="360"/>
        <v>food</v>
      </c>
      <c r="V2513" t="str">
        <f t="shared" si="361"/>
        <v>restaurants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>
        <f t="shared" si="354"/>
        <v>1296000</v>
      </c>
      <c r="L2514" s="12">
        <f t="shared" si="355"/>
        <v>41971.626863425925</v>
      </c>
      <c r="M2514" s="12">
        <f t="shared" si="356"/>
        <v>41986.626863425925</v>
      </c>
      <c r="N2514" s="14">
        <f t="shared" si="357"/>
        <v>14.75</v>
      </c>
      <c r="O2514" t="b">
        <v>0</v>
      </c>
      <c r="P2514">
        <v>0</v>
      </c>
      <c r="Q2514" t="b">
        <v>0</v>
      </c>
      <c r="R2514" s="8">
        <f t="shared" si="358"/>
        <v>0</v>
      </c>
      <c r="S2514" s="10" t="e">
        <f t="shared" si="359"/>
        <v>#DIV/0!</v>
      </c>
      <c r="T2514" t="s">
        <v>8299</v>
      </c>
      <c r="U2514" t="str">
        <f t="shared" si="360"/>
        <v>food</v>
      </c>
      <c r="V2514" t="str">
        <f t="shared" si="361"/>
        <v>restaurants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>
        <f t="shared" si="354"/>
        <v>5184000</v>
      </c>
      <c r="L2515" s="12">
        <f t="shared" si="355"/>
        <v>42731.75681712963</v>
      </c>
      <c r="M2515" s="12">
        <f t="shared" si="356"/>
        <v>42791.75681712963</v>
      </c>
      <c r="N2515" s="14">
        <f t="shared" si="357"/>
        <v>59.75</v>
      </c>
      <c r="O2515" t="b">
        <v>0</v>
      </c>
      <c r="P2515">
        <v>0</v>
      </c>
      <c r="Q2515" t="b">
        <v>0</v>
      </c>
      <c r="R2515" s="8">
        <f t="shared" si="358"/>
        <v>0</v>
      </c>
      <c r="S2515" s="10" t="e">
        <f t="shared" si="359"/>
        <v>#DIV/0!</v>
      </c>
      <c r="T2515" t="s">
        <v>8299</v>
      </c>
      <c r="U2515" t="str">
        <f t="shared" si="360"/>
        <v>food</v>
      </c>
      <c r="V2515" t="str">
        <f t="shared" si="361"/>
        <v>restaurants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>
        <f t="shared" si="354"/>
        <v>1468800</v>
      </c>
      <c r="L2516" s="12">
        <f t="shared" si="355"/>
        <v>41854.139780092592</v>
      </c>
      <c r="M2516" s="12">
        <f t="shared" si="356"/>
        <v>41871.139780092592</v>
      </c>
      <c r="N2516" s="14">
        <f t="shared" si="357"/>
        <v>16.75</v>
      </c>
      <c r="O2516" t="b">
        <v>0</v>
      </c>
      <c r="P2516">
        <v>4</v>
      </c>
      <c r="Q2516" t="b">
        <v>0</v>
      </c>
      <c r="R2516" s="8">
        <f t="shared" si="358"/>
        <v>1.7500000000000002E-2</v>
      </c>
      <c r="S2516" s="10">
        <f t="shared" si="359"/>
        <v>52.5</v>
      </c>
      <c r="T2516" t="s">
        <v>8299</v>
      </c>
      <c r="U2516" t="str">
        <f t="shared" si="360"/>
        <v>food</v>
      </c>
      <c r="V2516" t="str">
        <f t="shared" si="361"/>
        <v>restaurants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>
        <f t="shared" si="354"/>
        <v>2592000</v>
      </c>
      <c r="L2517" s="12">
        <f t="shared" si="355"/>
        <v>42027.589733796296</v>
      </c>
      <c r="M2517" s="12">
        <f t="shared" si="356"/>
        <v>42057.589733796296</v>
      </c>
      <c r="N2517" s="14">
        <f t="shared" si="357"/>
        <v>29.75</v>
      </c>
      <c r="O2517" t="b">
        <v>0</v>
      </c>
      <c r="P2517">
        <v>12</v>
      </c>
      <c r="Q2517" t="b">
        <v>0</v>
      </c>
      <c r="R2517" s="8">
        <f t="shared" si="358"/>
        <v>0.186</v>
      </c>
      <c r="S2517" s="10">
        <f t="shared" si="359"/>
        <v>77.5</v>
      </c>
      <c r="T2517" t="s">
        <v>8299</v>
      </c>
      <c r="U2517" t="str">
        <f t="shared" si="360"/>
        <v>food</v>
      </c>
      <c r="V2517" t="str">
        <f t="shared" si="361"/>
        <v>restaurants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>
        <f t="shared" si="354"/>
        <v>2595600</v>
      </c>
      <c r="L2518" s="12">
        <f t="shared" si="355"/>
        <v>41942.403379629628</v>
      </c>
      <c r="M2518" s="12">
        <f t="shared" si="356"/>
        <v>41972.4450462963</v>
      </c>
      <c r="N2518" s="14">
        <f t="shared" si="357"/>
        <v>29.791666666666668</v>
      </c>
      <c r="O2518" t="b">
        <v>0</v>
      </c>
      <c r="P2518">
        <v>0</v>
      </c>
      <c r="Q2518" t="b">
        <v>0</v>
      </c>
      <c r="R2518" s="8">
        <f t="shared" si="358"/>
        <v>0</v>
      </c>
      <c r="S2518" s="10" t="e">
        <f t="shared" si="359"/>
        <v>#DIV/0!</v>
      </c>
      <c r="T2518" t="s">
        <v>8299</v>
      </c>
      <c r="U2518" t="str">
        <f t="shared" si="360"/>
        <v>food</v>
      </c>
      <c r="V2518" t="str">
        <f t="shared" si="361"/>
        <v>restaurants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>
        <f t="shared" si="354"/>
        <v>2588400</v>
      </c>
      <c r="L2519" s="12">
        <f t="shared" si="355"/>
        <v>42052.552430555559</v>
      </c>
      <c r="M2519" s="12">
        <f t="shared" si="356"/>
        <v>42082.510763888888</v>
      </c>
      <c r="N2519" s="14">
        <f t="shared" si="357"/>
        <v>29.708333333333332</v>
      </c>
      <c r="O2519" t="b">
        <v>0</v>
      </c>
      <c r="P2519">
        <v>33</v>
      </c>
      <c r="Q2519" t="b">
        <v>0</v>
      </c>
      <c r="R2519" s="8">
        <f t="shared" si="358"/>
        <v>9.8166666666666666E-2</v>
      </c>
      <c r="S2519" s="10">
        <f t="shared" si="359"/>
        <v>53.545454545454547</v>
      </c>
      <c r="T2519" t="s">
        <v>8299</v>
      </c>
      <c r="U2519" t="str">
        <f t="shared" si="360"/>
        <v>food</v>
      </c>
      <c r="V2519" t="str">
        <f t="shared" si="361"/>
        <v>restaurants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>
        <f t="shared" si="354"/>
        <v>2595600</v>
      </c>
      <c r="L2520" s="12">
        <f t="shared" si="355"/>
        <v>41926.430879629632</v>
      </c>
      <c r="M2520" s="12">
        <f t="shared" si="356"/>
        <v>41956.472546296296</v>
      </c>
      <c r="N2520" s="14">
        <f t="shared" si="357"/>
        <v>29.791666666666668</v>
      </c>
      <c r="O2520" t="b">
        <v>0</v>
      </c>
      <c r="P2520">
        <v>0</v>
      </c>
      <c r="Q2520" t="b">
        <v>0</v>
      </c>
      <c r="R2520" s="8">
        <f t="shared" si="358"/>
        <v>0</v>
      </c>
      <c r="S2520" s="10" t="e">
        <f t="shared" si="359"/>
        <v>#DIV/0!</v>
      </c>
      <c r="T2520" t="s">
        <v>8299</v>
      </c>
      <c r="U2520" t="str">
        <f t="shared" si="360"/>
        <v>food</v>
      </c>
      <c r="V2520" t="str">
        <f t="shared" si="361"/>
        <v>restaurants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>
        <f t="shared" si="354"/>
        <v>2592000</v>
      </c>
      <c r="L2521" s="12">
        <f t="shared" si="355"/>
        <v>41808.905138888891</v>
      </c>
      <c r="M2521" s="12">
        <f t="shared" si="356"/>
        <v>41838.905138888891</v>
      </c>
      <c r="N2521" s="14">
        <f t="shared" si="357"/>
        <v>29.75</v>
      </c>
      <c r="O2521" t="b">
        <v>0</v>
      </c>
      <c r="P2521">
        <v>4</v>
      </c>
      <c r="Q2521" t="b">
        <v>0</v>
      </c>
      <c r="R2521" s="8">
        <f t="shared" si="358"/>
        <v>4.3333333333333331E-4</v>
      </c>
      <c r="S2521" s="10">
        <f t="shared" si="359"/>
        <v>16.25</v>
      </c>
      <c r="T2521" t="s">
        <v>8299</v>
      </c>
      <c r="U2521" t="str">
        <f t="shared" si="360"/>
        <v>food</v>
      </c>
      <c r="V2521" t="str">
        <f t="shared" si="361"/>
        <v>restaurants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>
        <f t="shared" si="354"/>
        <v>3992175</v>
      </c>
      <c r="L2522" s="12">
        <f t="shared" si="355"/>
        <v>42612.350520833337</v>
      </c>
      <c r="M2522" s="12">
        <f t="shared" si="356"/>
        <v>42658.556249999994</v>
      </c>
      <c r="N2522" s="14">
        <f t="shared" si="357"/>
        <v>45.955729166666664</v>
      </c>
      <c r="O2522" t="b">
        <v>0</v>
      </c>
      <c r="P2522">
        <v>0</v>
      </c>
      <c r="Q2522" t="b">
        <v>0</v>
      </c>
      <c r="R2522" s="8">
        <f t="shared" si="358"/>
        <v>0</v>
      </c>
      <c r="S2522" s="10" t="e">
        <f t="shared" si="359"/>
        <v>#DIV/0!</v>
      </c>
      <c r="T2522" t="s">
        <v>8299</v>
      </c>
      <c r="U2522" t="str">
        <f t="shared" si="360"/>
        <v>food</v>
      </c>
      <c r="V2522" t="str">
        <f t="shared" si="361"/>
        <v>restaurants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>
        <f t="shared" si="354"/>
        <v>1814400</v>
      </c>
      <c r="L2523" s="12">
        <f t="shared" si="355"/>
        <v>42269.717835648145</v>
      </c>
      <c r="M2523" s="12">
        <f t="shared" si="356"/>
        <v>42290.717835648145</v>
      </c>
      <c r="N2523" s="14">
        <f t="shared" si="357"/>
        <v>20.75</v>
      </c>
      <c r="O2523" t="b">
        <v>0</v>
      </c>
      <c r="P2523">
        <v>132</v>
      </c>
      <c r="Q2523" t="b">
        <v>1</v>
      </c>
      <c r="R2523" s="8">
        <f t="shared" si="358"/>
        <v>1.0948792000000001</v>
      </c>
      <c r="S2523" s="10">
        <f t="shared" si="359"/>
        <v>103.68174242424243</v>
      </c>
      <c r="T2523" t="s">
        <v>8300</v>
      </c>
      <c r="U2523" t="str">
        <f t="shared" ref="U2523:U2562" si="362">IF(T2523="music/rock","music",IF(T2523="music/jazz","music",IF(T2523="music/classical music","music",IF(T2523="music/electronic music","music",IF(T2523="music/faith","music",IF(T2523="music/metal","music",IF(T2523="music/pop","music",IF(T2523="music/indie rock","music",IF(T2523="music/world music","music","N/A")))))))))</f>
        <v>music</v>
      </c>
      <c r="V2523" t="str">
        <f t="shared" ref="V2523:V2562" si="363">IF(T2523="music/rock","rock",IF(T2523="music/jazz","jazz",IF(T2523="music/classical music","classical music",IF(T2523="music/electronic music","electronic music",IF(T2523="music/faith","faith",IF(T2523="music/metal","metal",IF(T2523="music/pop","pop",IF(T2523="music/indie rock","indie rock",IF(T2523="music/world music","world music","N/A")))))))))</f>
        <v>classical music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>
        <f t="shared" si="354"/>
        <v>1904760</v>
      </c>
      <c r="L2524" s="12">
        <f t="shared" si="355"/>
        <v>42460.323611111111</v>
      </c>
      <c r="M2524" s="12">
        <f t="shared" si="356"/>
        <v>42482.369444444441</v>
      </c>
      <c r="N2524" s="14">
        <f t="shared" si="357"/>
        <v>21.795833333333334</v>
      </c>
      <c r="O2524" t="b">
        <v>0</v>
      </c>
      <c r="P2524">
        <v>27</v>
      </c>
      <c r="Q2524" t="b">
        <v>1</v>
      </c>
      <c r="R2524" s="8">
        <f t="shared" si="358"/>
        <v>1</v>
      </c>
      <c r="S2524" s="10">
        <f t="shared" si="359"/>
        <v>185.18518518518519</v>
      </c>
      <c r="T2524" t="s">
        <v>8300</v>
      </c>
      <c r="U2524" t="str">
        <f t="shared" si="362"/>
        <v>music</v>
      </c>
      <c r="V2524" t="str">
        <f t="shared" si="363"/>
        <v>classical music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>
        <f t="shared" si="354"/>
        <v>2595600</v>
      </c>
      <c r="L2525" s="12">
        <f t="shared" si="355"/>
        <v>41930.725601851853</v>
      </c>
      <c r="M2525" s="12">
        <f t="shared" si="356"/>
        <v>41960.767268518524</v>
      </c>
      <c r="N2525" s="14">
        <f t="shared" si="357"/>
        <v>29.791666666666668</v>
      </c>
      <c r="O2525" t="b">
        <v>0</v>
      </c>
      <c r="P2525">
        <v>26</v>
      </c>
      <c r="Q2525" t="b">
        <v>1</v>
      </c>
      <c r="R2525" s="8">
        <f t="shared" si="358"/>
        <v>1.5644444444444445</v>
      </c>
      <c r="S2525" s="10">
        <f t="shared" si="359"/>
        <v>54.153846153846153</v>
      </c>
      <c r="T2525" t="s">
        <v>8300</v>
      </c>
      <c r="U2525" t="str">
        <f t="shared" si="362"/>
        <v>music</v>
      </c>
      <c r="V2525" t="str">
        <f t="shared" si="363"/>
        <v>classical music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>
        <f t="shared" si="354"/>
        <v>2797643</v>
      </c>
      <c r="L2526" s="12">
        <f t="shared" si="355"/>
        <v>41961.557372685187</v>
      </c>
      <c r="M2526" s="12">
        <f t="shared" si="356"/>
        <v>41993.9375</v>
      </c>
      <c r="N2526" s="14">
        <f t="shared" si="357"/>
        <v>32.130127314814814</v>
      </c>
      <c r="O2526" t="b">
        <v>0</v>
      </c>
      <c r="P2526">
        <v>43</v>
      </c>
      <c r="Q2526" t="b">
        <v>1</v>
      </c>
      <c r="R2526" s="8">
        <f t="shared" si="358"/>
        <v>1.016</v>
      </c>
      <c r="S2526" s="10">
        <f t="shared" si="359"/>
        <v>177.2093023255814</v>
      </c>
      <c r="T2526" t="s">
        <v>8300</v>
      </c>
      <c r="U2526" t="str">
        <f t="shared" si="362"/>
        <v>music</v>
      </c>
      <c r="V2526" t="str">
        <f t="shared" si="363"/>
        <v>classical music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>
        <f t="shared" si="354"/>
        <v>2592000</v>
      </c>
      <c r="L2527" s="12">
        <f t="shared" si="355"/>
        <v>41058.594571759262</v>
      </c>
      <c r="M2527" s="12">
        <f t="shared" si="356"/>
        <v>41088.594571759262</v>
      </c>
      <c r="N2527" s="14">
        <f t="shared" si="357"/>
        <v>29.75</v>
      </c>
      <c r="O2527" t="b">
        <v>0</v>
      </c>
      <c r="P2527">
        <v>80</v>
      </c>
      <c r="Q2527" t="b">
        <v>1</v>
      </c>
      <c r="R2527" s="8">
        <f t="shared" si="358"/>
        <v>1.00325</v>
      </c>
      <c r="S2527" s="10">
        <f t="shared" si="359"/>
        <v>100.325</v>
      </c>
      <c r="T2527" t="s">
        <v>8300</v>
      </c>
      <c r="U2527" t="str">
        <f t="shared" si="362"/>
        <v>music</v>
      </c>
      <c r="V2527" t="str">
        <f t="shared" si="363"/>
        <v>classical music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>
        <f t="shared" si="354"/>
        <v>2429266</v>
      </c>
      <c r="L2528" s="12">
        <f t="shared" si="355"/>
        <v>41952.841134259259</v>
      </c>
      <c r="M2528" s="12">
        <f t="shared" si="356"/>
        <v>41980.957638888889</v>
      </c>
      <c r="N2528" s="14">
        <f t="shared" si="357"/>
        <v>27.866504629629631</v>
      </c>
      <c r="O2528" t="b">
        <v>0</v>
      </c>
      <c r="P2528">
        <v>33</v>
      </c>
      <c r="Q2528" t="b">
        <v>1</v>
      </c>
      <c r="R2528" s="8">
        <f t="shared" si="358"/>
        <v>1.1294999999999999</v>
      </c>
      <c r="S2528" s="10">
        <f t="shared" si="359"/>
        <v>136.90909090909091</v>
      </c>
      <c r="T2528" t="s">
        <v>8300</v>
      </c>
      <c r="U2528" t="str">
        <f t="shared" si="362"/>
        <v>music</v>
      </c>
      <c r="V2528" t="str">
        <f t="shared" si="363"/>
        <v>classical music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>
        <f t="shared" si="354"/>
        <v>1591049</v>
      </c>
      <c r="L2529" s="12">
        <f t="shared" si="355"/>
        <v>41546.50105324074</v>
      </c>
      <c r="M2529" s="12">
        <f t="shared" si="356"/>
        <v>41564.915972222225</v>
      </c>
      <c r="N2529" s="14">
        <f t="shared" si="357"/>
        <v>18.164918981481481</v>
      </c>
      <c r="O2529" t="b">
        <v>0</v>
      </c>
      <c r="P2529">
        <v>71</v>
      </c>
      <c r="Q2529" t="b">
        <v>1</v>
      </c>
      <c r="R2529" s="8">
        <f t="shared" si="358"/>
        <v>1.02125</v>
      </c>
      <c r="S2529" s="10">
        <f t="shared" si="359"/>
        <v>57.535211267605632</v>
      </c>
      <c r="T2529" t="s">
        <v>8300</v>
      </c>
      <c r="U2529" t="str">
        <f t="shared" si="362"/>
        <v>music</v>
      </c>
      <c r="V2529" t="str">
        <f t="shared" si="363"/>
        <v>classical music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>
        <f t="shared" si="354"/>
        <v>1609097</v>
      </c>
      <c r="L2530" s="12">
        <f t="shared" si="355"/>
        <v>42217.584525462968</v>
      </c>
      <c r="M2530" s="12">
        <f t="shared" si="356"/>
        <v>42236.208333333328</v>
      </c>
      <c r="N2530" s="14">
        <f t="shared" si="357"/>
        <v>18.373807870370371</v>
      </c>
      <c r="O2530" t="b">
        <v>0</v>
      </c>
      <c r="P2530">
        <v>81</v>
      </c>
      <c r="Q2530" t="b">
        <v>1</v>
      </c>
      <c r="R2530" s="8">
        <f t="shared" si="358"/>
        <v>1.0724974999999999</v>
      </c>
      <c r="S2530" s="10">
        <f t="shared" si="359"/>
        <v>52.962839506172834</v>
      </c>
      <c r="T2530" t="s">
        <v>8300</v>
      </c>
      <c r="U2530" t="str">
        <f t="shared" si="362"/>
        <v>music</v>
      </c>
      <c r="V2530" t="str">
        <f t="shared" si="363"/>
        <v>classical music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>
        <f t="shared" si="354"/>
        <v>3884400</v>
      </c>
      <c r="L2531" s="12">
        <f t="shared" si="355"/>
        <v>40947.830729166664</v>
      </c>
      <c r="M2531" s="12">
        <f t="shared" si="356"/>
        <v>40992.7890625</v>
      </c>
      <c r="N2531" s="14">
        <f t="shared" si="357"/>
        <v>44.708333333333336</v>
      </c>
      <c r="O2531" t="b">
        <v>0</v>
      </c>
      <c r="P2531">
        <v>76</v>
      </c>
      <c r="Q2531" t="b">
        <v>1</v>
      </c>
      <c r="R2531" s="8">
        <f t="shared" si="358"/>
        <v>1.0428333333333333</v>
      </c>
      <c r="S2531" s="10">
        <f t="shared" si="359"/>
        <v>82.328947368421055</v>
      </c>
      <c r="T2531" t="s">
        <v>8300</v>
      </c>
      <c r="U2531" t="str">
        <f t="shared" si="362"/>
        <v>music</v>
      </c>
      <c r="V2531" t="str">
        <f t="shared" si="363"/>
        <v>classical music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>
        <f t="shared" si="354"/>
        <v>2793895</v>
      </c>
      <c r="L2532" s="12">
        <f t="shared" si="355"/>
        <v>42081.614641203705</v>
      </c>
      <c r="M2532" s="12">
        <f t="shared" si="356"/>
        <v>42113.951388888891</v>
      </c>
      <c r="N2532" s="14">
        <f t="shared" si="357"/>
        <v>32.086747685185181</v>
      </c>
      <c r="O2532" t="b">
        <v>0</v>
      </c>
      <c r="P2532">
        <v>48</v>
      </c>
      <c r="Q2532" t="b">
        <v>1</v>
      </c>
      <c r="R2532" s="8">
        <f t="shared" si="358"/>
        <v>1</v>
      </c>
      <c r="S2532" s="10">
        <f t="shared" si="359"/>
        <v>135.41666666666666</v>
      </c>
      <c r="T2532" t="s">
        <v>8300</v>
      </c>
      <c r="U2532" t="str">
        <f t="shared" si="362"/>
        <v>music</v>
      </c>
      <c r="V2532" t="str">
        <f t="shared" si="363"/>
        <v>classical music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>
        <f t="shared" si="354"/>
        <v>1942786</v>
      </c>
      <c r="L2533" s="12">
        <f t="shared" si="355"/>
        <v>42208.430023148147</v>
      </c>
      <c r="M2533" s="12">
        <f t="shared" si="356"/>
        <v>42230.915972222225</v>
      </c>
      <c r="N2533" s="14">
        <f t="shared" si="357"/>
        <v>22.235949074074075</v>
      </c>
      <c r="O2533" t="b">
        <v>0</v>
      </c>
      <c r="P2533">
        <v>61</v>
      </c>
      <c r="Q2533" t="b">
        <v>1</v>
      </c>
      <c r="R2533" s="8">
        <f t="shared" si="358"/>
        <v>1.004</v>
      </c>
      <c r="S2533" s="10">
        <f t="shared" si="359"/>
        <v>74.06557377049181</v>
      </c>
      <c r="T2533" t="s">
        <v>8300</v>
      </c>
      <c r="U2533" t="str">
        <f t="shared" si="362"/>
        <v>music</v>
      </c>
      <c r="V2533" t="str">
        <f t="shared" si="363"/>
        <v>classical music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>
        <f t="shared" si="354"/>
        <v>2592000</v>
      </c>
      <c r="L2534" s="12">
        <f t="shared" si="355"/>
        <v>41107.599143518521</v>
      </c>
      <c r="M2534" s="12">
        <f t="shared" si="356"/>
        <v>41137.599143518521</v>
      </c>
      <c r="N2534" s="14">
        <f t="shared" si="357"/>
        <v>29.75</v>
      </c>
      <c r="O2534" t="b">
        <v>0</v>
      </c>
      <c r="P2534">
        <v>60</v>
      </c>
      <c r="Q2534" t="b">
        <v>1</v>
      </c>
      <c r="R2534" s="8">
        <f t="shared" si="358"/>
        <v>1.26125</v>
      </c>
      <c r="S2534" s="10">
        <f t="shared" si="359"/>
        <v>84.083333333333329</v>
      </c>
      <c r="T2534" t="s">
        <v>8300</v>
      </c>
      <c r="U2534" t="str">
        <f t="shared" si="362"/>
        <v>music</v>
      </c>
      <c r="V2534" t="str">
        <f t="shared" si="363"/>
        <v>classical music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>
        <f t="shared" si="354"/>
        <v>2591957</v>
      </c>
      <c r="L2535" s="12">
        <f t="shared" si="355"/>
        <v>41304.501284722224</v>
      </c>
      <c r="M2535" s="12">
        <f t="shared" si="356"/>
        <v>41334.500787037039</v>
      </c>
      <c r="N2535" s="14">
        <f t="shared" si="357"/>
        <v>29.749502314814816</v>
      </c>
      <c r="O2535" t="b">
        <v>0</v>
      </c>
      <c r="P2535">
        <v>136</v>
      </c>
      <c r="Q2535" t="b">
        <v>1</v>
      </c>
      <c r="R2535" s="8">
        <f t="shared" si="358"/>
        <v>1.1066666666666667</v>
      </c>
      <c r="S2535" s="10">
        <f t="shared" si="359"/>
        <v>61.029411764705884</v>
      </c>
      <c r="T2535" t="s">
        <v>8300</v>
      </c>
      <c r="U2535" t="str">
        <f t="shared" si="362"/>
        <v>music</v>
      </c>
      <c r="V2535" t="str">
        <f t="shared" si="363"/>
        <v>classical music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>
        <f t="shared" si="354"/>
        <v>4453888</v>
      </c>
      <c r="L2536" s="12">
        <f t="shared" si="355"/>
        <v>40127.450370370374</v>
      </c>
      <c r="M2536" s="12">
        <f t="shared" si="356"/>
        <v>40179</v>
      </c>
      <c r="N2536" s="14">
        <f t="shared" si="357"/>
        <v>51.299629629629628</v>
      </c>
      <c r="O2536" t="b">
        <v>0</v>
      </c>
      <c r="P2536">
        <v>14</v>
      </c>
      <c r="Q2536" t="b">
        <v>1</v>
      </c>
      <c r="R2536" s="8">
        <f t="shared" si="358"/>
        <v>1.05</v>
      </c>
      <c r="S2536" s="10">
        <f t="shared" si="359"/>
        <v>150</v>
      </c>
      <c r="T2536" t="s">
        <v>8300</v>
      </c>
      <c r="U2536" t="str">
        <f t="shared" si="362"/>
        <v>music</v>
      </c>
      <c r="V2536" t="str">
        <f t="shared" si="363"/>
        <v>classical music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>
        <f t="shared" si="354"/>
        <v>2682000</v>
      </c>
      <c r="L2537" s="12">
        <f t="shared" si="355"/>
        <v>41943.541030092594</v>
      </c>
      <c r="M2537" s="12">
        <f t="shared" si="356"/>
        <v>41974.582696759258</v>
      </c>
      <c r="N2537" s="14">
        <f t="shared" si="357"/>
        <v>30.791666666666668</v>
      </c>
      <c r="O2537" t="b">
        <v>0</v>
      </c>
      <c r="P2537">
        <v>78</v>
      </c>
      <c r="Q2537" t="b">
        <v>1</v>
      </c>
      <c r="R2537" s="8">
        <f t="shared" si="358"/>
        <v>1.03775</v>
      </c>
      <c r="S2537" s="10">
        <f t="shared" si="359"/>
        <v>266.08974358974359</v>
      </c>
      <c r="T2537" t="s">
        <v>8300</v>
      </c>
      <c r="U2537" t="str">
        <f t="shared" si="362"/>
        <v>music</v>
      </c>
      <c r="V2537" t="str">
        <f t="shared" si="363"/>
        <v>classical music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>
        <f t="shared" si="354"/>
        <v>1814400</v>
      </c>
      <c r="L2538" s="12">
        <f t="shared" si="355"/>
        <v>41463.856087962966</v>
      </c>
      <c r="M2538" s="12">
        <f t="shared" si="356"/>
        <v>41484.856087962966</v>
      </c>
      <c r="N2538" s="14">
        <f t="shared" si="357"/>
        <v>20.75</v>
      </c>
      <c r="O2538" t="b">
        <v>0</v>
      </c>
      <c r="P2538">
        <v>4</v>
      </c>
      <c r="Q2538" t="b">
        <v>1</v>
      </c>
      <c r="R2538" s="8">
        <f t="shared" si="358"/>
        <v>1.1599999999999999</v>
      </c>
      <c r="S2538" s="10">
        <f t="shared" si="359"/>
        <v>7.25</v>
      </c>
      <c r="T2538" t="s">
        <v>8300</v>
      </c>
      <c r="U2538" t="str">
        <f t="shared" si="362"/>
        <v>music</v>
      </c>
      <c r="V2538" t="str">
        <f t="shared" si="363"/>
        <v>classical music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>
        <f t="shared" si="354"/>
        <v>5184000</v>
      </c>
      <c r="L2539" s="12">
        <f t="shared" si="355"/>
        <v>40696.398784722223</v>
      </c>
      <c r="M2539" s="12">
        <f t="shared" si="356"/>
        <v>40756.398784722223</v>
      </c>
      <c r="N2539" s="14">
        <f t="shared" si="357"/>
        <v>59.75</v>
      </c>
      <c r="O2539" t="b">
        <v>0</v>
      </c>
      <c r="P2539">
        <v>11</v>
      </c>
      <c r="Q2539" t="b">
        <v>1</v>
      </c>
      <c r="R2539" s="8">
        <f t="shared" si="358"/>
        <v>1.1000000000000001</v>
      </c>
      <c r="S2539" s="10">
        <f t="shared" si="359"/>
        <v>100</v>
      </c>
      <c r="T2539" t="s">
        <v>8300</v>
      </c>
      <c r="U2539" t="str">
        <f t="shared" si="362"/>
        <v>music</v>
      </c>
      <c r="V2539" t="str">
        <f t="shared" si="363"/>
        <v>classical music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>
        <f t="shared" si="354"/>
        <v>2652279</v>
      </c>
      <c r="L2540" s="12">
        <f t="shared" si="355"/>
        <v>41298.259965277779</v>
      </c>
      <c r="M2540" s="12">
        <f t="shared" si="356"/>
        <v>41328.957638888889</v>
      </c>
      <c r="N2540" s="14">
        <f t="shared" si="357"/>
        <v>30.447673611111114</v>
      </c>
      <c r="O2540" t="b">
        <v>0</v>
      </c>
      <c r="P2540">
        <v>185</v>
      </c>
      <c r="Q2540" t="b">
        <v>1</v>
      </c>
      <c r="R2540" s="8">
        <f t="shared" si="358"/>
        <v>1.130176111111111</v>
      </c>
      <c r="S2540" s="10">
        <f t="shared" si="359"/>
        <v>109.96308108108107</v>
      </c>
      <c r="T2540" t="s">
        <v>8300</v>
      </c>
      <c r="U2540" t="str">
        <f t="shared" si="362"/>
        <v>music</v>
      </c>
      <c r="V2540" t="str">
        <f t="shared" si="363"/>
        <v>classical music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>
        <f t="shared" si="354"/>
        <v>5184000</v>
      </c>
      <c r="L2541" s="12">
        <f t="shared" si="355"/>
        <v>41977.652222222227</v>
      </c>
      <c r="M2541" s="12">
        <f t="shared" si="356"/>
        <v>42037.652222222227</v>
      </c>
      <c r="N2541" s="14">
        <f t="shared" si="357"/>
        <v>59.75</v>
      </c>
      <c r="O2541" t="b">
        <v>0</v>
      </c>
      <c r="P2541">
        <v>59</v>
      </c>
      <c r="Q2541" t="b">
        <v>1</v>
      </c>
      <c r="R2541" s="8">
        <f t="shared" si="358"/>
        <v>1.0024999999999999</v>
      </c>
      <c r="S2541" s="10">
        <f t="shared" si="359"/>
        <v>169.91525423728814</v>
      </c>
      <c r="T2541" t="s">
        <v>8300</v>
      </c>
      <c r="U2541" t="str">
        <f t="shared" si="362"/>
        <v>music</v>
      </c>
      <c r="V2541" t="str">
        <f t="shared" si="363"/>
        <v>classical music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>
        <f t="shared" si="354"/>
        <v>5184000</v>
      </c>
      <c r="L2542" s="12">
        <f t="shared" si="355"/>
        <v>40785.425011574072</v>
      </c>
      <c r="M2542" s="12">
        <f t="shared" si="356"/>
        <v>40845.425011574072</v>
      </c>
      <c r="N2542" s="14">
        <f t="shared" si="357"/>
        <v>59.75</v>
      </c>
      <c r="O2542" t="b">
        <v>0</v>
      </c>
      <c r="P2542">
        <v>27</v>
      </c>
      <c r="Q2542" t="b">
        <v>1</v>
      </c>
      <c r="R2542" s="8">
        <f t="shared" si="358"/>
        <v>1.034</v>
      </c>
      <c r="S2542" s="10">
        <f t="shared" si="359"/>
        <v>95.740740740740748</v>
      </c>
      <c r="T2542" t="s">
        <v>8300</v>
      </c>
      <c r="U2542" t="str">
        <f t="shared" si="362"/>
        <v>music</v>
      </c>
      <c r="V2542" t="str">
        <f t="shared" si="363"/>
        <v>classical music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>
        <f t="shared" si="354"/>
        <v>5184000</v>
      </c>
      <c r="L2543" s="12">
        <f t="shared" si="355"/>
        <v>41483.199282407404</v>
      </c>
      <c r="M2543" s="12">
        <f t="shared" si="356"/>
        <v>41543.199282407404</v>
      </c>
      <c r="N2543" s="14">
        <f t="shared" si="357"/>
        <v>59.75</v>
      </c>
      <c r="O2543" t="b">
        <v>0</v>
      </c>
      <c r="P2543">
        <v>63</v>
      </c>
      <c r="Q2543" t="b">
        <v>1</v>
      </c>
      <c r="R2543" s="8">
        <f t="shared" si="358"/>
        <v>1.0702857142857143</v>
      </c>
      <c r="S2543" s="10">
        <f t="shared" si="359"/>
        <v>59.460317460317462</v>
      </c>
      <c r="T2543" t="s">
        <v>8300</v>
      </c>
      <c r="U2543" t="str">
        <f t="shared" si="362"/>
        <v>music</v>
      </c>
      <c r="V2543" t="str">
        <f t="shared" si="363"/>
        <v>classical music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>
        <f t="shared" si="354"/>
        <v>3347083</v>
      </c>
      <c r="L2544" s="12">
        <f t="shared" si="355"/>
        <v>41509.176585648151</v>
      </c>
      <c r="M2544" s="12">
        <f t="shared" si="356"/>
        <v>41547.915972222225</v>
      </c>
      <c r="N2544" s="14">
        <f t="shared" si="357"/>
        <v>38.489386574074075</v>
      </c>
      <c r="O2544" t="b">
        <v>0</v>
      </c>
      <c r="P2544">
        <v>13</v>
      </c>
      <c r="Q2544" t="b">
        <v>1</v>
      </c>
      <c r="R2544" s="8">
        <f t="shared" si="358"/>
        <v>1.0357142857142858</v>
      </c>
      <c r="S2544" s="10">
        <f t="shared" si="359"/>
        <v>55.769230769230766</v>
      </c>
      <c r="T2544" t="s">
        <v>8300</v>
      </c>
      <c r="U2544" t="str">
        <f t="shared" si="362"/>
        <v>music</v>
      </c>
      <c r="V2544" t="str">
        <f t="shared" si="363"/>
        <v>classical music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>
        <f t="shared" si="354"/>
        <v>2679902</v>
      </c>
      <c r="L2545" s="12">
        <f t="shared" si="355"/>
        <v>40513.857615740737</v>
      </c>
      <c r="M2545" s="12">
        <f t="shared" si="356"/>
        <v>40544.875</v>
      </c>
      <c r="N2545" s="14">
        <f t="shared" si="357"/>
        <v>30.767384259259259</v>
      </c>
      <c r="O2545" t="b">
        <v>0</v>
      </c>
      <c r="P2545">
        <v>13</v>
      </c>
      <c r="Q2545" t="b">
        <v>1</v>
      </c>
      <c r="R2545" s="8">
        <f t="shared" si="358"/>
        <v>1.5640000000000001</v>
      </c>
      <c r="S2545" s="10">
        <f t="shared" si="359"/>
        <v>30.076923076923077</v>
      </c>
      <c r="T2545" t="s">
        <v>8300</v>
      </c>
      <c r="U2545" t="str">
        <f t="shared" si="362"/>
        <v>music</v>
      </c>
      <c r="V2545" t="str">
        <f t="shared" si="363"/>
        <v>classical music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>
        <f t="shared" si="354"/>
        <v>2592000</v>
      </c>
      <c r="L2546" s="12">
        <f t="shared" si="355"/>
        <v>41068.270474537036</v>
      </c>
      <c r="M2546" s="12">
        <f t="shared" si="356"/>
        <v>41098.270474537036</v>
      </c>
      <c r="N2546" s="14">
        <f t="shared" si="357"/>
        <v>29.75</v>
      </c>
      <c r="O2546" t="b">
        <v>0</v>
      </c>
      <c r="P2546">
        <v>57</v>
      </c>
      <c r="Q2546" t="b">
        <v>1</v>
      </c>
      <c r="R2546" s="8">
        <f t="shared" si="358"/>
        <v>1.0082</v>
      </c>
      <c r="S2546" s="10">
        <f t="shared" si="359"/>
        <v>88.438596491228068</v>
      </c>
      <c r="T2546" t="s">
        <v>8300</v>
      </c>
      <c r="U2546" t="str">
        <f t="shared" si="362"/>
        <v>music</v>
      </c>
      <c r="V2546" t="str">
        <f t="shared" si="363"/>
        <v>classical music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>
        <f t="shared" si="354"/>
        <v>3013862</v>
      </c>
      <c r="L2547" s="12">
        <f t="shared" si="355"/>
        <v>42026.88817129629</v>
      </c>
      <c r="M2547" s="12">
        <f t="shared" si="356"/>
        <v>42061.770833333328</v>
      </c>
      <c r="N2547" s="14">
        <f t="shared" si="357"/>
        <v>34.632662037037036</v>
      </c>
      <c r="O2547" t="b">
        <v>0</v>
      </c>
      <c r="P2547">
        <v>61</v>
      </c>
      <c r="Q2547" t="b">
        <v>1</v>
      </c>
      <c r="R2547" s="8">
        <f t="shared" si="358"/>
        <v>1.9530000000000001</v>
      </c>
      <c r="S2547" s="10">
        <f t="shared" si="359"/>
        <v>64.032786885245898</v>
      </c>
      <c r="T2547" t="s">
        <v>8300</v>
      </c>
      <c r="U2547" t="str">
        <f t="shared" si="362"/>
        <v>music</v>
      </c>
      <c r="V2547" t="str">
        <f t="shared" si="363"/>
        <v>classical music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>
        <f t="shared" si="354"/>
        <v>2363021</v>
      </c>
      <c r="L2548" s="12">
        <f t="shared" si="355"/>
        <v>41524.608553240738</v>
      </c>
      <c r="M2548" s="12">
        <f t="shared" si="356"/>
        <v>41551.958333333336</v>
      </c>
      <c r="N2548" s="14">
        <f t="shared" si="357"/>
        <v>27.099780092592592</v>
      </c>
      <c r="O2548" t="b">
        <v>0</v>
      </c>
      <c r="P2548">
        <v>65</v>
      </c>
      <c r="Q2548" t="b">
        <v>1</v>
      </c>
      <c r="R2548" s="8">
        <f t="shared" si="358"/>
        <v>1.1171428571428572</v>
      </c>
      <c r="S2548" s="10">
        <f t="shared" si="359"/>
        <v>60.153846153846153</v>
      </c>
      <c r="T2548" t="s">
        <v>8300</v>
      </c>
      <c r="U2548" t="str">
        <f t="shared" si="362"/>
        <v>music</v>
      </c>
      <c r="V2548" t="str">
        <f t="shared" si="363"/>
        <v>classical music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>
        <f t="shared" si="354"/>
        <v>2588400</v>
      </c>
      <c r="L2549" s="12">
        <f t="shared" si="355"/>
        <v>40973.523182870369</v>
      </c>
      <c r="M2549" s="12">
        <f t="shared" si="356"/>
        <v>41003.481516203705</v>
      </c>
      <c r="N2549" s="14">
        <f t="shared" si="357"/>
        <v>29.708333333333332</v>
      </c>
      <c r="O2549" t="b">
        <v>0</v>
      </c>
      <c r="P2549">
        <v>134</v>
      </c>
      <c r="Q2549" t="b">
        <v>1</v>
      </c>
      <c r="R2549" s="8">
        <f t="shared" si="358"/>
        <v>1.1985454545454546</v>
      </c>
      <c r="S2549" s="10">
        <f t="shared" si="359"/>
        <v>49.194029850746269</v>
      </c>
      <c r="T2549" t="s">
        <v>8300</v>
      </c>
      <c r="U2549" t="str">
        <f t="shared" si="362"/>
        <v>music</v>
      </c>
      <c r="V2549" t="str">
        <f t="shared" si="363"/>
        <v>classical music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>
        <f t="shared" si="354"/>
        <v>2121983</v>
      </c>
      <c r="L2550" s="12">
        <f t="shared" si="355"/>
        <v>42618.375428240746</v>
      </c>
      <c r="M2550" s="12">
        <f t="shared" si="356"/>
        <v>42642.935416666667</v>
      </c>
      <c r="N2550" s="14">
        <f t="shared" si="357"/>
        <v>24.309988425925923</v>
      </c>
      <c r="O2550" t="b">
        <v>0</v>
      </c>
      <c r="P2550">
        <v>37</v>
      </c>
      <c r="Q2550" t="b">
        <v>1</v>
      </c>
      <c r="R2550" s="8">
        <f t="shared" si="358"/>
        <v>1.0185</v>
      </c>
      <c r="S2550" s="10">
        <f t="shared" si="359"/>
        <v>165.16216216216216</v>
      </c>
      <c r="T2550" t="s">
        <v>8300</v>
      </c>
      <c r="U2550" t="str">
        <f t="shared" si="362"/>
        <v>music</v>
      </c>
      <c r="V2550" t="str">
        <f t="shared" si="363"/>
        <v>classical music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>
        <f t="shared" si="354"/>
        <v>3019730</v>
      </c>
      <c r="L2551" s="12">
        <f t="shared" si="355"/>
        <v>41390.507754629631</v>
      </c>
      <c r="M2551" s="12">
        <f t="shared" si="356"/>
        <v>41425.458333333336</v>
      </c>
      <c r="N2551" s="14">
        <f t="shared" si="357"/>
        <v>34.700578703703705</v>
      </c>
      <c r="O2551" t="b">
        <v>0</v>
      </c>
      <c r="P2551">
        <v>37</v>
      </c>
      <c r="Q2551" t="b">
        <v>1</v>
      </c>
      <c r="R2551" s="8">
        <f t="shared" si="358"/>
        <v>1.0280254777070064</v>
      </c>
      <c r="S2551" s="10">
        <f t="shared" si="359"/>
        <v>43.621621621621621</v>
      </c>
      <c r="T2551" t="s">
        <v>8300</v>
      </c>
      <c r="U2551" t="str">
        <f t="shared" si="362"/>
        <v>music</v>
      </c>
      <c r="V2551" t="str">
        <f t="shared" si="363"/>
        <v>classical music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>
        <f t="shared" si="354"/>
        <v>4884334</v>
      </c>
      <c r="L2552" s="12">
        <f t="shared" si="355"/>
        <v>42228.384328703702</v>
      </c>
      <c r="M2552" s="12">
        <f t="shared" si="356"/>
        <v>42284.915972222225</v>
      </c>
      <c r="N2552" s="14">
        <f t="shared" si="357"/>
        <v>56.281643518518514</v>
      </c>
      <c r="O2552" t="b">
        <v>0</v>
      </c>
      <c r="P2552">
        <v>150</v>
      </c>
      <c r="Q2552" t="b">
        <v>1</v>
      </c>
      <c r="R2552" s="8">
        <f t="shared" si="358"/>
        <v>1.0084615384615385</v>
      </c>
      <c r="S2552" s="10">
        <f t="shared" si="359"/>
        <v>43.7</v>
      </c>
      <c r="T2552" t="s">
        <v>8300</v>
      </c>
      <c r="U2552" t="str">
        <f t="shared" si="362"/>
        <v>music</v>
      </c>
      <c r="V2552" t="str">
        <f t="shared" si="363"/>
        <v>classical music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>
        <f t="shared" si="354"/>
        <v>2472295</v>
      </c>
      <c r="L2553" s="12">
        <f t="shared" si="355"/>
        <v>40961.002141203702</v>
      </c>
      <c r="M2553" s="12">
        <f t="shared" si="356"/>
        <v>40989.616666666669</v>
      </c>
      <c r="N2553" s="14">
        <f t="shared" si="357"/>
        <v>28.364525462962959</v>
      </c>
      <c r="O2553" t="b">
        <v>0</v>
      </c>
      <c r="P2553">
        <v>56</v>
      </c>
      <c r="Q2553" t="b">
        <v>1</v>
      </c>
      <c r="R2553" s="8">
        <f t="shared" si="358"/>
        <v>1.0273469387755103</v>
      </c>
      <c r="S2553" s="10">
        <f t="shared" si="359"/>
        <v>67.419642857142861</v>
      </c>
      <c r="T2553" t="s">
        <v>8300</v>
      </c>
      <c r="U2553" t="str">
        <f t="shared" si="362"/>
        <v>music</v>
      </c>
      <c r="V2553" t="str">
        <f t="shared" si="363"/>
        <v>classical music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>
        <f t="shared" si="354"/>
        <v>2592000</v>
      </c>
      <c r="L2554" s="12">
        <f t="shared" si="355"/>
        <v>42769.559965277775</v>
      </c>
      <c r="M2554" s="12">
        <f t="shared" si="356"/>
        <v>42799.559965277775</v>
      </c>
      <c r="N2554" s="14">
        <f t="shared" si="357"/>
        <v>29.75</v>
      </c>
      <c r="O2554" t="b">
        <v>0</v>
      </c>
      <c r="P2554">
        <v>18</v>
      </c>
      <c r="Q2554" t="b">
        <v>1</v>
      </c>
      <c r="R2554" s="8">
        <f t="shared" si="358"/>
        <v>1.0649999999999999</v>
      </c>
      <c r="S2554" s="10">
        <f t="shared" si="359"/>
        <v>177.5</v>
      </c>
      <c r="T2554" t="s">
        <v>8300</v>
      </c>
      <c r="U2554" t="str">
        <f t="shared" si="362"/>
        <v>music</v>
      </c>
      <c r="V2554" t="str">
        <f t="shared" si="363"/>
        <v>classical music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>
        <f t="shared" si="354"/>
        <v>5184000</v>
      </c>
      <c r="L2555" s="12">
        <f t="shared" si="355"/>
        <v>41112.949155092596</v>
      </c>
      <c r="M2555" s="12">
        <f t="shared" si="356"/>
        <v>41172.949155092596</v>
      </c>
      <c r="N2555" s="14">
        <f t="shared" si="357"/>
        <v>59.75</v>
      </c>
      <c r="O2555" t="b">
        <v>0</v>
      </c>
      <c r="P2555">
        <v>60</v>
      </c>
      <c r="Q2555" t="b">
        <v>1</v>
      </c>
      <c r="R2555" s="8">
        <f t="shared" si="358"/>
        <v>1.5553333333333332</v>
      </c>
      <c r="S2555" s="10">
        <f t="shared" si="359"/>
        <v>38.883333333333333</v>
      </c>
      <c r="T2555" t="s">
        <v>8300</v>
      </c>
      <c r="U2555" t="str">
        <f t="shared" si="362"/>
        <v>music</v>
      </c>
      <c r="V2555" t="str">
        <f t="shared" si="363"/>
        <v>classical music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>
        <f t="shared" si="354"/>
        <v>2685977</v>
      </c>
      <c r="L2556" s="12">
        <f t="shared" si="355"/>
        <v>42124.828275462962</v>
      </c>
      <c r="M2556" s="12">
        <f t="shared" si="356"/>
        <v>42155.915972222225</v>
      </c>
      <c r="N2556" s="14">
        <f t="shared" si="357"/>
        <v>30.837696759259259</v>
      </c>
      <c r="O2556" t="b">
        <v>0</v>
      </c>
      <c r="P2556">
        <v>67</v>
      </c>
      <c r="Q2556" t="b">
        <v>1</v>
      </c>
      <c r="R2556" s="8">
        <f t="shared" si="358"/>
        <v>1.228</v>
      </c>
      <c r="S2556" s="10">
        <f t="shared" si="359"/>
        <v>54.985074626865675</v>
      </c>
      <c r="T2556" t="s">
        <v>8300</v>
      </c>
      <c r="U2556" t="str">
        <f t="shared" si="362"/>
        <v>music</v>
      </c>
      <c r="V2556" t="str">
        <f t="shared" si="363"/>
        <v>classical music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>
        <f t="shared" si="354"/>
        <v>2678400</v>
      </c>
      <c r="L2557" s="12">
        <f t="shared" si="355"/>
        <v>41026.405011574076</v>
      </c>
      <c r="M2557" s="12">
        <f t="shared" si="356"/>
        <v>41057.405011574076</v>
      </c>
      <c r="N2557" s="14">
        <f t="shared" si="357"/>
        <v>30.75</v>
      </c>
      <c r="O2557" t="b">
        <v>0</v>
      </c>
      <c r="P2557">
        <v>35</v>
      </c>
      <c r="Q2557" t="b">
        <v>1</v>
      </c>
      <c r="R2557" s="8">
        <f t="shared" si="358"/>
        <v>1.0734999999999999</v>
      </c>
      <c r="S2557" s="10">
        <f t="shared" si="359"/>
        <v>61.342857142857142</v>
      </c>
      <c r="T2557" t="s">
        <v>8300</v>
      </c>
      <c r="U2557" t="str">
        <f t="shared" si="362"/>
        <v>music</v>
      </c>
      <c r="V2557" t="str">
        <f t="shared" si="363"/>
        <v>classical music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>
        <f t="shared" si="354"/>
        <v>3888000</v>
      </c>
      <c r="L2558" s="12">
        <f t="shared" si="355"/>
        <v>41222.741400462961</v>
      </c>
      <c r="M2558" s="12">
        <f t="shared" si="356"/>
        <v>41267.741400462961</v>
      </c>
      <c r="N2558" s="14">
        <f t="shared" si="357"/>
        <v>44.75</v>
      </c>
      <c r="O2558" t="b">
        <v>0</v>
      </c>
      <c r="P2558">
        <v>34</v>
      </c>
      <c r="Q2558" t="b">
        <v>1</v>
      </c>
      <c r="R2558" s="8">
        <f t="shared" si="358"/>
        <v>1.0550335570469798</v>
      </c>
      <c r="S2558" s="10">
        <f t="shared" si="359"/>
        <v>23.117647058823529</v>
      </c>
      <c r="T2558" t="s">
        <v>8300</v>
      </c>
      <c r="U2558" t="str">
        <f t="shared" si="362"/>
        <v>music</v>
      </c>
      <c r="V2558" t="str">
        <f t="shared" si="363"/>
        <v>classical music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>
        <f t="shared" si="354"/>
        <v>2592000</v>
      </c>
      <c r="L2559" s="12">
        <f t="shared" si="355"/>
        <v>41744.495208333334</v>
      </c>
      <c r="M2559" s="12">
        <f t="shared" si="356"/>
        <v>41774.495208333334</v>
      </c>
      <c r="N2559" s="14">
        <f t="shared" si="357"/>
        <v>29.75</v>
      </c>
      <c r="O2559" t="b">
        <v>0</v>
      </c>
      <c r="P2559">
        <v>36</v>
      </c>
      <c r="Q2559" t="b">
        <v>1</v>
      </c>
      <c r="R2559" s="8">
        <f t="shared" si="358"/>
        <v>1.1844444444444444</v>
      </c>
      <c r="S2559" s="10">
        <f t="shared" si="359"/>
        <v>29.611111111111111</v>
      </c>
      <c r="T2559" t="s">
        <v>8300</v>
      </c>
      <c r="U2559" t="str">
        <f t="shared" si="362"/>
        <v>music</v>
      </c>
      <c r="V2559" t="str">
        <f t="shared" si="363"/>
        <v>classical music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>
        <f t="shared" si="354"/>
        <v>2740834</v>
      </c>
      <c r="L2560" s="12">
        <f t="shared" si="355"/>
        <v>42093.610023148154</v>
      </c>
      <c r="M2560" s="12">
        <f t="shared" si="356"/>
        <v>42125.332638888889</v>
      </c>
      <c r="N2560" s="14">
        <f t="shared" si="357"/>
        <v>31.472615740740739</v>
      </c>
      <c r="O2560" t="b">
        <v>0</v>
      </c>
      <c r="P2560">
        <v>18</v>
      </c>
      <c r="Q2560" t="b">
        <v>1</v>
      </c>
      <c r="R2560" s="8">
        <f t="shared" si="358"/>
        <v>1.0888</v>
      </c>
      <c r="S2560" s="10">
        <f t="shared" si="359"/>
        <v>75.611111111111114</v>
      </c>
      <c r="T2560" t="s">
        <v>8300</v>
      </c>
      <c r="U2560" t="str">
        <f t="shared" si="362"/>
        <v>music</v>
      </c>
      <c r="V2560" t="str">
        <f t="shared" si="363"/>
        <v>classical music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>
        <f t="shared" si="354"/>
        <v>2846336</v>
      </c>
      <c r="L2561" s="12">
        <f t="shared" si="355"/>
        <v>40829.623657407406</v>
      </c>
      <c r="M2561" s="12">
        <f t="shared" si="356"/>
        <v>40862.567361111112</v>
      </c>
      <c r="N2561" s="14">
        <f t="shared" si="357"/>
        <v>32.693703703703704</v>
      </c>
      <c r="O2561" t="b">
        <v>0</v>
      </c>
      <c r="P2561">
        <v>25</v>
      </c>
      <c r="Q2561" t="b">
        <v>1</v>
      </c>
      <c r="R2561" s="8">
        <f t="shared" si="358"/>
        <v>1.1125</v>
      </c>
      <c r="S2561" s="10">
        <f t="shared" si="359"/>
        <v>35.6</v>
      </c>
      <c r="T2561" t="s">
        <v>8300</v>
      </c>
      <c r="U2561" t="str">
        <f t="shared" si="362"/>
        <v>music</v>
      </c>
      <c r="V2561" t="str">
        <f t="shared" si="363"/>
        <v>classical music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>
        <f t="shared" si="354"/>
        <v>2592000</v>
      </c>
      <c r="L2562" s="12">
        <f t="shared" si="355"/>
        <v>42039.701087962967</v>
      </c>
      <c r="M2562" s="12">
        <f t="shared" si="356"/>
        <v>42069.701087962967</v>
      </c>
      <c r="N2562" s="14">
        <f t="shared" si="357"/>
        <v>29.75</v>
      </c>
      <c r="O2562" t="b">
        <v>0</v>
      </c>
      <c r="P2562">
        <v>21</v>
      </c>
      <c r="Q2562" t="b">
        <v>1</v>
      </c>
      <c r="R2562" s="8">
        <f t="shared" si="358"/>
        <v>1.0009999999999999</v>
      </c>
      <c r="S2562" s="10">
        <f t="shared" si="359"/>
        <v>143</v>
      </c>
      <c r="T2562" t="s">
        <v>8300</v>
      </c>
      <c r="U2562" t="str">
        <f t="shared" si="362"/>
        <v>music</v>
      </c>
      <c r="V2562" t="str">
        <f t="shared" si="363"/>
        <v>classical music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>
        <f t="shared" ref="K2563:K2626" si="364">SUM(I2563,-J2563)</f>
        <v>2592000</v>
      </c>
      <c r="L2563" s="12">
        <f t="shared" ref="L2563:L2626" si="365">(((J2563/60)/60)/24)+DATE(1970,1,1)+(-6/24)</f>
        <v>42260.278807870374</v>
      </c>
      <c r="M2563" s="12">
        <f t="shared" ref="M2563:M2626" si="366">(((I2563/60)/60)/24)+DATE(1970,1,1)+(-6/24)</f>
        <v>42290.278807870374</v>
      </c>
      <c r="N2563" s="14">
        <f t="shared" ref="N2563:N2626" si="367">(((K2563/60)/60)/24)+(-6/24)</f>
        <v>29.75</v>
      </c>
      <c r="O2563" t="b">
        <v>0</v>
      </c>
      <c r="P2563">
        <v>0</v>
      </c>
      <c r="Q2563" t="b">
        <v>0</v>
      </c>
      <c r="R2563" s="8">
        <f t="shared" ref="R2563:R2626" si="368">E2563/D2563</f>
        <v>0</v>
      </c>
      <c r="S2563" s="10" t="e">
        <f t="shared" ref="S2563:S2626" si="369">E2563/P2563</f>
        <v>#DIV/0!</v>
      </c>
      <c r="T2563" t="s">
        <v>8284</v>
      </c>
      <c r="U2563" t="str">
        <f t="shared" ref="U2563:U2602" si="370">IF(T2563="food/food trucks", "food", IF(T2563="food/small batch", "food", IF(T2563="food/restaurants", "food", "N/A")))</f>
        <v>food</v>
      </c>
      <c r="V2563" t="str">
        <f t="shared" ref="V2563:V2602" si="371">IF(T2563="food/food trucks", "food trucks", IF(T2563="food/small batch", "small batch", IF(T2563="food/restaurants", "restaurants", "N/A")))</f>
        <v>food trucks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>
        <f t="shared" si="364"/>
        <v>5184000</v>
      </c>
      <c r="L2564" s="12">
        <f t="shared" si="365"/>
        <v>42594.274756944447</v>
      </c>
      <c r="M2564" s="12">
        <f t="shared" si="366"/>
        <v>42654.274756944447</v>
      </c>
      <c r="N2564" s="14">
        <f t="shared" si="367"/>
        <v>59.75</v>
      </c>
      <c r="O2564" t="b">
        <v>0</v>
      </c>
      <c r="P2564">
        <v>3</v>
      </c>
      <c r="Q2564" t="b">
        <v>0</v>
      </c>
      <c r="R2564" s="8">
        <f t="shared" si="368"/>
        <v>7.4999999999999997E-3</v>
      </c>
      <c r="S2564" s="10">
        <f t="shared" si="369"/>
        <v>25</v>
      </c>
      <c r="T2564" t="s">
        <v>8284</v>
      </c>
      <c r="U2564" t="str">
        <f t="shared" si="370"/>
        <v>food</v>
      </c>
      <c r="V2564" t="str">
        <f t="shared" si="371"/>
        <v>food trucks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>
        <f t="shared" si="364"/>
        <v>5184000</v>
      </c>
      <c r="L2565" s="12">
        <f t="shared" si="365"/>
        <v>42154.889479166668</v>
      </c>
      <c r="M2565" s="12">
        <f t="shared" si="366"/>
        <v>42214.889479166668</v>
      </c>
      <c r="N2565" s="14">
        <f t="shared" si="367"/>
        <v>59.75</v>
      </c>
      <c r="O2565" t="b">
        <v>0</v>
      </c>
      <c r="P2565">
        <v>0</v>
      </c>
      <c r="Q2565" t="b">
        <v>0</v>
      </c>
      <c r="R2565" s="8">
        <f t="shared" si="368"/>
        <v>0</v>
      </c>
      <c r="S2565" s="10" t="e">
        <f t="shared" si="369"/>
        <v>#DIV/0!</v>
      </c>
      <c r="T2565" t="s">
        <v>8284</v>
      </c>
      <c r="U2565" t="str">
        <f t="shared" si="370"/>
        <v>food</v>
      </c>
      <c r="V2565" t="str">
        <f t="shared" si="371"/>
        <v>food trucks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>
        <f t="shared" si="364"/>
        <v>2592000</v>
      </c>
      <c r="L2566" s="12">
        <f t="shared" si="365"/>
        <v>41821.790497685186</v>
      </c>
      <c r="M2566" s="12">
        <f t="shared" si="366"/>
        <v>41851.790497685186</v>
      </c>
      <c r="N2566" s="14">
        <f t="shared" si="367"/>
        <v>29.75</v>
      </c>
      <c r="O2566" t="b">
        <v>0</v>
      </c>
      <c r="P2566">
        <v>0</v>
      </c>
      <c r="Q2566" t="b">
        <v>0</v>
      </c>
      <c r="R2566" s="8">
        <f t="shared" si="368"/>
        <v>0</v>
      </c>
      <c r="S2566" s="10" t="e">
        <f t="shared" si="369"/>
        <v>#DIV/0!</v>
      </c>
      <c r="T2566" t="s">
        <v>8284</v>
      </c>
      <c r="U2566" t="str">
        <f t="shared" si="370"/>
        <v>food</v>
      </c>
      <c r="V2566" t="str">
        <f t="shared" si="371"/>
        <v>food trucks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>
        <f t="shared" si="364"/>
        <v>5116411</v>
      </c>
      <c r="L2567" s="12">
        <f t="shared" si="365"/>
        <v>42440.400335648148</v>
      </c>
      <c r="M2567" s="12">
        <f t="shared" si="366"/>
        <v>42499.618055555555</v>
      </c>
      <c r="N2567" s="14">
        <f t="shared" si="367"/>
        <v>58.967719907407407</v>
      </c>
      <c r="O2567" t="b">
        <v>0</v>
      </c>
      <c r="P2567">
        <v>1</v>
      </c>
      <c r="Q2567" t="b">
        <v>0</v>
      </c>
      <c r="R2567" s="8">
        <f t="shared" si="368"/>
        <v>0.01</v>
      </c>
      <c r="S2567" s="10">
        <f t="shared" si="369"/>
        <v>100</v>
      </c>
      <c r="T2567" t="s">
        <v>8284</v>
      </c>
      <c r="U2567" t="str">
        <f t="shared" si="370"/>
        <v>food</v>
      </c>
      <c r="V2567" t="str">
        <f t="shared" si="371"/>
        <v>food trucks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>
        <f t="shared" si="364"/>
        <v>2592000</v>
      </c>
      <c r="L2568" s="12">
        <f t="shared" si="365"/>
        <v>41842.730879629627</v>
      </c>
      <c r="M2568" s="12">
        <f t="shared" si="366"/>
        <v>41872.730879629627</v>
      </c>
      <c r="N2568" s="14">
        <f t="shared" si="367"/>
        <v>29.75</v>
      </c>
      <c r="O2568" t="b">
        <v>0</v>
      </c>
      <c r="P2568">
        <v>0</v>
      </c>
      <c r="Q2568" t="b">
        <v>0</v>
      </c>
      <c r="R2568" s="8">
        <f t="shared" si="368"/>
        <v>0</v>
      </c>
      <c r="S2568" s="10" t="e">
        <f t="shared" si="369"/>
        <v>#DIV/0!</v>
      </c>
      <c r="T2568" t="s">
        <v>8284</v>
      </c>
      <c r="U2568" t="str">
        <f t="shared" si="370"/>
        <v>food</v>
      </c>
      <c r="V2568" t="str">
        <f t="shared" si="371"/>
        <v>food trucks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>
        <f t="shared" si="364"/>
        <v>2592000</v>
      </c>
      <c r="L2569" s="12">
        <f t="shared" si="365"/>
        <v>42087.628912037035</v>
      </c>
      <c r="M2569" s="12">
        <f t="shared" si="366"/>
        <v>42117.628912037035</v>
      </c>
      <c r="N2569" s="14">
        <f t="shared" si="367"/>
        <v>29.75</v>
      </c>
      <c r="O2569" t="b">
        <v>0</v>
      </c>
      <c r="P2569">
        <v>2</v>
      </c>
      <c r="Q2569" t="b">
        <v>0</v>
      </c>
      <c r="R2569" s="8">
        <f t="shared" si="368"/>
        <v>2.6666666666666666E-3</v>
      </c>
      <c r="S2569" s="10">
        <f t="shared" si="369"/>
        <v>60</v>
      </c>
      <c r="T2569" t="s">
        <v>8284</v>
      </c>
      <c r="U2569" t="str">
        <f t="shared" si="370"/>
        <v>food</v>
      </c>
      <c r="V2569" t="str">
        <f t="shared" si="371"/>
        <v>food trucks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>
        <f t="shared" si="364"/>
        <v>2592000</v>
      </c>
      <c r="L2570" s="12">
        <f t="shared" si="365"/>
        <v>42584.416597222225</v>
      </c>
      <c r="M2570" s="12">
        <f t="shared" si="366"/>
        <v>42614.416597222225</v>
      </c>
      <c r="N2570" s="14">
        <f t="shared" si="367"/>
        <v>29.75</v>
      </c>
      <c r="O2570" t="b">
        <v>0</v>
      </c>
      <c r="P2570">
        <v>1</v>
      </c>
      <c r="Q2570" t="b">
        <v>0</v>
      </c>
      <c r="R2570" s="8">
        <f t="shared" si="368"/>
        <v>5.0000000000000001E-3</v>
      </c>
      <c r="S2570" s="10">
        <f t="shared" si="369"/>
        <v>50</v>
      </c>
      <c r="T2570" t="s">
        <v>8284</v>
      </c>
      <c r="U2570" t="str">
        <f t="shared" si="370"/>
        <v>food</v>
      </c>
      <c r="V2570" t="str">
        <f t="shared" si="371"/>
        <v>food trucks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>
        <f t="shared" si="364"/>
        <v>2592000</v>
      </c>
      <c r="L2571" s="12">
        <f t="shared" si="365"/>
        <v>42233.855462962965</v>
      </c>
      <c r="M2571" s="12">
        <f t="shared" si="366"/>
        <v>42263.855462962965</v>
      </c>
      <c r="N2571" s="14">
        <f t="shared" si="367"/>
        <v>29.75</v>
      </c>
      <c r="O2571" t="b">
        <v>0</v>
      </c>
      <c r="P2571">
        <v>2</v>
      </c>
      <c r="Q2571" t="b">
        <v>0</v>
      </c>
      <c r="R2571" s="8">
        <f t="shared" si="368"/>
        <v>2.2307692307692306E-2</v>
      </c>
      <c r="S2571" s="10">
        <f t="shared" si="369"/>
        <v>72.5</v>
      </c>
      <c r="T2571" t="s">
        <v>8284</v>
      </c>
      <c r="U2571" t="str">
        <f t="shared" si="370"/>
        <v>food</v>
      </c>
      <c r="V2571" t="str">
        <f t="shared" si="371"/>
        <v>food trucks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>
        <f t="shared" si="364"/>
        <v>2592000</v>
      </c>
      <c r="L2572" s="12">
        <f t="shared" si="365"/>
        <v>42744.653182870374</v>
      </c>
      <c r="M2572" s="12">
        <f t="shared" si="366"/>
        <v>42774.653182870374</v>
      </c>
      <c r="N2572" s="14">
        <f t="shared" si="367"/>
        <v>29.75</v>
      </c>
      <c r="O2572" t="b">
        <v>0</v>
      </c>
      <c r="P2572">
        <v>2</v>
      </c>
      <c r="Q2572" t="b">
        <v>0</v>
      </c>
      <c r="R2572" s="8">
        <f t="shared" si="368"/>
        <v>8.4285714285714294E-3</v>
      </c>
      <c r="S2572" s="10">
        <f t="shared" si="369"/>
        <v>29.5</v>
      </c>
      <c r="T2572" t="s">
        <v>8284</v>
      </c>
      <c r="U2572" t="str">
        <f t="shared" si="370"/>
        <v>food</v>
      </c>
      <c r="V2572" t="str">
        <f t="shared" si="371"/>
        <v>food trucks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>
        <f t="shared" si="364"/>
        <v>5184000</v>
      </c>
      <c r="L2573" s="12">
        <f t="shared" si="365"/>
        <v>42449.091678240744</v>
      </c>
      <c r="M2573" s="12">
        <f t="shared" si="366"/>
        <v>42509.091678240744</v>
      </c>
      <c r="N2573" s="14">
        <f t="shared" si="367"/>
        <v>59.75</v>
      </c>
      <c r="O2573" t="b">
        <v>0</v>
      </c>
      <c r="P2573">
        <v>4</v>
      </c>
      <c r="Q2573" t="b">
        <v>0</v>
      </c>
      <c r="R2573" s="8">
        <f t="shared" si="368"/>
        <v>2.5000000000000001E-3</v>
      </c>
      <c r="S2573" s="10">
        <f t="shared" si="369"/>
        <v>62.5</v>
      </c>
      <c r="T2573" t="s">
        <v>8284</v>
      </c>
      <c r="U2573" t="str">
        <f t="shared" si="370"/>
        <v>food</v>
      </c>
      <c r="V2573" t="str">
        <f t="shared" si="371"/>
        <v>food trucks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>
        <f t="shared" si="364"/>
        <v>2592000</v>
      </c>
      <c r="L2574" s="12">
        <f t="shared" si="365"/>
        <v>42076.869409722218</v>
      </c>
      <c r="M2574" s="12">
        <f t="shared" si="366"/>
        <v>42106.869409722218</v>
      </c>
      <c r="N2574" s="14">
        <f t="shared" si="367"/>
        <v>29.75</v>
      </c>
      <c r="O2574" t="b">
        <v>0</v>
      </c>
      <c r="P2574">
        <v>0</v>
      </c>
      <c r="Q2574" t="b">
        <v>0</v>
      </c>
      <c r="R2574" s="8">
        <f t="shared" si="368"/>
        <v>0</v>
      </c>
      <c r="S2574" s="10" t="e">
        <f t="shared" si="369"/>
        <v>#DIV/0!</v>
      </c>
      <c r="T2574" t="s">
        <v>8284</v>
      </c>
      <c r="U2574" t="str">
        <f t="shared" si="370"/>
        <v>food</v>
      </c>
      <c r="V2574" t="str">
        <f t="shared" si="371"/>
        <v>food trucks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>
        <f t="shared" si="364"/>
        <v>3888000</v>
      </c>
      <c r="L2575" s="12">
        <f t="shared" si="365"/>
        <v>41829.342002314814</v>
      </c>
      <c r="M2575" s="12">
        <f t="shared" si="366"/>
        <v>41874.342002314814</v>
      </c>
      <c r="N2575" s="14">
        <f t="shared" si="367"/>
        <v>44.75</v>
      </c>
      <c r="O2575" t="b">
        <v>0</v>
      </c>
      <c r="P2575">
        <v>0</v>
      </c>
      <c r="Q2575" t="b">
        <v>0</v>
      </c>
      <c r="R2575" s="8">
        <f t="shared" si="368"/>
        <v>0</v>
      </c>
      <c r="S2575" s="10" t="e">
        <f t="shared" si="369"/>
        <v>#DIV/0!</v>
      </c>
      <c r="T2575" t="s">
        <v>8284</v>
      </c>
      <c r="U2575" t="str">
        <f t="shared" si="370"/>
        <v>food</v>
      </c>
      <c r="V2575" t="str">
        <f t="shared" si="371"/>
        <v>food trucks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>
        <f t="shared" si="364"/>
        <v>1814400</v>
      </c>
      <c r="L2576" s="12">
        <f t="shared" si="365"/>
        <v>42487.575752314813</v>
      </c>
      <c r="M2576" s="12">
        <f t="shared" si="366"/>
        <v>42508.575752314813</v>
      </c>
      <c r="N2576" s="14">
        <f t="shared" si="367"/>
        <v>20.75</v>
      </c>
      <c r="O2576" t="b">
        <v>0</v>
      </c>
      <c r="P2576">
        <v>0</v>
      </c>
      <c r="Q2576" t="b">
        <v>0</v>
      </c>
      <c r="R2576" s="8">
        <f t="shared" si="368"/>
        <v>0</v>
      </c>
      <c r="S2576" s="10" t="e">
        <f t="shared" si="369"/>
        <v>#DIV/0!</v>
      </c>
      <c r="T2576" t="s">
        <v>8284</v>
      </c>
      <c r="U2576" t="str">
        <f t="shared" si="370"/>
        <v>food</v>
      </c>
      <c r="V2576" t="str">
        <f t="shared" si="371"/>
        <v>food trucks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>
        <f t="shared" si="364"/>
        <v>2592000</v>
      </c>
      <c r="L2577" s="12">
        <f t="shared" si="365"/>
        <v>41985.858726851846</v>
      </c>
      <c r="M2577" s="12">
        <f t="shared" si="366"/>
        <v>42015.858726851846</v>
      </c>
      <c r="N2577" s="14">
        <f t="shared" si="367"/>
        <v>29.75</v>
      </c>
      <c r="O2577" t="b">
        <v>0</v>
      </c>
      <c r="P2577">
        <v>0</v>
      </c>
      <c r="Q2577" t="b">
        <v>0</v>
      </c>
      <c r="R2577" s="8">
        <f t="shared" si="368"/>
        <v>0</v>
      </c>
      <c r="S2577" s="10" t="e">
        <f t="shared" si="369"/>
        <v>#DIV/0!</v>
      </c>
      <c r="T2577" t="s">
        <v>8284</v>
      </c>
      <c r="U2577" t="str">
        <f t="shared" si="370"/>
        <v>food</v>
      </c>
      <c r="V2577" t="str">
        <f t="shared" si="371"/>
        <v>food trucks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>
        <f t="shared" si="364"/>
        <v>3884400</v>
      </c>
      <c r="L2578" s="12">
        <f t="shared" si="365"/>
        <v>42059.75980324074</v>
      </c>
      <c r="M2578" s="12">
        <f t="shared" si="366"/>
        <v>42104.718136574069</v>
      </c>
      <c r="N2578" s="14">
        <f t="shared" si="367"/>
        <v>44.708333333333336</v>
      </c>
      <c r="O2578" t="b">
        <v>0</v>
      </c>
      <c r="P2578">
        <v>0</v>
      </c>
      <c r="Q2578" t="b">
        <v>0</v>
      </c>
      <c r="R2578" s="8">
        <f t="shared" si="368"/>
        <v>0</v>
      </c>
      <c r="S2578" s="10" t="e">
        <f t="shared" si="369"/>
        <v>#DIV/0!</v>
      </c>
      <c r="T2578" t="s">
        <v>8284</v>
      </c>
      <c r="U2578" t="str">
        <f t="shared" si="370"/>
        <v>food</v>
      </c>
      <c r="V2578" t="str">
        <f t="shared" si="371"/>
        <v>food trucks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>
        <f t="shared" si="364"/>
        <v>2160000</v>
      </c>
      <c r="L2579" s="12">
        <f t="shared" si="365"/>
        <v>41830.570567129631</v>
      </c>
      <c r="M2579" s="12">
        <f t="shared" si="366"/>
        <v>41855.570567129631</v>
      </c>
      <c r="N2579" s="14">
        <f t="shared" si="367"/>
        <v>24.75</v>
      </c>
      <c r="O2579" t="b">
        <v>0</v>
      </c>
      <c r="P2579">
        <v>0</v>
      </c>
      <c r="Q2579" t="b">
        <v>0</v>
      </c>
      <c r="R2579" s="8">
        <f t="shared" si="368"/>
        <v>0</v>
      </c>
      <c r="S2579" s="10" t="e">
        <f t="shared" si="369"/>
        <v>#DIV/0!</v>
      </c>
      <c r="T2579" t="s">
        <v>8284</v>
      </c>
      <c r="U2579" t="str">
        <f t="shared" si="370"/>
        <v>food</v>
      </c>
      <c r="V2579" t="str">
        <f t="shared" si="371"/>
        <v>food trucks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>
        <f t="shared" si="364"/>
        <v>4206421</v>
      </c>
      <c r="L2580" s="12">
        <f t="shared" si="365"/>
        <v>42237.772905092599</v>
      </c>
      <c r="M2580" s="12">
        <f t="shared" si="366"/>
        <v>42286.458333333328</v>
      </c>
      <c r="N2580" s="14">
        <f t="shared" si="367"/>
        <v>48.435428240740741</v>
      </c>
      <c r="O2580" t="b">
        <v>0</v>
      </c>
      <c r="P2580">
        <v>0</v>
      </c>
      <c r="Q2580" t="b">
        <v>0</v>
      </c>
      <c r="R2580" s="8">
        <f t="shared" si="368"/>
        <v>0</v>
      </c>
      <c r="S2580" s="10" t="e">
        <f t="shared" si="369"/>
        <v>#DIV/0!</v>
      </c>
      <c r="T2580" t="s">
        <v>8284</v>
      </c>
      <c r="U2580" t="str">
        <f t="shared" si="370"/>
        <v>food</v>
      </c>
      <c r="V2580" t="str">
        <f t="shared" si="371"/>
        <v>food trucks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>
        <f t="shared" si="364"/>
        <v>5184000</v>
      </c>
      <c r="L2581" s="12">
        <f t="shared" si="365"/>
        <v>41837.579895833333</v>
      </c>
      <c r="M2581" s="12">
        <f t="shared" si="366"/>
        <v>41897.579895833333</v>
      </c>
      <c r="N2581" s="14">
        <f t="shared" si="367"/>
        <v>59.75</v>
      </c>
      <c r="O2581" t="b">
        <v>0</v>
      </c>
      <c r="P2581">
        <v>12</v>
      </c>
      <c r="Q2581" t="b">
        <v>0</v>
      </c>
      <c r="R2581" s="8">
        <f t="shared" si="368"/>
        <v>1.3849999999999999E-3</v>
      </c>
      <c r="S2581" s="10">
        <f t="shared" si="369"/>
        <v>23.083333333333332</v>
      </c>
      <c r="T2581" t="s">
        <v>8284</v>
      </c>
      <c r="U2581" t="str">
        <f t="shared" si="370"/>
        <v>food</v>
      </c>
      <c r="V2581" t="str">
        <f t="shared" si="371"/>
        <v>food trucks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>
        <f t="shared" si="364"/>
        <v>2574597</v>
      </c>
      <c r="L2582" s="12">
        <f t="shared" si="365"/>
        <v>42110.076423611114</v>
      </c>
      <c r="M2582" s="12">
        <f t="shared" si="366"/>
        <v>42139.875</v>
      </c>
      <c r="N2582" s="14">
        <f t="shared" si="367"/>
        <v>29.548576388888886</v>
      </c>
      <c r="O2582" t="b">
        <v>0</v>
      </c>
      <c r="P2582">
        <v>2</v>
      </c>
      <c r="Q2582" t="b">
        <v>0</v>
      </c>
      <c r="R2582" s="8">
        <f t="shared" si="368"/>
        <v>6.0000000000000001E-3</v>
      </c>
      <c r="S2582" s="10">
        <f t="shared" si="369"/>
        <v>25.5</v>
      </c>
      <c r="T2582" t="s">
        <v>8284</v>
      </c>
      <c r="U2582" t="str">
        <f t="shared" si="370"/>
        <v>food</v>
      </c>
      <c r="V2582" t="str">
        <f t="shared" si="371"/>
        <v>food trucks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>
        <f t="shared" si="364"/>
        <v>2595600</v>
      </c>
      <c r="L2583" s="12">
        <f t="shared" si="365"/>
        <v>42294.378449074073</v>
      </c>
      <c r="M2583" s="12">
        <f t="shared" si="366"/>
        <v>42324.420115740737</v>
      </c>
      <c r="N2583" s="14">
        <f t="shared" si="367"/>
        <v>29.791666666666668</v>
      </c>
      <c r="O2583" t="b">
        <v>0</v>
      </c>
      <c r="P2583">
        <v>11</v>
      </c>
      <c r="Q2583" t="b">
        <v>0</v>
      </c>
      <c r="R2583" s="8">
        <f t="shared" si="368"/>
        <v>0.106</v>
      </c>
      <c r="S2583" s="10">
        <f t="shared" si="369"/>
        <v>48.18181818181818</v>
      </c>
      <c r="T2583" t="s">
        <v>8284</v>
      </c>
      <c r="U2583" t="str">
        <f t="shared" si="370"/>
        <v>food</v>
      </c>
      <c r="V2583" t="str">
        <f t="shared" si="371"/>
        <v>food trucks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>
        <f t="shared" si="364"/>
        <v>2592000</v>
      </c>
      <c r="L2584" s="12">
        <f t="shared" si="365"/>
        <v>42642.738819444443</v>
      </c>
      <c r="M2584" s="12">
        <f t="shared" si="366"/>
        <v>42672.738819444443</v>
      </c>
      <c r="N2584" s="14">
        <f t="shared" si="367"/>
        <v>29.75</v>
      </c>
      <c r="O2584" t="b">
        <v>0</v>
      </c>
      <c r="P2584">
        <v>1</v>
      </c>
      <c r="Q2584" t="b">
        <v>0</v>
      </c>
      <c r="R2584" s="8">
        <f t="shared" si="368"/>
        <v>1.1111111111111112E-5</v>
      </c>
      <c r="S2584" s="10">
        <f t="shared" si="369"/>
        <v>1</v>
      </c>
      <c r="T2584" t="s">
        <v>8284</v>
      </c>
      <c r="U2584" t="str">
        <f t="shared" si="370"/>
        <v>food</v>
      </c>
      <c r="V2584" t="str">
        <f t="shared" si="371"/>
        <v>food trucks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>
        <f t="shared" si="364"/>
        <v>5180400</v>
      </c>
      <c r="L2585" s="12">
        <f t="shared" si="365"/>
        <v>42019.51944444445</v>
      </c>
      <c r="M2585" s="12">
        <f t="shared" si="366"/>
        <v>42079.477777777778</v>
      </c>
      <c r="N2585" s="14">
        <f t="shared" si="367"/>
        <v>59.708333333333336</v>
      </c>
      <c r="O2585" t="b">
        <v>0</v>
      </c>
      <c r="P2585">
        <v>5</v>
      </c>
      <c r="Q2585" t="b">
        <v>0</v>
      </c>
      <c r="R2585" s="8">
        <f t="shared" si="368"/>
        <v>5.0000000000000001E-3</v>
      </c>
      <c r="S2585" s="10">
        <f t="shared" si="369"/>
        <v>1</v>
      </c>
      <c r="T2585" t="s">
        <v>8284</v>
      </c>
      <c r="U2585" t="str">
        <f t="shared" si="370"/>
        <v>food</v>
      </c>
      <c r="V2585" t="str">
        <f t="shared" si="371"/>
        <v>food trucks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>
        <f t="shared" si="364"/>
        <v>2592000</v>
      </c>
      <c r="L2586" s="12">
        <f t="shared" si="365"/>
        <v>42139.923252314817</v>
      </c>
      <c r="M2586" s="12">
        <f t="shared" si="366"/>
        <v>42169.923252314817</v>
      </c>
      <c r="N2586" s="14">
        <f t="shared" si="367"/>
        <v>29.75</v>
      </c>
      <c r="O2586" t="b">
        <v>0</v>
      </c>
      <c r="P2586">
        <v>0</v>
      </c>
      <c r="Q2586" t="b">
        <v>0</v>
      </c>
      <c r="R2586" s="8">
        <f t="shared" si="368"/>
        <v>0</v>
      </c>
      <c r="S2586" s="10" t="e">
        <f t="shared" si="369"/>
        <v>#DIV/0!</v>
      </c>
      <c r="T2586" t="s">
        <v>8284</v>
      </c>
      <c r="U2586" t="str">
        <f t="shared" si="370"/>
        <v>food</v>
      </c>
      <c r="V2586" t="str">
        <f t="shared" si="371"/>
        <v>food trucks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>
        <f t="shared" si="364"/>
        <v>2592000</v>
      </c>
      <c r="L2587" s="12">
        <f t="shared" si="365"/>
        <v>41795.713333333333</v>
      </c>
      <c r="M2587" s="12">
        <f t="shared" si="366"/>
        <v>41825.713333333333</v>
      </c>
      <c r="N2587" s="14">
        <f t="shared" si="367"/>
        <v>29.75</v>
      </c>
      <c r="O2587" t="b">
        <v>0</v>
      </c>
      <c r="P2587">
        <v>1</v>
      </c>
      <c r="Q2587" t="b">
        <v>0</v>
      </c>
      <c r="R2587" s="8">
        <f t="shared" si="368"/>
        <v>1.6666666666666668E-3</v>
      </c>
      <c r="S2587" s="10">
        <f t="shared" si="369"/>
        <v>50</v>
      </c>
      <c r="T2587" t="s">
        <v>8284</v>
      </c>
      <c r="U2587" t="str">
        <f t="shared" si="370"/>
        <v>food</v>
      </c>
      <c r="V2587" t="str">
        <f t="shared" si="371"/>
        <v>food trucks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>
        <f t="shared" si="364"/>
        <v>2592000</v>
      </c>
      <c r="L2588" s="12">
        <f t="shared" si="365"/>
        <v>42333.080277777779</v>
      </c>
      <c r="M2588" s="12">
        <f t="shared" si="366"/>
        <v>42363.080277777779</v>
      </c>
      <c r="N2588" s="14">
        <f t="shared" si="367"/>
        <v>29.75</v>
      </c>
      <c r="O2588" t="b">
        <v>0</v>
      </c>
      <c r="P2588">
        <v>1</v>
      </c>
      <c r="Q2588" t="b">
        <v>0</v>
      </c>
      <c r="R2588" s="8">
        <f t="shared" si="368"/>
        <v>1.6666666666666668E-3</v>
      </c>
      <c r="S2588" s="10">
        <f t="shared" si="369"/>
        <v>5</v>
      </c>
      <c r="T2588" t="s">
        <v>8284</v>
      </c>
      <c r="U2588" t="str">
        <f t="shared" si="370"/>
        <v>food</v>
      </c>
      <c r="V2588" t="str">
        <f t="shared" si="371"/>
        <v>food trucks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>
        <f t="shared" si="364"/>
        <v>2592000</v>
      </c>
      <c r="L2589" s="12">
        <f t="shared" si="365"/>
        <v>42338.425381944442</v>
      </c>
      <c r="M2589" s="12">
        <f t="shared" si="366"/>
        <v>42368.425381944442</v>
      </c>
      <c r="N2589" s="14">
        <f t="shared" si="367"/>
        <v>29.75</v>
      </c>
      <c r="O2589" t="b">
        <v>0</v>
      </c>
      <c r="P2589">
        <v>6</v>
      </c>
      <c r="Q2589" t="b">
        <v>0</v>
      </c>
      <c r="R2589" s="8">
        <f t="shared" si="368"/>
        <v>2.4340000000000001E-2</v>
      </c>
      <c r="S2589" s="10">
        <f t="shared" si="369"/>
        <v>202.83333333333334</v>
      </c>
      <c r="T2589" t="s">
        <v>8284</v>
      </c>
      <c r="U2589" t="str">
        <f t="shared" si="370"/>
        <v>food</v>
      </c>
      <c r="V2589" t="str">
        <f t="shared" si="371"/>
        <v>food trucks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>
        <f t="shared" si="364"/>
        <v>4482014</v>
      </c>
      <c r="L2590" s="12">
        <f t="shared" si="365"/>
        <v>42042.426226851851</v>
      </c>
      <c r="M2590" s="12">
        <f t="shared" si="366"/>
        <v>42094.301388888889</v>
      </c>
      <c r="N2590" s="14">
        <f t="shared" si="367"/>
        <v>51.625162037037036</v>
      </c>
      <c r="O2590" t="b">
        <v>0</v>
      </c>
      <c r="P2590">
        <v>8</v>
      </c>
      <c r="Q2590" t="b">
        <v>0</v>
      </c>
      <c r="R2590" s="8">
        <f t="shared" si="368"/>
        <v>3.8833333333333331E-2</v>
      </c>
      <c r="S2590" s="10">
        <f t="shared" si="369"/>
        <v>29.125</v>
      </c>
      <c r="T2590" t="s">
        <v>8284</v>
      </c>
      <c r="U2590" t="str">
        <f t="shared" si="370"/>
        <v>food</v>
      </c>
      <c r="V2590" t="str">
        <f t="shared" si="371"/>
        <v>food trucks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>
        <f t="shared" si="364"/>
        <v>2588400</v>
      </c>
      <c r="L2591" s="12">
        <f t="shared" si="365"/>
        <v>42422.286192129628</v>
      </c>
      <c r="M2591" s="12">
        <f t="shared" si="366"/>
        <v>42452.244525462964</v>
      </c>
      <c r="N2591" s="14">
        <f t="shared" si="367"/>
        <v>29.708333333333332</v>
      </c>
      <c r="O2591" t="b">
        <v>0</v>
      </c>
      <c r="P2591">
        <v>1</v>
      </c>
      <c r="Q2591" t="b">
        <v>0</v>
      </c>
      <c r="R2591" s="8">
        <f t="shared" si="368"/>
        <v>1E-4</v>
      </c>
      <c r="S2591" s="10">
        <f t="shared" si="369"/>
        <v>5</v>
      </c>
      <c r="T2591" t="s">
        <v>8284</v>
      </c>
      <c r="U2591" t="str">
        <f t="shared" si="370"/>
        <v>food</v>
      </c>
      <c r="V2591" t="str">
        <f t="shared" si="371"/>
        <v>food trucks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>
        <f t="shared" si="364"/>
        <v>604800</v>
      </c>
      <c r="L2592" s="12">
        <f t="shared" si="365"/>
        <v>42388.339085648149</v>
      </c>
      <c r="M2592" s="12">
        <f t="shared" si="366"/>
        <v>42395.339085648149</v>
      </c>
      <c r="N2592" s="14">
        <f t="shared" si="367"/>
        <v>6.75</v>
      </c>
      <c r="O2592" t="b">
        <v>0</v>
      </c>
      <c r="P2592">
        <v>0</v>
      </c>
      <c r="Q2592" t="b">
        <v>0</v>
      </c>
      <c r="R2592" s="8">
        <f t="shared" si="368"/>
        <v>0</v>
      </c>
      <c r="S2592" s="10" t="e">
        <f t="shared" si="369"/>
        <v>#DIV/0!</v>
      </c>
      <c r="T2592" t="s">
        <v>8284</v>
      </c>
      <c r="U2592" t="str">
        <f t="shared" si="370"/>
        <v>food</v>
      </c>
      <c r="V2592" t="str">
        <f t="shared" si="371"/>
        <v>food trucks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>
        <f t="shared" si="364"/>
        <v>5180400</v>
      </c>
      <c r="L2593" s="12">
        <f t="shared" si="365"/>
        <v>42382.656527777777</v>
      </c>
      <c r="M2593" s="12">
        <f t="shared" si="366"/>
        <v>42442.614861111113</v>
      </c>
      <c r="N2593" s="14">
        <f t="shared" si="367"/>
        <v>59.708333333333336</v>
      </c>
      <c r="O2593" t="b">
        <v>0</v>
      </c>
      <c r="P2593">
        <v>2</v>
      </c>
      <c r="Q2593" t="b">
        <v>0</v>
      </c>
      <c r="R2593" s="8">
        <f t="shared" si="368"/>
        <v>1.7333333333333333E-2</v>
      </c>
      <c r="S2593" s="10">
        <f t="shared" si="369"/>
        <v>13</v>
      </c>
      <c r="T2593" t="s">
        <v>8284</v>
      </c>
      <c r="U2593" t="str">
        <f t="shared" si="370"/>
        <v>food</v>
      </c>
      <c r="V2593" t="str">
        <f t="shared" si="371"/>
        <v>food trucks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>
        <f t="shared" si="364"/>
        <v>2592000</v>
      </c>
      <c r="L2594" s="12">
        <f t="shared" si="365"/>
        <v>41887.551168981481</v>
      </c>
      <c r="M2594" s="12">
        <f t="shared" si="366"/>
        <v>41917.551168981481</v>
      </c>
      <c r="N2594" s="14">
        <f t="shared" si="367"/>
        <v>29.75</v>
      </c>
      <c r="O2594" t="b">
        <v>0</v>
      </c>
      <c r="P2594">
        <v>1</v>
      </c>
      <c r="Q2594" t="b">
        <v>0</v>
      </c>
      <c r="R2594" s="8">
        <f t="shared" si="368"/>
        <v>1.6666666666666668E-3</v>
      </c>
      <c r="S2594" s="10">
        <f t="shared" si="369"/>
        <v>50</v>
      </c>
      <c r="T2594" t="s">
        <v>8284</v>
      </c>
      <c r="U2594" t="str">
        <f t="shared" si="370"/>
        <v>food</v>
      </c>
      <c r="V2594" t="str">
        <f t="shared" si="371"/>
        <v>food trucks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>
        <f t="shared" si="364"/>
        <v>2592000</v>
      </c>
      <c r="L2595" s="12">
        <f t="shared" si="365"/>
        <v>42089.59520833334</v>
      </c>
      <c r="M2595" s="12">
        <f t="shared" si="366"/>
        <v>42119.59520833334</v>
      </c>
      <c r="N2595" s="14">
        <f t="shared" si="367"/>
        <v>29.75</v>
      </c>
      <c r="O2595" t="b">
        <v>0</v>
      </c>
      <c r="P2595">
        <v>0</v>
      </c>
      <c r="Q2595" t="b">
        <v>0</v>
      </c>
      <c r="R2595" s="8">
        <f t="shared" si="368"/>
        <v>0</v>
      </c>
      <c r="S2595" s="10" t="e">
        <f t="shared" si="369"/>
        <v>#DIV/0!</v>
      </c>
      <c r="T2595" t="s">
        <v>8284</v>
      </c>
      <c r="U2595" t="str">
        <f t="shared" si="370"/>
        <v>food</v>
      </c>
      <c r="V2595" t="str">
        <f t="shared" si="371"/>
        <v>food trucks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>
        <f t="shared" si="364"/>
        <v>2592000</v>
      </c>
      <c r="L2596" s="12">
        <f t="shared" si="365"/>
        <v>41828.717916666668</v>
      </c>
      <c r="M2596" s="12">
        <f t="shared" si="366"/>
        <v>41858.717916666668</v>
      </c>
      <c r="N2596" s="14">
        <f t="shared" si="367"/>
        <v>29.75</v>
      </c>
      <c r="O2596" t="b">
        <v>0</v>
      </c>
      <c r="P2596">
        <v>1</v>
      </c>
      <c r="Q2596" t="b">
        <v>0</v>
      </c>
      <c r="R2596" s="8">
        <f t="shared" si="368"/>
        <v>1.2500000000000001E-5</v>
      </c>
      <c r="S2596" s="10">
        <f t="shared" si="369"/>
        <v>1</v>
      </c>
      <c r="T2596" t="s">
        <v>8284</v>
      </c>
      <c r="U2596" t="str">
        <f t="shared" si="370"/>
        <v>food</v>
      </c>
      <c r="V2596" t="str">
        <f t="shared" si="371"/>
        <v>food trucks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>
        <f t="shared" si="364"/>
        <v>2592000</v>
      </c>
      <c r="L2597" s="12">
        <f t="shared" si="365"/>
        <v>42759.994212962964</v>
      </c>
      <c r="M2597" s="12">
        <f t="shared" si="366"/>
        <v>42789.994212962964</v>
      </c>
      <c r="N2597" s="14">
        <f t="shared" si="367"/>
        <v>29.75</v>
      </c>
      <c r="O2597" t="b">
        <v>0</v>
      </c>
      <c r="P2597">
        <v>19</v>
      </c>
      <c r="Q2597" t="b">
        <v>0</v>
      </c>
      <c r="R2597" s="8">
        <f t="shared" si="368"/>
        <v>0.12166666666666667</v>
      </c>
      <c r="S2597" s="10">
        <f t="shared" si="369"/>
        <v>96.05263157894737</v>
      </c>
      <c r="T2597" t="s">
        <v>8284</v>
      </c>
      <c r="U2597" t="str">
        <f t="shared" si="370"/>
        <v>food</v>
      </c>
      <c r="V2597" t="str">
        <f t="shared" si="371"/>
        <v>food trucks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>
        <f t="shared" si="364"/>
        <v>2592000</v>
      </c>
      <c r="L2598" s="12">
        <f t="shared" si="365"/>
        <v>41828.414456018516</v>
      </c>
      <c r="M2598" s="12">
        <f t="shared" si="366"/>
        <v>41858.414456018516</v>
      </c>
      <c r="N2598" s="14">
        <f t="shared" si="367"/>
        <v>29.75</v>
      </c>
      <c r="O2598" t="b">
        <v>0</v>
      </c>
      <c r="P2598">
        <v>27</v>
      </c>
      <c r="Q2598" t="b">
        <v>0</v>
      </c>
      <c r="R2598" s="8">
        <f t="shared" si="368"/>
        <v>0.23588571428571428</v>
      </c>
      <c r="S2598" s="10">
        <f t="shared" si="369"/>
        <v>305.77777777777777</v>
      </c>
      <c r="T2598" t="s">
        <v>8284</v>
      </c>
      <c r="U2598" t="str">
        <f t="shared" si="370"/>
        <v>food</v>
      </c>
      <c r="V2598" t="str">
        <f t="shared" si="371"/>
        <v>food trucks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>
        <f t="shared" si="364"/>
        <v>2592000</v>
      </c>
      <c r="L2599" s="12">
        <f t="shared" si="365"/>
        <v>42510.091631944444</v>
      </c>
      <c r="M2599" s="12">
        <f t="shared" si="366"/>
        <v>42540.091631944444</v>
      </c>
      <c r="N2599" s="14">
        <f t="shared" si="367"/>
        <v>29.75</v>
      </c>
      <c r="O2599" t="b">
        <v>0</v>
      </c>
      <c r="P2599">
        <v>7</v>
      </c>
      <c r="Q2599" t="b">
        <v>0</v>
      </c>
      <c r="R2599" s="8">
        <f t="shared" si="368"/>
        <v>5.6666666666666664E-2</v>
      </c>
      <c r="S2599" s="10">
        <f t="shared" si="369"/>
        <v>12.142857142857142</v>
      </c>
      <c r="T2599" t="s">
        <v>8284</v>
      </c>
      <c r="U2599" t="str">
        <f t="shared" si="370"/>
        <v>food</v>
      </c>
      <c r="V2599" t="str">
        <f t="shared" si="371"/>
        <v>food trucks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>
        <f t="shared" si="364"/>
        <v>2592000</v>
      </c>
      <c r="L2600" s="12">
        <f t="shared" si="365"/>
        <v>42240.590289351851</v>
      </c>
      <c r="M2600" s="12">
        <f t="shared" si="366"/>
        <v>42270.590289351851</v>
      </c>
      <c r="N2600" s="14">
        <f t="shared" si="367"/>
        <v>29.75</v>
      </c>
      <c r="O2600" t="b">
        <v>0</v>
      </c>
      <c r="P2600">
        <v>14</v>
      </c>
      <c r="Q2600" t="b">
        <v>0</v>
      </c>
      <c r="R2600" s="8">
        <f t="shared" si="368"/>
        <v>0.39</v>
      </c>
      <c r="S2600" s="10">
        <f t="shared" si="369"/>
        <v>83.571428571428569</v>
      </c>
      <c r="T2600" t="s">
        <v>8284</v>
      </c>
      <c r="U2600" t="str">
        <f t="shared" si="370"/>
        <v>food</v>
      </c>
      <c r="V2600" t="str">
        <f t="shared" si="371"/>
        <v>food trucks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>
        <f t="shared" si="364"/>
        <v>3888000</v>
      </c>
      <c r="L2601" s="12">
        <f t="shared" si="365"/>
        <v>41809.504016203704</v>
      </c>
      <c r="M2601" s="12">
        <f t="shared" si="366"/>
        <v>41854.504016203704</v>
      </c>
      <c r="N2601" s="14">
        <f t="shared" si="367"/>
        <v>44.75</v>
      </c>
      <c r="O2601" t="b">
        <v>0</v>
      </c>
      <c r="P2601">
        <v>5</v>
      </c>
      <c r="Q2601" t="b">
        <v>0</v>
      </c>
      <c r="R2601" s="8">
        <f t="shared" si="368"/>
        <v>9.9546510341776348E-3</v>
      </c>
      <c r="S2601" s="10">
        <f t="shared" si="369"/>
        <v>18</v>
      </c>
      <c r="T2601" t="s">
        <v>8284</v>
      </c>
      <c r="U2601" t="str">
        <f t="shared" si="370"/>
        <v>food</v>
      </c>
      <c r="V2601" t="str">
        <f t="shared" si="371"/>
        <v>food trucks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>
        <f t="shared" si="364"/>
        <v>5180400</v>
      </c>
      <c r="L2602" s="12">
        <f t="shared" si="365"/>
        <v>42394.650462962964</v>
      </c>
      <c r="M2602" s="12">
        <f t="shared" si="366"/>
        <v>42454.608796296292</v>
      </c>
      <c r="N2602" s="14">
        <f t="shared" si="367"/>
        <v>59.708333333333336</v>
      </c>
      <c r="O2602" t="b">
        <v>0</v>
      </c>
      <c r="P2602">
        <v>30</v>
      </c>
      <c r="Q2602" t="b">
        <v>0</v>
      </c>
      <c r="R2602" s="8">
        <f t="shared" si="368"/>
        <v>6.9320000000000007E-2</v>
      </c>
      <c r="S2602" s="10">
        <f t="shared" si="369"/>
        <v>115.53333333333333</v>
      </c>
      <c r="T2602" t="s">
        <v>8284</v>
      </c>
      <c r="U2602" t="str">
        <f t="shared" si="370"/>
        <v>food</v>
      </c>
      <c r="V2602" t="str">
        <f t="shared" si="371"/>
        <v>food trucks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>
        <f t="shared" si="364"/>
        <v>1232391</v>
      </c>
      <c r="L2603" s="12">
        <f t="shared" si="365"/>
        <v>41150.652187499996</v>
      </c>
      <c r="M2603" s="12">
        <f t="shared" si="366"/>
        <v>41164.915972222225</v>
      </c>
      <c r="N2603" s="14">
        <f t="shared" si="367"/>
        <v>14.013784722222221</v>
      </c>
      <c r="O2603" t="b">
        <v>1</v>
      </c>
      <c r="P2603">
        <v>151</v>
      </c>
      <c r="Q2603" t="b">
        <v>1</v>
      </c>
      <c r="R2603" s="8">
        <f t="shared" si="368"/>
        <v>6.6139999999999999</v>
      </c>
      <c r="S2603" s="10">
        <f t="shared" si="369"/>
        <v>21.900662251655628</v>
      </c>
      <c r="T2603" t="s">
        <v>8301</v>
      </c>
      <c r="U2603" t="str">
        <f t="shared" ref="U2603:U2666" si="372">+IF(T2603="technology/web","technology",IF(T2603="technology/gadgets","technology",IF(T2603="technology/hardware","technology",IF(T2603="technology/makerspaces","technology",IF(T2603="technology/wearables","technology",IF(T2603="technology/space exploration","technology","N/A"))))))</f>
        <v>technology</v>
      </c>
      <c r="V2603" t="str">
        <f t="shared" ref="V2603:V2666" si="373">IF(T2603="technology/web","web",IF(T2603="technology/gadgets","gadgets",IF(T2603="technology/hardware","hardware",IF(T2603="technology/makerspaces","makerspaces",IF(T2603="technology/wearables","wearables",IF(T2603="technology/space exploration","space exploration","N/A"))))))</f>
        <v>space exploration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>
        <f t="shared" si="364"/>
        <v>3468232</v>
      </c>
      <c r="L2604" s="12">
        <f t="shared" si="365"/>
        <v>41915.497314814813</v>
      </c>
      <c r="M2604" s="12">
        <f t="shared" si="366"/>
        <v>41955.638888888891</v>
      </c>
      <c r="N2604" s="14">
        <f t="shared" si="367"/>
        <v>39.891574074074079</v>
      </c>
      <c r="O2604" t="b">
        <v>1</v>
      </c>
      <c r="P2604">
        <v>489</v>
      </c>
      <c r="Q2604" t="b">
        <v>1</v>
      </c>
      <c r="R2604" s="8">
        <f t="shared" si="368"/>
        <v>3.2609166666666667</v>
      </c>
      <c r="S2604" s="10">
        <f t="shared" si="369"/>
        <v>80.022494887525568</v>
      </c>
      <c r="T2604" t="s">
        <v>8301</v>
      </c>
      <c r="U2604" t="str">
        <f t="shared" si="372"/>
        <v>technology</v>
      </c>
      <c r="V2604" t="str">
        <f t="shared" si="373"/>
        <v>space exploration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>
        <f t="shared" si="364"/>
        <v>1209600</v>
      </c>
      <c r="L2605" s="12">
        <f t="shared" si="365"/>
        <v>41617.662662037037</v>
      </c>
      <c r="M2605" s="12">
        <f t="shared" si="366"/>
        <v>41631.662662037037</v>
      </c>
      <c r="N2605" s="14">
        <f t="shared" si="367"/>
        <v>13.75</v>
      </c>
      <c r="O2605" t="b">
        <v>1</v>
      </c>
      <c r="P2605">
        <v>50</v>
      </c>
      <c r="Q2605" t="b">
        <v>1</v>
      </c>
      <c r="R2605" s="8">
        <f t="shared" si="368"/>
        <v>1.0148571428571429</v>
      </c>
      <c r="S2605" s="10">
        <f t="shared" si="369"/>
        <v>35.520000000000003</v>
      </c>
      <c r="T2605" t="s">
        <v>8301</v>
      </c>
      <c r="U2605" t="str">
        <f t="shared" si="372"/>
        <v>technology</v>
      </c>
      <c r="V2605" t="str">
        <f t="shared" si="373"/>
        <v>space exploration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>
        <f t="shared" si="364"/>
        <v>2592000</v>
      </c>
      <c r="L2606" s="12">
        <f t="shared" si="365"/>
        <v>40997.801192129627</v>
      </c>
      <c r="M2606" s="12">
        <f t="shared" si="366"/>
        <v>41027.801192129627</v>
      </c>
      <c r="N2606" s="14">
        <f t="shared" si="367"/>
        <v>29.75</v>
      </c>
      <c r="O2606" t="b">
        <v>1</v>
      </c>
      <c r="P2606">
        <v>321</v>
      </c>
      <c r="Q2606" t="b">
        <v>1</v>
      </c>
      <c r="R2606" s="8">
        <f t="shared" si="368"/>
        <v>1.0421799999999999</v>
      </c>
      <c r="S2606" s="10">
        <f t="shared" si="369"/>
        <v>64.933333333333323</v>
      </c>
      <c r="T2606" t="s">
        <v>8301</v>
      </c>
      <c r="U2606" t="str">
        <f t="shared" si="372"/>
        <v>technology</v>
      </c>
      <c r="V2606" t="str">
        <f t="shared" si="373"/>
        <v>space exploration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>
        <f t="shared" si="364"/>
        <v>2592000</v>
      </c>
      <c r="L2607" s="12">
        <f t="shared" si="365"/>
        <v>42508.291550925926</v>
      </c>
      <c r="M2607" s="12">
        <f t="shared" si="366"/>
        <v>42538.291550925926</v>
      </c>
      <c r="N2607" s="14">
        <f t="shared" si="367"/>
        <v>29.75</v>
      </c>
      <c r="O2607" t="b">
        <v>1</v>
      </c>
      <c r="P2607">
        <v>1762</v>
      </c>
      <c r="Q2607" t="b">
        <v>1</v>
      </c>
      <c r="R2607" s="8">
        <f t="shared" si="368"/>
        <v>1.0742157000000001</v>
      </c>
      <c r="S2607" s="10">
        <f t="shared" si="369"/>
        <v>60.965703745743475</v>
      </c>
      <c r="T2607" t="s">
        <v>8301</v>
      </c>
      <c r="U2607" t="str">
        <f t="shared" si="372"/>
        <v>technology</v>
      </c>
      <c r="V2607" t="str">
        <f t="shared" si="373"/>
        <v>space exploration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>
        <f t="shared" si="364"/>
        <v>2764800</v>
      </c>
      <c r="L2608" s="12">
        <f t="shared" si="365"/>
        <v>41726.462754629632</v>
      </c>
      <c r="M2608" s="12">
        <f t="shared" si="366"/>
        <v>41758.462754629632</v>
      </c>
      <c r="N2608" s="14">
        <f t="shared" si="367"/>
        <v>31.75</v>
      </c>
      <c r="O2608" t="b">
        <v>1</v>
      </c>
      <c r="P2608">
        <v>385</v>
      </c>
      <c r="Q2608" t="b">
        <v>1</v>
      </c>
      <c r="R2608" s="8">
        <f t="shared" si="368"/>
        <v>1.1005454545454545</v>
      </c>
      <c r="S2608" s="10">
        <f t="shared" si="369"/>
        <v>31.444155844155844</v>
      </c>
      <c r="T2608" t="s">
        <v>8301</v>
      </c>
      <c r="U2608" t="str">
        <f t="shared" si="372"/>
        <v>technology</v>
      </c>
      <c r="V2608" t="str">
        <f t="shared" si="373"/>
        <v>space exploration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>
        <f t="shared" si="364"/>
        <v>3733228</v>
      </c>
      <c r="L2609" s="12">
        <f t="shared" si="365"/>
        <v>42184.624675925923</v>
      </c>
      <c r="M2609" s="12">
        <f t="shared" si="366"/>
        <v>42227.833333333328</v>
      </c>
      <c r="N2609" s="14">
        <f t="shared" si="367"/>
        <v>42.958657407407408</v>
      </c>
      <c r="O2609" t="b">
        <v>1</v>
      </c>
      <c r="P2609">
        <v>398</v>
      </c>
      <c r="Q2609" t="b">
        <v>1</v>
      </c>
      <c r="R2609" s="8">
        <f t="shared" si="368"/>
        <v>4.077</v>
      </c>
      <c r="S2609" s="10">
        <f t="shared" si="369"/>
        <v>81.949748743718587</v>
      </c>
      <c r="T2609" t="s">
        <v>8301</v>
      </c>
      <c r="U2609" t="str">
        <f t="shared" si="372"/>
        <v>technology</v>
      </c>
      <c r="V2609" t="str">
        <f t="shared" si="373"/>
        <v>space exploration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>
        <f t="shared" si="364"/>
        <v>3559532</v>
      </c>
      <c r="L2610" s="12">
        <f t="shared" si="365"/>
        <v>42767.551712962959</v>
      </c>
      <c r="M2610" s="12">
        <f t="shared" si="366"/>
        <v>42808.75</v>
      </c>
      <c r="N2610" s="14">
        <f t="shared" si="367"/>
        <v>40.948287037037041</v>
      </c>
      <c r="O2610" t="b">
        <v>1</v>
      </c>
      <c r="P2610">
        <v>304</v>
      </c>
      <c r="Q2610" t="b">
        <v>1</v>
      </c>
      <c r="R2610" s="8">
        <f t="shared" si="368"/>
        <v>2.2392500000000002</v>
      </c>
      <c r="S2610" s="10">
        <f t="shared" si="369"/>
        <v>58.92763157894737</v>
      </c>
      <c r="T2610" t="s">
        <v>8301</v>
      </c>
      <c r="U2610" t="str">
        <f t="shared" si="372"/>
        <v>technology</v>
      </c>
      <c r="V2610" t="str">
        <f t="shared" si="373"/>
        <v>space exploration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>
        <f t="shared" si="364"/>
        <v>2592000</v>
      </c>
      <c r="L2611" s="12">
        <f t="shared" si="365"/>
        <v>41074.987858796296</v>
      </c>
      <c r="M2611" s="12">
        <f t="shared" si="366"/>
        <v>41104.987858796296</v>
      </c>
      <c r="N2611" s="14">
        <f t="shared" si="367"/>
        <v>29.75</v>
      </c>
      <c r="O2611" t="b">
        <v>1</v>
      </c>
      <c r="P2611">
        <v>676</v>
      </c>
      <c r="Q2611" t="b">
        <v>1</v>
      </c>
      <c r="R2611" s="8">
        <f t="shared" si="368"/>
        <v>3.038011142857143</v>
      </c>
      <c r="S2611" s="10">
        <f t="shared" si="369"/>
        <v>157.29347633136095</v>
      </c>
      <c r="T2611" t="s">
        <v>8301</v>
      </c>
      <c r="U2611" t="str">
        <f t="shared" si="372"/>
        <v>technology</v>
      </c>
      <c r="V2611" t="str">
        <f t="shared" si="373"/>
        <v>space exploration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>
        <f t="shared" si="364"/>
        <v>3405015</v>
      </c>
      <c r="L2612" s="12">
        <f t="shared" si="365"/>
        <v>42564.631076388891</v>
      </c>
      <c r="M2612" s="12">
        <f t="shared" si="366"/>
        <v>42604.040972222225</v>
      </c>
      <c r="N2612" s="14">
        <f t="shared" si="367"/>
        <v>39.15989583333333</v>
      </c>
      <c r="O2612" t="b">
        <v>1</v>
      </c>
      <c r="P2612">
        <v>577</v>
      </c>
      <c r="Q2612" t="b">
        <v>1</v>
      </c>
      <c r="R2612" s="8">
        <f t="shared" si="368"/>
        <v>1.4132510432681749</v>
      </c>
      <c r="S2612" s="10">
        <f t="shared" si="369"/>
        <v>55.758509532062391</v>
      </c>
      <c r="T2612" t="s">
        <v>8301</v>
      </c>
      <c r="U2612" t="str">
        <f t="shared" si="372"/>
        <v>technology</v>
      </c>
      <c r="V2612" t="str">
        <f t="shared" si="373"/>
        <v>space exploration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>
        <f t="shared" si="364"/>
        <v>2904926</v>
      </c>
      <c r="L2613" s="12">
        <f t="shared" si="365"/>
        <v>42704.085810185185</v>
      </c>
      <c r="M2613" s="12">
        <f t="shared" si="366"/>
        <v>42737.707638888889</v>
      </c>
      <c r="N2613" s="14">
        <f t="shared" si="367"/>
        <v>33.371828703703706</v>
      </c>
      <c r="O2613" t="b">
        <v>1</v>
      </c>
      <c r="P2613">
        <v>3663</v>
      </c>
      <c r="Q2613" t="b">
        <v>1</v>
      </c>
      <c r="R2613" s="8">
        <f t="shared" si="368"/>
        <v>27.906363636363636</v>
      </c>
      <c r="S2613" s="10">
        <f t="shared" si="369"/>
        <v>83.802893802893806</v>
      </c>
      <c r="T2613" t="s">
        <v>8301</v>
      </c>
      <c r="U2613" t="str">
        <f t="shared" si="372"/>
        <v>technology</v>
      </c>
      <c r="V2613" t="str">
        <f t="shared" si="373"/>
        <v>space exploration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>
        <f t="shared" si="364"/>
        <v>2678400</v>
      </c>
      <c r="L2614" s="12">
        <f t="shared" si="365"/>
        <v>41981.893171296295</v>
      </c>
      <c r="M2614" s="12">
        <f t="shared" si="366"/>
        <v>42012.893171296295</v>
      </c>
      <c r="N2614" s="14">
        <f t="shared" si="367"/>
        <v>30.75</v>
      </c>
      <c r="O2614" t="b">
        <v>1</v>
      </c>
      <c r="P2614">
        <v>294</v>
      </c>
      <c r="Q2614" t="b">
        <v>1</v>
      </c>
      <c r="R2614" s="8">
        <f t="shared" si="368"/>
        <v>1.7176130000000001</v>
      </c>
      <c r="S2614" s="10">
        <f t="shared" si="369"/>
        <v>58.422210884353746</v>
      </c>
      <c r="T2614" t="s">
        <v>8301</v>
      </c>
      <c r="U2614" t="str">
        <f t="shared" si="372"/>
        <v>technology</v>
      </c>
      <c r="V2614" t="str">
        <f t="shared" si="373"/>
        <v>space exploration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>
        <f t="shared" si="364"/>
        <v>2592000</v>
      </c>
      <c r="L2615" s="12">
        <f t="shared" si="365"/>
        <v>41143.56821759259</v>
      </c>
      <c r="M2615" s="12">
        <f t="shared" si="366"/>
        <v>41173.56821759259</v>
      </c>
      <c r="N2615" s="14">
        <f t="shared" si="367"/>
        <v>29.75</v>
      </c>
      <c r="O2615" t="b">
        <v>1</v>
      </c>
      <c r="P2615">
        <v>28</v>
      </c>
      <c r="Q2615" t="b">
        <v>1</v>
      </c>
      <c r="R2615" s="8">
        <f t="shared" si="368"/>
        <v>1.0101333333333333</v>
      </c>
      <c r="S2615" s="10">
        <f t="shared" si="369"/>
        <v>270.57142857142856</v>
      </c>
      <c r="T2615" t="s">
        <v>8301</v>
      </c>
      <c r="U2615" t="str">
        <f t="shared" si="372"/>
        <v>technology</v>
      </c>
      <c r="V2615" t="str">
        <f t="shared" si="373"/>
        <v>space exploration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>
        <f t="shared" si="364"/>
        <v>2462388</v>
      </c>
      <c r="L2616" s="12">
        <f t="shared" si="365"/>
        <v>41730.458472222221</v>
      </c>
      <c r="M2616" s="12">
        <f t="shared" si="366"/>
        <v>41758.958333333336</v>
      </c>
      <c r="N2616" s="14">
        <f t="shared" si="367"/>
        <v>28.249861111111112</v>
      </c>
      <c r="O2616" t="b">
        <v>1</v>
      </c>
      <c r="P2616">
        <v>100</v>
      </c>
      <c r="Q2616" t="b">
        <v>1</v>
      </c>
      <c r="R2616" s="8">
        <f t="shared" si="368"/>
        <v>1.02</v>
      </c>
      <c r="S2616" s="10">
        <f t="shared" si="369"/>
        <v>107.1</v>
      </c>
      <c r="T2616" t="s">
        <v>8301</v>
      </c>
      <c r="U2616" t="str">
        <f t="shared" si="372"/>
        <v>technology</v>
      </c>
      <c r="V2616" t="str">
        <f t="shared" si="373"/>
        <v>space exploration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>
        <f t="shared" si="364"/>
        <v>3197036</v>
      </c>
      <c r="L2617" s="12">
        <f t="shared" si="365"/>
        <v>42453.24726851852</v>
      </c>
      <c r="M2617" s="12">
        <f t="shared" si="366"/>
        <v>42490.25</v>
      </c>
      <c r="N2617" s="14">
        <f t="shared" si="367"/>
        <v>36.752731481481483</v>
      </c>
      <c r="O2617" t="b">
        <v>0</v>
      </c>
      <c r="P2617">
        <v>72</v>
      </c>
      <c r="Q2617" t="b">
        <v>1</v>
      </c>
      <c r="R2617" s="8">
        <f t="shared" si="368"/>
        <v>1.6976511744127936</v>
      </c>
      <c r="S2617" s="10">
        <f t="shared" si="369"/>
        <v>47.180555555555557</v>
      </c>
      <c r="T2617" t="s">
        <v>8301</v>
      </c>
      <c r="U2617" t="str">
        <f t="shared" si="372"/>
        <v>technology</v>
      </c>
      <c r="V2617" t="str">
        <f t="shared" si="373"/>
        <v>space exploration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>
        <f t="shared" si="364"/>
        <v>2592000</v>
      </c>
      <c r="L2618" s="12">
        <f t="shared" si="365"/>
        <v>42211.74454861111</v>
      </c>
      <c r="M2618" s="12">
        <f t="shared" si="366"/>
        <v>42241.74454861111</v>
      </c>
      <c r="N2618" s="14">
        <f t="shared" si="367"/>
        <v>29.75</v>
      </c>
      <c r="O2618" t="b">
        <v>1</v>
      </c>
      <c r="P2618">
        <v>238</v>
      </c>
      <c r="Q2618" t="b">
        <v>1</v>
      </c>
      <c r="R2618" s="8">
        <f t="shared" si="368"/>
        <v>1.14534</v>
      </c>
      <c r="S2618" s="10">
        <f t="shared" si="369"/>
        <v>120.30882352941177</v>
      </c>
      <c r="T2618" t="s">
        <v>8301</v>
      </c>
      <c r="U2618" t="str">
        <f t="shared" si="372"/>
        <v>technology</v>
      </c>
      <c r="V2618" t="str">
        <f t="shared" si="373"/>
        <v>space exploration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>
        <f t="shared" si="364"/>
        <v>2592000</v>
      </c>
      <c r="L2619" s="12">
        <f t="shared" si="365"/>
        <v>41902.624432870369</v>
      </c>
      <c r="M2619" s="12">
        <f t="shared" si="366"/>
        <v>41932.624432870369</v>
      </c>
      <c r="N2619" s="14">
        <f t="shared" si="367"/>
        <v>29.75</v>
      </c>
      <c r="O2619" t="b">
        <v>1</v>
      </c>
      <c r="P2619">
        <v>159</v>
      </c>
      <c r="Q2619" t="b">
        <v>1</v>
      </c>
      <c r="R2619" s="8">
        <f t="shared" si="368"/>
        <v>8.7759999999999998</v>
      </c>
      <c r="S2619" s="10">
        <f t="shared" si="369"/>
        <v>27.59748427672956</v>
      </c>
      <c r="T2619" t="s">
        <v>8301</v>
      </c>
      <c r="U2619" t="str">
        <f t="shared" si="372"/>
        <v>technology</v>
      </c>
      <c r="V2619" t="str">
        <f t="shared" si="373"/>
        <v>space exploration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>
        <f t="shared" si="364"/>
        <v>5187600</v>
      </c>
      <c r="L2620" s="12">
        <f t="shared" si="365"/>
        <v>42279.542372685188</v>
      </c>
      <c r="M2620" s="12">
        <f t="shared" si="366"/>
        <v>42339.584039351852</v>
      </c>
      <c r="N2620" s="14">
        <f t="shared" si="367"/>
        <v>59.791666666666664</v>
      </c>
      <c r="O2620" t="b">
        <v>1</v>
      </c>
      <c r="P2620">
        <v>77</v>
      </c>
      <c r="Q2620" t="b">
        <v>1</v>
      </c>
      <c r="R2620" s="8">
        <f t="shared" si="368"/>
        <v>1.0538666666666667</v>
      </c>
      <c r="S2620" s="10">
        <f t="shared" si="369"/>
        <v>205.2987012987013</v>
      </c>
      <c r="T2620" t="s">
        <v>8301</v>
      </c>
      <c r="U2620" t="str">
        <f t="shared" si="372"/>
        <v>technology</v>
      </c>
      <c r="V2620" t="str">
        <f t="shared" si="373"/>
        <v>space exploration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>
        <f t="shared" si="364"/>
        <v>2295996</v>
      </c>
      <c r="L2621" s="12">
        <f t="shared" si="365"/>
        <v>42273.634305555555</v>
      </c>
      <c r="M2621" s="12">
        <f t="shared" si="366"/>
        <v>42300.208333333328</v>
      </c>
      <c r="N2621" s="14">
        <f t="shared" si="367"/>
        <v>26.324027777777776</v>
      </c>
      <c r="O2621" t="b">
        <v>1</v>
      </c>
      <c r="P2621">
        <v>53</v>
      </c>
      <c r="Q2621" t="b">
        <v>1</v>
      </c>
      <c r="R2621" s="8">
        <f t="shared" si="368"/>
        <v>1.8839999999999999</v>
      </c>
      <c r="S2621" s="10">
        <f t="shared" si="369"/>
        <v>35.547169811320757</v>
      </c>
      <c r="T2621" t="s">
        <v>8301</v>
      </c>
      <c r="U2621" t="str">
        <f t="shared" si="372"/>
        <v>technology</v>
      </c>
      <c r="V2621" t="str">
        <f t="shared" si="373"/>
        <v>space exploration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>
        <f t="shared" si="364"/>
        <v>3185958</v>
      </c>
      <c r="L2622" s="12">
        <f t="shared" si="365"/>
        <v>42250.91715277778</v>
      </c>
      <c r="M2622" s="12">
        <f t="shared" si="366"/>
        <v>42287.791666666672</v>
      </c>
      <c r="N2622" s="14">
        <f t="shared" si="367"/>
        <v>36.624513888888892</v>
      </c>
      <c r="O2622" t="b">
        <v>1</v>
      </c>
      <c r="P2622">
        <v>1251</v>
      </c>
      <c r="Q2622" t="b">
        <v>1</v>
      </c>
      <c r="R2622" s="8">
        <f t="shared" si="368"/>
        <v>1.436523076923077</v>
      </c>
      <c r="S2622" s="10">
        <f t="shared" si="369"/>
        <v>74.639488409272587</v>
      </c>
      <c r="T2622" t="s">
        <v>8301</v>
      </c>
      <c r="U2622" t="str">
        <f t="shared" si="372"/>
        <v>technology</v>
      </c>
      <c r="V2622" t="str">
        <f t="shared" si="373"/>
        <v>space exploration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>
        <f t="shared" si="364"/>
        <v>2592000</v>
      </c>
      <c r="L2623" s="12">
        <f t="shared" si="365"/>
        <v>42115.49754629629</v>
      </c>
      <c r="M2623" s="12">
        <f t="shared" si="366"/>
        <v>42145.49754629629</v>
      </c>
      <c r="N2623" s="14">
        <f t="shared" si="367"/>
        <v>29.75</v>
      </c>
      <c r="O2623" t="b">
        <v>1</v>
      </c>
      <c r="P2623">
        <v>465</v>
      </c>
      <c r="Q2623" t="b">
        <v>1</v>
      </c>
      <c r="R2623" s="8">
        <f t="shared" si="368"/>
        <v>1.4588000000000001</v>
      </c>
      <c r="S2623" s="10">
        <f t="shared" si="369"/>
        <v>47.058064516129029</v>
      </c>
      <c r="T2623" t="s">
        <v>8301</v>
      </c>
      <c r="U2623" t="str">
        <f t="shared" si="372"/>
        <v>technology</v>
      </c>
      <c r="V2623" t="str">
        <f t="shared" si="373"/>
        <v>space exploration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>
        <f t="shared" si="364"/>
        <v>3888000</v>
      </c>
      <c r="L2624" s="12">
        <f t="shared" si="365"/>
        <v>42689.49324074074</v>
      </c>
      <c r="M2624" s="12">
        <f t="shared" si="366"/>
        <v>42734.49324074074</v>
      </c>
      <c r="N2624" s="14">
        <f t="shared" si="367"/>
        <v>44.75</v>
      </c>
      <c r="O2624" t="b">
        <v>0</v>
      </c>
      <c r="P2624">
        <v>74</v>
      </c>
      <c r="Q2624" t="b">
        <v>1</v>
      </c>
      <c r="R2624" s="8">
        <f t="shared" si="368"/>
        <v>1.3118399999999999</v>
      </c>
      <c r="S2624" s="10">
        <f t="shared" si="369"/>
        <v>26.591351351351353</v>
      </c>
      <c r="T2624" t="s">
        <v>8301</v>
      </c>
      <c r="U2624" t="str">
        <f t="shared" si="372"/>
        <v>technology</v>
      </c>
      <c r="V2624" t="str">
        <f t="shared" si="373"/>
        <v>space exploration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>
        <f t="shared" si="364"/>
        <v>1209600</v>
      </c>
      <c r="L2625" s="12">
        <f t="shared" si="365"/>
        <v>42692.006550925929</v>
      </c>
      <c r="M2625" s="12">
        <f t="shared" si="366"/>
        <v>42706.006550925929</v>
      </c>
      <c r="N2625" s="14">
        <f t="shared" si="367"/>
        <v>13.75</v>
      </c>
      <c r="O2625" t="b">
        <v>0</v>
      </c>
      <c r="P2625">
        <v>62</v>
      </c>
      <c r="Q2625" t="b">
        <v>1</v>
      </c>
      <c r="R2625" s="8">
        <f t="shared" si="368"/>
        <v>1.1399999999999999</v>
      </c>
      <c r="S2625" s="10">
        <f t="shared" si="369"/>
        <v>36.774193548387096</v>
      </c>
      <c r="T2625" t="s">
        <v>8301</v>
      </c>
      <c r="U2625" t="str">
        <f t="shared" si="372"/>
        <v>technology</v>
      </c>
      <c r="V2625" t="str">
        <f t="shared" si="373"/>
        <v>space exploration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>
        <f t="shared" si="364"/>
        <v>1814400</v>
      </c>
      <c r="L2626" s="12">
        <f t="shared" si="365"/>
        <v>41144.17155092593</v>
      </c>
      <c r="M2626" s="12">
        <f t="shared" si="366"/>
        <v>41165.17155092593</v>
      </c>
      <c r="N2626" s="14">
        <f t="shared" si="367"/>
        <v>20.75</v>
      </c>
      <c r="O2626" t="b">
        <v>0</v>
      </c>
      <c r="P2626">
        <v>3468</v>
      </c>
      <c r="Q2626" t="b">
        <v>1</v>
      </c>
      <c r="R2626" s="8">
        <f t="shared" si="368"/>
        <v>13.794206249999998</v>
      </c>
      <c r="S2626" s="10">
        <f t="shared" si="369"/>
        <v>31.820544982698959</v>
      </c>
      <c r="T2626" t="s">
        <v>8301</v>
      </c>
      <c r="U2626" t="str">
        <f t="shared" si="372"/>
        <v>technology</v>
      </c>
      <c r="V2626" t="str">
        <f t="shared" si="373"/>
        <v>space exploration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>
        <f t="shared" ref="K2627:K2690" si="374">SUM(I2627,-J2627)</f>
        <v>2163600</v>
      </c>
      <c r="L2627" s="12">
        <f t="shared" ref="L2627:L2690" si="375">(((J2627/60)/60)/24)+DATE(1970,1,1)+(-6/24)</f>
        <v>42658.560277777782</v>
      </c>
      <c r="M2627" s="12">
        <f t="shared" ref="M2627:M2690" si="376">(((I2627/60)/60)/24)+DATE(1970,1,1)+(-6/24)</f>
        <v>42683.601944444439</v>
      </c>
      <c r="N2627" s="14">
        <f t="shared" ref="N2627:N2690" si="377">(((K2627/60)/60)/24)+(-6/24)</f>
        <v>24.791666666666668</v>
      </c>
      <c r="O2627" t="b">
        <v>0</v>
      </c>
      <c r="P2627">
        <v>52</v>
      </c>
      <c r="Q2627" t="b">
        <v>1</v>
      </c>
      <c r="R2627" s="8">
        <f t="shared" ref="R2627:R2690" si="378">E2627/D2627</f>
        <v>9.56</v>
      </c>
      <c r="S2627" s="10">
        <f t="shared" ref="S2627:S2690" si="379">E2627/P2627</f>
        <v>27.576923076923077</v>
      </c>
      <c r="T2627" t="s">
        <v>8301</v>
      </c>
      <c r="U2627" t="str">
        <f t="shared" si="372"/>
        <v>technology</v>
      </c>
      <c r="V2627" t="str">
        <f t="shared" si="373"/>
        <v>space exploration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>
        <f t="shared" si="374"/>
        <v>2592000</v>
      </c>
      <c r="L2628" s="12">
        <f t="shared" si="375"/>
        <v>42128.378113425926</v>
      </c>
      <c r="M2628" s="12">
        <f t="shared" si="376"/>
        <v>42158.378113425926</v>
      </c>
      <c r="N2628" s="14">
        <f t="shared" si="377"/>
        <v>29.75</v>
      </c>
      <c r="O2628" t="b">
        <v>0</v>
      </c>
      <c r="P2628">
        <v>50</v>
      </c>
      <c r="Q2628" t="b">
        <v>1</v>
      </c>
      <c r="R2628" s="8">
        <f t="shared" si="378"/>
        <v>1.1200000000000001</v>
      </c>
      <c r="S2628" s="10">
        <f t="shared" si="379"/>
        <v>56</v>
      </c>
      <c r="T2628" t="s">
        <v>8301</v>
      </c>
      <c r="U2628" t="str">
        <f t="shared" si="372"/>
        <v>technology</v>
      </c>
      <c r="V2628" t="str">
        <f t="shared" si="373"/>
        <v>space exploration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>
        <f t="shared" si="374"/>
        <v>2595600</v>
      </c>
      <c r="L2629" s="12">
        <f t="shared" si="375"/>
        <v>42304.579409722224</v>
      </c>
      <c r="M2629" s="12">
        <f t="shared" si="376"/>
        <v>42334.621076388896</v>
      </c>
      <c r="N2629" s="14">
        <f t="shared" si="377"/>
        <v>29.791666666666668</v>
      </c>
      <c r="O2629" t="b">
        <v>0</v>
      </c>
      <c r="P2629">
        <v>45</v>
      </c>
      <c r="Q2629" t="b">
        <v>1</v>
      </c>
      <c r="R2629" s="8">
        <f t="shared" si="378"/>
        <v>6.4666666666666668</v>
      </c>
      <c r="S2629" s="10">
        <f t="shared" si="379"/>
        <v>21.555555555555557</v>
      </c>
      <c r="T2629" t="s">
        <v>8301</v>
      </c>
      <c r="U2629" t="str">
        <f t="shared" si="372"/>
        <v>technology</v>
      </c>
      <c r="V2629" t="str">
        <f t="shared" si="373"/>
        <v>space exploration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>
        <f t="shared" si="374"/>
        <v>1728000</v>
      </c>
      <c r="L2630" s="12">
        <f t="shared" si="375"/>
        <v>41953.716053240743</v>
      </c>
      <c r="M2630" s="12">
        <f t="shared" si="376"/>
        <v>41973.716053240743</v>
      </c>
      <c r="N2630" s="14">
        <f t="shared" si="377"/>
        <v>19.75</v>
      </c>
      <c r="O2630" t="b">
        <v>0</v>
      </c>
      <c r="P2630">
        <v>21</v>
      </c>
      <c r="Q2630" t="b">
        <v>1</v>
      </c>
      <c r="R2630" s="8">
        <f t="shared" si="378"/>
        <v>1.1036948748510131</v>
      </c>
      <c r="S2630" s="10">
        <f t="shared" si="379"/>
        <v>44.095238095238095</v>
      </c>
      <c r="T2630" t="s">
        <v>8301</v>
      </c>
      <c r="U2630" t="str">
        <f t="shared" si="372"/>
        <v>technology</v>
      </c>
      <c r="V2630" t="str">
        <f t="shared" si="373"/>
        <v>space exploration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>
        <f t="shared" si="374"/>
        <v>2592000</v>
      </c>
      <c r="L2631" s="12">
        <f t="shared" si="375"/>
        <v>42108.288449074069</v>
      </c>
      <c r="M2631" s="12">
        <f t="shared" si="376"/>
        <v>42138.288449074069</v>
      </c>
      <c r="N2631" s="14">
        <f t="shared" si="377"/>
        <v>29.75</v>
      </c>
      <c r="O2631" t="b">
        <v>0</v>
      </c>
      <c r="P2631">
        <v>100</v>
      </c>
      <c r="Q2631" t="b">
        <v>1</v>
      </c>
      <c r="R2631" s="8">
        <f t="shared" si="378"/>
        <v>1.2774000000000001</v>
      </c>
      <c r="S2631" s="10">
        <f t="shared" si="379"/>
        <v>63.87</v>
      </c>
      <c r="T2631" t="s">
        <v>8301</v>
      </c>
      <c r="U2631" t="str">
        <f t="shared" si="372"/>
        <v>technology</v>
      </c>
      <c r="V2631" t="str">
        <f t="shared" si="373"/>
        <v>space exploration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>
        <f t="shared" si="374"/>
        <v>2359688</v>
      </c>
      <c r="L2632" s="12">
        <f t="shared" si="375"/>
        <v>42523.855462962965</v>
      </c>
      <c r="M2632" s="12">
        <f t="shared" si="376"/>
        <v>42551.166666666672</v>
      </c>
      <c r="N2632" s="14">
        <f t="shared" si="377"/>
        <v>27.061203703703701</v>
      </c>
      <c r="O2632" t="b">
        <v>0</v>
      </c>
      <c r="P2632">
        <v>81</v>
      </c>
      <c r="Q2632" t="b">
        <v>1</v>
      </c>
      <c r="R2632" s="8">
        <f t="shared" si="378"/>
        <v>1.579</v>
      </c>
      <c r="S2632" s="10">
        <f t="shared" si="379"/>
        <v>38.987654320987652</v>
      </c>
      <c r="T2632" t="s">
        <v>8301</v>
      </c>
      <c r="U2632" t="str">
        <f t="shared" si="372"/>
        <v>technology</v>
      </c>
      <c r="V2632" t="str">
        <f t="shared" si="373"/>
        <v>space exploration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>
        <f t="shared" si="374"/>
        <v>2419200</v>
      </c>
      <c r="L2633" s="12">
        <f t="shared" si="375"/>
        <v>42217.919293981482</v>
      </c>
      <c r="M2633" s="12">
        <f t="shared" si="376"/>
        <v>42245.919293981482</v>
      </c>
      <c r="N2633" s="14">
        <f t="shared" si="377"/>
        <v>27.75</v>
      </c>
      <c r="O2633" t="b">
        <v>0</v>
      </c>
      <c r="P2633">
        <v>286</v>
      </c>
      <c r="Q2633" t="b">
        <v>1</v>
      </c>
      <c r="R2633" s="8">
        <f t="shared" si="378"/>
        <v>1.1466525000000001</v>
      </c>
      <c r="S2633" s="10">
        <f t="shared" si="379"/>
        <v>80.185489510489504</v>
      </c>
      <c r="T2633" t="s">
        <v>8301</v>
      </c>
      <c r="U2633" t="str">
        <f t="shared" si="372"/>
        <v>technology</v>
      </c>
      <c r="V2633" t="str">
        <f t="shared" si="373"/>
        <v>space exploration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>
        <f t="shared" si="374"/>
        <v>2160000</v>
      </c>
      <c r="L2634" s="12">
        <f t="shared" si="375"/>
        <v>42493.811793981484</v>
      </c>
      <c r="M2634" s="12">
        <f t="shared" si="376"/>
        <v>42518.811793981484</v>
      </c>
      <c r="N2634" s="14">
        <f t="shared" si="377"/>
        <v>24.75</v>
      </c>
      <c r="O2634" t="b">
        <v>0</v>
      </c>
      <c r="P2634">
        <v>42</v>
      </c>
      <c r="Q2634" t="b">
        <v>1</v>
      </c>
      <c r="R2634" s="8">
        <f t="shared" si="378"/>
        <v>1.3700934579439252</v>
      </c>
      <c r="S2634" s="10">
        <f t="shared" si="379"/>
        <v>34.904761904761905</v>
      </c>
      <c r="T2634" t="s">
        <v>8301</v>
      </c>
      <c r="U2634" t="str">
        <f t="shared" si="372"/>
        <v>technology</v>
      </c>
      <c r="V2634" t="str">
        <f t="shared" si="373"/>
        <v>space exploration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>
        <f t="shared" si="374"/>
        <v>2603668</v>
      </c>
      <c r="L2635" s="12">
        <f t="shared" si="375"/>
        <v>41667.573287037041</v>
      </c>
      <c r="M2635" s="12">
        <f t="shared" si="376"/>
        <v>41697.708333333336</v>
      </c>
      <c r="N2635" s="14">
        <f t="shared" si="377"/>
        <v>29.885046296296295</v>
      </c>
      <c r="O2635" t="b">
        <v>0</v>
      </c>
      <c r="P2635">
        <v>199</v>
      </c>
      <c r="Q2635" t="b">
        <v>1</v>
      </c>
      <c r="R2635" s="8">
        <f t="shared" si="378"/>
        <v>3.5461999999999998</v>
      </c>
      <c r="S2635" s="10">
        <f t="shared" si="379"/>
        <v>89.100502512562812</v>
      </c>
      <c r="T2635" t="s">
        <v>8301</v>
      </c>
      <c r="U2635" t="str">
        <f t="shared" si="372"/>
        <v>technology</v>
      </c>
      <c r="V2635" t="str">
        <f t="shared" si="373"/>
        <v>space exploration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>
        <f t="shared" si="374"/>
        <v>2592000</v>
      </c>
      <c r="L2636" s="12">
        <f t="shared" si="375"/>
        <v>42612.406493055561</v>
      </c>
      <c r="M2636" s="12">
        <f t="shared" si="376"/>
        <v>42642.406493055561</v>
      </c>
      <c r="N2636" s="14">
        <f t="shared" si="377"/>
        <v>29.75</v>
      </c>
      <c r="O2636" t="b">
        <v>0</v>
      </c>
      <c r="P2636">
        <v>25</v>
      </c>
      <c r="Q2636" t="b">
        <v>1</v>
      </c>
      <c r="R2636" s="8">
        <f t="shared" si="378"/>
        <v>1.0602150537634409</v>
      </c>
      <c r="S2636" s="10">
        <f t="shared" si="379"/>
        <v>39.44</v>
      </c>
      <c r="T2636" t="s">
        <v>8301</v>
      </c>
      <c r="U2636" t="str">
        <f t="shared" si="372"/>
        <v>technology</v>
      </c>
      <c r="V2636" t="str">
        <f t="shared" si="373"/>
        <v>space exploration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>
        <f t="shared" si="374"/>
        <v>3020400</v>
      </c>
      <c r="L2637" s="12">
        <f t="shared" si="375"/>
        <v>42037.700937500005</v>
      </c>
      <c r="M2637" s="12">
        <f t="shared" si="376"/>
        <v>42072.659270833334</v>
      </c>
      <c r="N2637" s="14">
        <f t="shared" si="377"/>
        <v>34.708333333333336</v>
      </c>
      <c r="O2637" t="b">
        <v>0</v>
      </c>
      <c r="P2637">
        <v>84</v>
      </c>
      <c r="Q2637" t="b">
        <v>1</v>
      </c>
      <c r="R2637" s="8">
        <f t="shared" si="378"/>
        <v>1</v>
      </c>
      <c r="S2637" s="10">
        <f t="shared" si="379"/>
        <v>136.9047619047619</v>
      </c>
      <c r="T2637" t="s">
        <v>8301</v>
      </c>
      <c r="U2637" t="str">
        <f t="shared" si="372"/>
        <v>technology</v>
      </c>
      <c r="V2637" t="str">
        <f t="shared" si="373"/>
        <v>space exploration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>
        <f t="shared" si="374"/>
        <v>1937686</v>
      </c>
      <c r="L2638" s="12">
        <f t="shared" si="375"/>
        <v>42636.364745370374</v>
      </c>
      <c r="M2638" s="12">
        <f t="shared" si="376"/>
        <v>42658.791666666672</v>
      </c>
      <c r="N2638" s="14">
        <f t="shared" si="377"/>
        <v>22.176921296296296</v>
      </c>
      <c r="O2638" t="b">
        <v>0</v>
      </c>
      <c r="P2638">
        <v>50</v>
      </c>
      <c r="Q2638" t="b">
        <v>1</v>
      </c>
      <c r="R2638" s="8">
        <f t="shared" si="378"/>
        <v>1.873</v>
      </c>
      <c r="S2638" s="10">
        <f t="shared" si="379"/>
        <v>37.46</v>
      </c>
      <c r="T2638" t="s">
        <v>8301</v>
      </c>
      <c r="U2638" t="str">
        <f t="shared" si="372"/>
        <v>technology</v>
      </c>
      <c r="V2638" t="str">
        <f t="shared" si="373"/>
        <v>space exploration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>
        <f t="shared" si="374"/>
        <v>1382400</v>
      </c>
      <c r="L2639" s="12">
        <f t="shared" si="375"/>
        <v>42639.299479166672</v>
      </c>
      <c r="M2639" s="12">
        <f t="shared" si="376"/>
        <v>42655.299479166672</v>
      </c>
      <c r="N2639" s="14">
        <f t="shared" si="377"/>
        <v>15.75</v>
      </c>
      <c r="O2639" t="b">
        <v>0</v>
      </c>
      <c r="P2639">
        <v>26</v>
      </c>
      <c r="Q2639" t="b">
        <v>1</v>
      </c>
      <c r="R2639" s="8">
        <f t="shared" si="378"/>
        <v>1.6619999999999999</v>
      </c>
      <c r="S2639" s="10">
        <f t="shared" si="379"/>
        <v>31.96153846153846</v>
      </c>
      <c r="T2639" t="s">
        <v>8301</v>
      </c>
      <c r="U2639" t="str">
        <f t="shared" si="372"/>
        <v>technology</v>
      </c>
      <c r="V2639" t="str">
        <f t="shared" si="373"/>
        <v>space exploration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>
        <f t="shared" si="374"/>
        <v>2592000</v>
      </c>
      <c r="L2640" s="12">
        <f t="shared" si="375"/>
        <v>41989.663136574076</v>
      </c>
      <c r="M2640" s="12">
        <f t="shared" si="376"/>
        <v>42019.663136574076</v>
      </c>
      <c r="N2640" s="14">
        <f t="shared" si="377"/>
        <v>29.75</v>
      </c>
      <c r="O2640" t="b">
        <v>0</v>
      </c>
      <c r="P2640">
        <v>14</v>
      </c>
      <c r="Q2640" t="b">
        <v>1</v>
      </c>
      <c r="R2640" s="8">
        <f t="shared" si="378"/>
        <v>1.0172910662824208</v>
      </c>
      <c r="S2640" s="10">
        <f t="shared" si="379"/>
        <v>25.214285714285715</v>
      </c>
      <c r="T2640" t="s">
        <v>8301</v>
      </c>
      <c r="U2640" t="str">
        <f t="shared" si="372"/>
        <v>technology</v>
      </c>
      <c r="V2640" t="str">
        <f t="shared" si="373"/>
        <v>space exploration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>
        <f t="shared" si="374"/>
        <v>2592000</v>
      </c>
      <c r="L2641" s="12">
        <f t="shared" si="375"/>
        <v>42024.61513888889</v>
      </c>
      <c r="M2641" s="12">
        <f t="shared" si="376"/>
        <v>42054.61513888889</v>
      </c>
      <c r="N2641" s="14">
        <f t="shared" si="377"/>
        <v>29.75</v>
      </c>
      <c r="O2641" t="b">
        <v>0</v>
      </c>
      <c r="P2641">
        <v>49</v>
      </c>
      <c r="Q2641" t="b">
        <v>1</v>
      </c>
      <c r="R2641" s="8">
        <f t="shared" si="378"/>
        <v>1.64</v>
      </c>
      <c r="S2641" s="10">
        <f t="shared" si="379"/>
        <v>10.040816326530612</v>
      </c>
      <c r="T2641" t="s">
        <v>8301</v>
      </c>
      <c r="U2641" t="str">
        <f t="shared" si="372"/>
        <v>technology</v>
      </c>
      <c r="V2641" t="str">
        <f t="shared" si="373"/>
        <v>space exploration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>
        <f t="shared" si="374"/>
        <v>5184000</v>
      </c>
      <c r="L2642" s="12">
        <f t="shared" si="375"/>
        <v>42102.910578703704</v>
      </c>
      <c r="M2642" s="12">
        <f t="shared" si="376"/>
        <v>42162.910578703704</v>
      </c>
      <c r="N2642" s="14">
        <f t="shared" si="377"/>
        <v>59.75</v>
      </c>
      <c r="O2642" t="b">
        <v>0</v>
      </c>
      <c r="P2642">
        <v>69</v>
      </c>
      <c r="Q2642" t="b">
        <v>1</v>
      </c>
      <c r="R2642" s="8">
        <f t="shared" si="378"/>
        <v>1.0566666666666666</v>
      </c>
      <c r="S2642" s="10">
        <f t="shared" si="379"/>
        <v>45.94202898550725</v>
      </c>
      <c r="T2642" t="s">
        <v>8301</v>
      </c>
      <c r="U2642" t="str">
        <f t="shared" si="372"/>
        <v>technology</v>
      </c>
      <c r="V2642" t="str">
        <f t="shared" si="373"/>
        <v>space exploration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>
        <f t="shared" si="374"/>
        <v>1469877</v>
      </c>
      <c r="L2643" s="12">
        <f t="shared" si="375"/>
        <v>41880.577118055553</v>
      </c>
      <c r="M2643" s="12">
        <f t="shared" si="376"/>
        <v>41897.589583333334</v>
      </c>
      <c r="N2643" s="14">
        <f t="shared" si="377"/>
        <v>16.762465277777778</v>
      </c>
      <c r="O2643" t="b">
        <v>0</v>
      </c>
      <c r="P2643">
        <v>1</v>
      </c>
      <c r="Q2643" t="b">
        <v>0</v>
      </c>
      <c r="R2643" s="8">
        <f t="shared" si="378"/>
        <v>0.01</v>
      </c>
      <c r="S2643" s="10">
        <f t="shared" si="379"/>
        <v>15</v>
      </c>
      <c r="T2643" t="s">
        <v>8301</v>
      </c>
      <c r="U2643" t="str">
        <f t="shared" si="372"/>
        <v>technology</v>
      </c>
      <c r="V2643" t="str">
        <f t="shared" si="373"/>
        <v>space exploration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>
        <f t="shared" si="374"/>
        <v>2595712</v>
      </c>
      <c r="L2644" s="12">
        <f t="shared" si="375"/>
        <v>42535.996620370366</v>
      </c>
      <c r="M2644" s="12">
        <f t="shared" si="376"/>
        <v>42566.039583333331</v>
      </c>
      <c r="N2644" s="14">
        <f t="shared" si="377"/>
        <v>29.792962962962964</v>
      </c>
      <c r="O2644" t="b">
        <v>0</v>
      </c>
      <c r="P2644">
        <v>0</v>
      </c>
      <c r="Q2644" t="b">
        <v>0</v>
      </c>
      <c r="R2644" s="8">
        <f t="shared" si="378"/>
        <v>0</v>
      </c>
      <c r="S2644" s="10" t="e">
        <f t="shared" si="379"/>
        <v>#DIV/0!</v>
      </c>
      <c r="T2644" t="s">
        <v>8301</v>
      </c>
      <c r="U2644" t="str">
        <f t="shared" si="372"/>
        <v>technology</v>
      </c>
      <c r="V2644" t="str">
        <f t="shared" si="373"/>
        <v>space exploration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>
        <f t="shared" si="374"/>
        <v>3088825</v>
      </c>
      <c r="L2645" s="12">
        <f t="shared" si="375"/>
        <v>42689.332349537035</v>
      </c>
      <c r="M2645" s="12">
        <f t="shared" si="376"/>
        <v>42725.082638888889</v>
      </c>
      <c r="N2645" s="14">
        <f t="shared" si="377"/>
        <v>35.500289351851855</v>
      </c>
      <c r="O2645" t="b">
        <v>1</v>
      </c>
      <c r="P2645">
        <v>1501</v>
      </c>
      <c r="Q2645" t="b">
        <v>0</v>
      </c>
      <c r="R2645" s="8">
        <f t="shared" si="378"/>
        <v>0.33559730999999998</v>
      </c>
      <c r="S2645" s="10">
        <f t="shared" si="379"/>
        <v>223.58248500999335</v>
      </c>
      <c r="T2645" t="s">
        <v>8301</v>
      </c>
      <c r="U2645" t="str">
        <f t="shared" si="372"/>
        <v>technology</v>
      </c>
      <c r="V2645" t="str">
        <f t="shared" si="373"/>
        <v>space exploration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>
        <f t="shared" si="374"/>
        <v>2592000</v>
      </c>
      <c r="L2646" s="12">
        <f t="shared" si="375"/>
        <v>42774.542071759264</v>
      </c>
      <c r="M2646" s="12">
        <f t="shared" si="376"/>
        <v>42804.542071759264</v>
      </c>
      <c r="N2646" s="14">
        <f t="shared" si="377"/>
        <v>29.75</v>
      </c>
      <c r="O2646" t="b">
        <v>1</v>
      </c>
      <c r="P2646">
        <v>52</v>
      </c>
      <c r="Q2646" t="b">
        <v>0</v>
      </c>
      <c r="R2646" s="8">
        <f t="shared" si="378"/>
        <v>2.053E-2</v>
      </c>
      <c r="S2646" s="10">
        <f t="shared" si="379"/>
        <v>39.480769230769234</v>
      </c>
      <c r="T2646" t="s">
        <v>8301</v>
      </c>
      <c r="U2646" t="str">
        <f t="shared" si="372"/>
        <v>technology</v>
      </c>
      <c r="V2646" t="str">
        <f t="shared" si="373"/>
        <v>space exploration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>
        <f t="shared" si="374"/>
        <v>2595600</v>
      </c>
      <c r="L2647" s="12">
        <f t="shared" si="375"/>
        <v>41921.592627314814</v>
      </c>
      <c r="M2647" s="12">
        <f t="shared" si="376"/>
        <v>41951.634293981479</v>
      </c>
      <c r="N2647" s="14">
        <f t="shared" si="377"/>
        <v>29.791666666666668</v>
      </c>
      <c r="O2647" t="b">
        <v>1</v>
      </c>
      <c r="P2647">
        <v>23</v>
      </c>
      <c r="Q2647" t="b">
        <v>0</v>
      </c>
      <c r="R2647" s="8">
        <f t="shared" si="378"/>
        <v>0.105</v>
      </c>
      <c r="S2647" s="10">
        <f t="shared" si="379"/>
        <v>91.304347826086953</v>
      </c>
      <c r="T2647" t="s">
        <v>8301</v>
      </c>
      <c r="U2647" t="str">
        <f t="shared" si="372"/>
        <v>technology</v>
      </c>
      <c r="V2647" t="str">
        <f t="shared" si="373"/>
        <v>space exploration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>
        <f t="shared" si="374"/>
        <v>2592000</v>
      </c>
      <c r="L2648" s="12">
        <f t="shared" si="375"/>
        <v>42226.063298611116</v>
      </c>
      <c r="M2648" s="12">
        <f t="shared" si="376"/>
        <v>42256.063298611116</v>
      </c>
      <c r="N2648" s="14">
        <f t="shared" si="377"/>
        <v>29.75</v>
      </c>
      <c r="O2648" t="b">
        <v>1</v>
      </c>
      <c r="P2648">
        <v>535</v>
      </c>
      <c r="Q2648" t="b">
        <v>0</v>
      </c>
      <c r="R2648" s="8">
        <f t="shared" si="378"/>
        <v>8.4172839999999999E-2</v>
      </c>
      <c r="S2648" s="10">
        <f t="shared" si="379"/>
        <v>78.666205607476627</v>
      </c>
      <c r="T2648" t="s">
        <v>8301</v>
      </c>
      <c r="U2648" t="str">
        <f t="shared" si="372"/>
        <v>technology</v>
      </c>
      <c r="V2648" t="str">
        <f t="shared" si="373"/>
        <v>space exploration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>
        <f t="shared" si="374"/>
        <v>2592000</v>
      </c>
      <c r="L2649" s="12">
        <f t="shared" si="375"/>
        <v>42200.011793981481</v>
      </c>
      <c r="M2649" s="12">
        <f t="shared" si="376"/>
        <v>42230.011793981481</v>
      </c>
      <c r="N2649" s="14">
        <f t="shared" si="377"/>
        <v>29.75</v>
      </c>
      <c r="O2649" t="b">
        <v>0</v>
      </c>
      <c r="P2649">
        <v>3</v>
      </c>
      <c r="Q2649" t="b">
        <v>0</v>
      </c>
      <c r="R2649" s="8">
        <f t="shared" si="378"/>
        <v>1.44E-2</v>
      </c>
      <c r="S2649" s="10">
        <f t="shared" si="379"/>
        <v>12</v>
      </c>
      <c r="T2649" t="s">
        <v>8301</v>
      </c>
      <c r="U2649" t="str">
        <f t="shared" si="372"/>
        <v>technology</v>
      </c>
      <c r="V2649" t="str">
        <f t="shared" si="373"/>
        <v>space exploration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>
        <f t="shared" si="374"/>
        <v>2592000</v>
      </c>
      <c r="L2650" s="12">
        <f t="shared" si="375"/>
        <v>42408.464814814812</v>
      </c>
      <c r="M2650" s="12">
        <f t="shared" si="376"/>
        <v>42438.464814814812</v>
      </c>
      <c r="N2650" s="14">
        <f t="shared" si="377"/>
        <v>29.75</v>
      </c>
      <c r="O2650" t="b">
        <v>0</v>
      </c>
      <c r="P2650">
        <v>6</v>
      </c>
      <c r="Q2650" t="b">
        <v>0</v>
      </c>
      <c r="R2650" s="8">
        <f t="shared" si="378"/>
        <v>8.8333333333333337E-3</v>
      </c>
      <c r="S2650" s="10">
        <f t="shared" si="379"/>
        <v>17.666666666666668</v>
      </c>
      <c r="T2650" t="s">
        <v>8301</v>
      </c>
      <c r="U2650" t="str">
        <f t="shared" si="372"/>
        <v>technology</v>
      </c>
      <c r="V2650" t="str">
        <f t="shared" si="373"/>
        <v>space exploration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>
        <f t="shared" si="374"/>
        <v>5184000</v>
      </c>
      <c r="L2651" s="12">
        <f t="shared" si="375"/>
        <v>42341.74700231482</v>
      </c>
      <c r="M2651" s="12">
        <f t="shared" si="376"/>
        <v>42401.74700231482</v>
      </c>
      <c r="N2651" s="14">
        <f t="shared" si="377"/>
        <v>59.75</v>
      </c>
      <c r="O2651" t="b">
        <v>0</v>
      </c>
      <c r="P2651">
        <v>3</v>
      </c>
      <c r="Q2651" t="b">
        <v>0</v>
      </c>
      <c r="R2651" s="8">
        <f t="shared" si="378"/>
        <v>9.9200000000000004E-4</v>
      </c>
      <c r="S2651" s="10">
        <f t="shared" si="379"/>
        <v>41.333333333333336</v>
      </c>
      <c r="T2651" t="s">
        <v>8301</v>
      </c>
      <c r="U2651" t="str">
        <f t="shared" si="372"/>
        <v>technology</v>
      </c>
      <c r="V2651" t="str">
        <f t="shared" si="373"/>
        <v>space exploration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>
        <f t="shared" si="374"/>
        <v>2592000</v>
      </c>
      <c r="L2652" s="12">
        <f t="shared" si="375"/>
        <v>42695.374340277776</v>
      </c>
      <c r="M2652" s="12">
        <f t="shared" si="376"/>
        <v>42725.374340277776</v>
      </c>
      <c r="N2652" s="14">
        <f t="shared" si="377"/>
        <v>29.75</v>
      </c>
      <c r="O2652" t="b">
        <v>0</v>
      </c>
      <c r="P2652">
        <v>5</v>
      </c>
      <c r="Q2652" t="b">
        <v>0</v>
      </c>
      <c r="R2652" s="8">
        <f t="shared" si="378"/>
        <v>5.966666666666667E-3</v>
      </c>
      <c r="S2652" s="10">
        <f t="shared" si="379"/>
        <v>71.599999999999994</v>
      </c>
      <c r="T2652" t="s">
        <v>8301</v>
      </c>
      <c r="U2652" t="str">
        <f t="shared" si="372"/>
        <v>technology</v>
      </c>
      <c r="V2652" t="str">
        <f t="shared" si="373"/>
        <v>space exploration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>
        <f t="shared" si="374"/>
        <v>2419200</v>
      </c>
      <c r="L2653" s="12">
        <f t="shared" si="375"/>
        <v>42327.555659722217</v>
      </c>
      <c r="M2653" s="12">
        <f t="shared" si="376"/>
        <v>42355.555659722217</v>
      </c>
      <c r="N2653" s="14">
        <f t="shared" si="377"/>
        <v>27.75</v>
      </c>
      <c r="O2653" t="b">
        <v>0</v>
      </c>
      <c r="P2653">
        <v>17</v>
      </c>
      <c r="Q2653" t="b">
        <v>0</v>
      </c>
      <c r="R2653" s="8">
        <f t="shared" si="378"/>
        <v>1.8689285714285714E-2</v>
      </c>
      <c r="S2653" s="10">
        <f t="shared" si="379"/>
        <v>307.8235294117647</v>
      </c>
      <c r="T2653" t="s">
        <v>8301</v>
      </c>
      <c r="U2653" t="str">
        <f t="shared" si="372"/>
        <v>technology</v>
      </c>
      <c r="V2653" t="str">
        <f t="shared" si="373"/>
        <v>space exploration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>
        <f t="shared" si="374"/>
        <v>2592000</v>
      </c>
      <c r="L2654" s="12">
        <f t="shared" si="375"/>
        <v>41952.908854166672</v>
      </c>
      <c r="M2654" s="12">
        <f t="shared" si="376"/>
        <v>41982.908854166672</v>
      </c>
      <c r="N2654" s="14">
        <f t="shared" si="377"/>
        <v>29.75</v>
      </c>
      <c r="O2654" t="b">
        <v>0</v>
      </c>
      <c r="P2654">
        <v>11</v>
      </c>
      <c r="Q2654" t="b">
        <v>0</v>
      </c>
      <c r="R2654" s="8">
        <f t="shared" si="378"/>
        <v>8.8500000000000002E-3</v>
      </c>
      <c r="S2654" s="10">
        <f t="shared" si="379"/>
        <v>80.454545454545453</v>
      </c>
      <c r="T2654" t="s">
        <v>8301</v>
      </c>
      <c r="U2654" t="str">
        <f t="shared" si="372"/>
        <v>technology</v>
      </c>
      <c r="V2654" t="str">
        <f t="shared" si="373"/>
        <v>space exploration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>
        <f t="shared" si="374"/>
        <v>2722873</v>
      </c>
      <c r="L2655" s="12">
        <f t="shared" si="375"/>
        <v>41771.401932870373</v>
      </c>
      <c r="M2655" s="12">
        <f t="shared" si="376"/>
        <v>41802.916666666664</v>
      </c>
      <c r="N2655" s="14">
        <f t="shared" si="377"/>
        <v>31.264733796296298</v>
      </c>
      <c r="O2655" t="b">
        <v>0</v>
      </c>
      <c r="P2655">
        <v>70</v>
      </c>
      <c r="Q2655" t="b">
        <v>0</v>
      </c>
      <c r="R2655" s="8">
        <f t="shared" si="378"/>
        <v>0.1152156862745098</v>
      </c>
      <c r="S2655" s="10">
        <f t="shared" si="379"/>
        <v>83.942857142857136</v>
      </c>
      <c r="T2655" t="s">
        <v>8301</v>
      </c>
      <c r="U2655" t="str">
        <f t="shared" si="372"/>
        <v>technology</v>
      </c>
      <c r="V2655" t="str">
        <f t="shared" si="373"/>
        <v>space exploration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>
        <f t="shared" si="374"/>
        <v>5180400</v>
      </c>
      <c r="L2656" s="12">
        <f t="shared" si="375"/>
        <v>42055.350995370376</v>
      </c>
      <c r="M2656" s="12">
        <f t="shared" si="376"/>
        <v>42115.309328703705</v>
      </c>
      <c r="N2656" s="14">
        <f t="shared" si="377"/>
        <v>59.708333333333336</v>
      </c>
      <c r="O2656" t="b">
        <v>0</v>
      </c>
      <c r="P2656">
        <v>6</v>
      </c>
      <c r="Q2656" t="b">
        <v>0</v>
      </c>
      <c r="R2656" s="8">
        <f t="shared" si="378"/>
        <v>5.1000000000000004E-4</v>
      </c>
      <c r="S2656" s="10">
        <f t="shared" si="379"/>
        <v>8.5</v>
      </c>
      <c r="T2656" t="s">
        <v>8301</v>
      </c>
      <c r="U2656" t="str">
        <f t="shared" si="372"/>
        <v>technology</v>
      </c>
      <c r="V2656" t="str">
        <f t="shared" si="373"/>
        <v>space exploration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>
        <f t="shared" si="374"/>
        <v>2416353</v>
      </c>
      <c r="L2657" s="12">
        <f t="shared" si="375"/>
        <v>42381.616284722222</v>
      </c>
      <c r="M2657" s="12">
        <f t="shared" si="376"/>
        <v>42409.583333333328</v>
      </c>
      <c r="N2657" s="14">
        <f t="shared" si="377"/>
        <v>27.717048611111114</v>
      </c>
      <c r="O2657" t="b">
        <v>0</v>
      </c>
      <c r="P2657">
        <v>43</v>
      </c>
      <c r="Q2657" t="b">
        <v>0</v>
      </c>
      <c r="R2657" s="8">
        <f t="shared" si="378"/>
        <v>0.21033333333333334</v>
      </c>
      <c r="S2657" s="10">
        <f t="shared" si="379"/>
        <v>73.372093023255815</v>
      </c>
      <c r="T2657" t="s">
        <v>8301</v>
      </c>
      <c r="U2657" t="str">
        <f t="shared" si="372"/>
        <v>technology</v>
      </c>
      <c r="V2657" t="str">
        <f t="shared" si="373"/>
        <v>space exploration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>
        <f t="shared" si="374"/>
        <v>3378512</v>
      </c>
      <c r="L2658" s="12">
        <f t="shared" si="375"/>
        <v>42767.438518518517</v>
      </c>
      <c r="M2658" s="12">
        <f t="shared" si="376"/>
        <v>42806.541666666672</v>
      </c>
      <c r="N2658" s="14">
        <f t="shared" si="377"/>
        <v>38.853148148148144</v>
      </c>
      <c r="O2658" t="b">
        <v>0</v>
      </c>
      <c r="P2658">
        <v>152</v>
      </c>
      <c r="Q2658" t="b">
        <v>0</v>
      </c>
      <c r="R2658" s="8">
        <f t="shared" si="378"/>
        <v>0.11436666666666667</v>
      </c>
      <c r="S2658" s="10">
        <f t="shared" si="379"/>
        <v>112.86184210526316</v>
      </c>
      <c r="T2658" t="s">
        <v>8301</v>
      </c>
      <c r="U2658" t="str">
        <f t="shared" si="372"/>
        <v>technology</v>
      </c>
      <c r="V2658" t="str">
        <f t="shared" si="373"/>
        <v>space exploration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>
        <f t="shared" si="374"/>
        <v>2862747</v>
      </c>
      <c r="L2659" s="12">
        <f t="shared" si="375"/>
        <v>42551.678854166668</v>
      </c>
      <c r="M2659" s="12">
        <f t="shared" si="376"/>
        <v>42584.8125</v>
      </c>
      <c r="N2659" s="14">
        <f t="shared" si="377"/>
        <v>32.883645833333333</v>
      </c>
      <c r="O2659" t="b">
        <v>0</v>
      </c>
      <c r="P2659">
        <v>59</v>
      </c>
      <c r="Q2659" t="b">
        <v>0</v>
      </c>
      <c r="R2659" s="8">
        <f t="shared" si="378"/>
        <v>0.18737933333333334</v>
      </c>
      <c r="S2659" s="10">
        <f t="shared" si="379"/>
        <v>95.277627118644077</v>
      </c>
      <c r="T2659" t="s">
        <v>8301</v>
      </c>
      <c r="U2659" t="str">
        <f t="shared" si="372"/>
        <v>technology</v>
      </c>
      <c r="V2659" t="str">
        <f t="shared" si="373"/>
        <v>space exploration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>
        <f t="shared" si="374"/>
        <v>2592000</v>
      </c>
      <c r="L2660" s="12">
        <f t="shared" si="375"/>
        <v>42551.634189814817</v>
      </c>
      <c r="M2660" s="12">
        <f t="shared" si="376"/>
        <v>42581.634189814817</v>
      </c>
      <c r="N2660" s="14">
        <f t="shared" si="377"/>
        <v>29.75</v>
      </c>
      <c r="O2660" t="b">
        <v>0</v>
      </c>
      <c r="P2660">
        <v>4</v>
      </c>
      <c r="Q2660" t="b">
        <v>0</v>
      </c>
      <c r="R2660" s="8">
        <f t="shared" si="378"/>
        <v>9.2857142857142856E-4</v>
      </c>
      <c r="S2660" s="10">
        <f t="shared" si="379"/>
        <v>22.75</v>
      </c>
      <c r="T2660" t="s">
        <v>8301</v>
      </c>
      <c r="U2660" t="str">
        <f t="shared" si="372"/>
        <v>technology</v>
      </c>
      <c r="V2660" t="str">
        <f t="shared" si="373"/>
        <v>space exploration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>
        <f t="shared" si="374"/>
        <v>2592000</v>
      </c>
      <c r="L2661" s="12">
        <f t="shared" si="375"/>
        <v>42081.819560185191</v>
      </c>
      <c r="M2661" s="12">
        <f t="shared" si="376"/>
        <v>42111.819560185191</v>
      </c>
      <c r="N2661" s="14">
        <f t="shared" si="377"/>
        <v>29.75</v>
      </c>
      <c r="O2661" t="b">
        <v>0</v>
      </c>
      <c r="P2661">
        <v>10</v>
      </c>
      <c r="Q2661" t="b">
        <v>0</v>
      </c>
      <c r="R2661" s="8">
        <f t="shared" si="378"/>
        <v>2.720408163265306E-2</v>
      </c>
      <c r="S2661" s="10">
        <f t="shared" si="379"/>
        <v>133.30000000000001</v>
      </c>
      <c r="T2661" t="s">
        <v>8301</v>
      </c>
      <c r="U2661" t="str">
        <f t="shared" si="372"/>
        <v>technology</v>
      </c>
      <c r="V2661" t="str">
        <f t="shared" si="373"/>
        <v>space exploration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>
        <f t="shared" si="374"/>
        <v>5187600</v>
      </c>
      <c r="L2662" s="12">
        <f t="shared" si="375"/>
        <v>42272.463171296295</v>
      </c>
      <c r="M2662" s="12">
        <f t="shared" si="376"/>
        <v>42332.504837962959</v>
      </c>
      <c r="N2662" s="14">
        <f t="shared" si="377"/>
        <v>59.791666666666664</v>
      </c>
      <c r="O2662" t="b">
        <v>0</v>
      </c>
      <c r="P2662">
        <v>5</v>
      </c>
      <c r="Q2662" t="b">
        <v>0</v>
      </c>
      <c r="R2662" s="8">
        <f t="shared" si="378"/>
        <v>9.5E-4</v>
      </c>
      <c r="S2662" s="10">
        <f t="shared" si="379"/>
        <v>3.8</v>
      </c>
      <c r="T2662" t="s">
        <v>8301</v>
      </c>
      <c r="U2662" t="str">
        <f t="shared" si="372"/>
        <v>technology</v>
      </c>
      <c r="V2662" t="str">
        <f t="shared" si="373"/>
        <v>space exploration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>
        <f t="shared" si="374"/>
        <v>2592000</v>
      </c>
      <c r="L2663" s="12">
        <f t="shared" si="375"/>
        <v>41542.708449074074</v>
      </c>
      <c r="M2663" s="12">
        <f t="shared" si="376"/>
        <v>41572.708449074074</v>
      </c>
      <c r="N2663" s="14">
        <f t="shared" si="377"/>
        <v>29.75</v>
      </c>
      <c r="O2663" t="b">
        <v>0</v>
      </c>
      <c r="P2663">
        <v>60</v>
      </c>
      <c r="Q2663" t="b">
        <v>1</v>
      </c>
      <c r="R2663" s="8">
        <f t="shared" si="378"/>
        <v>1.0289999999999999</v>
      </c>
      <c r="S2663" s="10">
        <f t="shared" si="379"/>
        <v>85.75</v>
      </c>
      <c r="T2663" t="s">
        <v>8302</v>
      </c>
      <c r="U2663" t="str">
        <f t="shared" si="372"/>
        <v>technology</v>
      </c>
      <c r="V2663" t="str">
        <f t="shared" si="373"/>
        <v>makerspaces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>
        <f t="shared" si="374"/>
        <v>2592000</v>
      </c>
      <c r="L2664" s="12">
        <f t="shared" si="375"/>
        <v>42207.496678240743</v>
      </c>
      <c r="M2664" s="12">
        <f t="shared" si="376"/>
        <v>42237.496678240743</v>
      </c>
      <c r="N2664" s="14">
        <f t="shared" si="377"/>
        <v>29.75</v>
      </c>
      <c r="O2664" t="b">
        <v>0</v>
      </c>
      <c r="P2664">
        <v>80</v>
      </c>
      <c r="Q2664" t="b">
        <v>1</v>
      </c>
      <c r="R2664" s="8">
        <f t="shared" si="378"/>
        <v>1.0680000000000001</v>
      </c>
      <c r="S2664" s="10">
        <f t="shared" si="379"/>
        <v>267</v>
      </c>
      <c r="T2664" t="s">
        <v>8302</v>
      </c>
      <c r="U2664" t="str">
        <f t="shared" si="372"/>
        <v>technology</v>
      </c>
      <c r="V2664" t="str">
        <f t="shared" si="373"/>
        <v>makerspaces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>
        <f t="shared" si="374"/>
        <v>2505793</v>
      </c>
      <c r="L2665" s="12">
        <f t="shared" si="375"/>
        <v>42222.372766203705</v>
      </c>
      <c r="M2665" s="12">
        <f t="shared" si="376"/>
        <v>42251.375</v>
      </c>
      <c r="N2665" s="14">
        <f t="shared" si="377"/>
        <v>28.752233796296295</v>
      </c>
      <c r="O2665" t="b">
        <v>0</v>
      </c>
      <c r="P2665">
        <v>56</v>
      </c>
      <c r="Q2665" t="b">
        <v>1</v>
      </c>
      <c r="R2665" s="8">
        <f t="shared" si="378"/>
        <v>1.0459624999999999</v>
      </c>
      <c r="S2665" s="10">
        <f t="shared" si="379"/>
        <v>373.55803571428572</v>
      </c>
      <c r="T2665" t="s">
        <v>8302</v>
      </c>
      <c r="U2665" t="str">
        <f t="shared" si="372"/>
        <v>technology</v>
      </c>
      <c r="V2665" t="str">
        <f t="shared" si="373"/>
        <v>makerspaces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>
        <f t="shared" si="374"/>
        <v>2960543</v>
      </c>
      <c r="L2666" s="12">
        <f t="shared" si="375"/>
        <v>42312.77542824074</v>
      </c>
      <c r="M2666" s="12">
        <f t="shared" si="376"/>
        <v>42347.040972222225</v>
      </c>
      <c r="N2666" s="14">
        <f t="shared" si="377"/>
        <v>34.015543981481478</v>
      </c>
      <c r="O2666" t="b">
        <v>0</v>
      </c>
      <c r="P2666">
        <v>104</v>
      </c>
      <c r="Q2666" t="b">
        <v>1</v>
      </c>
      <c r="R2666" s="8">
        <f t="shared" si="378"/>
        <v>1.0342857142857143</v>
      </c>
      <c r="S2666" s="10">
        <f t="shared" si="379"/>
        <v>174.03846153846155</v>
      </c>
      <c r="T2666" t="s">
        <v>8302</v>
      </c>
      <c r="U2666" t="str">
        <f t="shared" si="372"/>
        <v>technology</v>
      </c>
      <c r="V2666" t="str">
        <f t="shared" si="373"/>
        <v>makerspaces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>
        <f t="shared" si="374"/>
        <v>3888000</v>
      </c>
      <c r="L2667" s="12">
        <f t="shared" si="375"/>
        <v>42083.645532407405</v>
      </c>
      <c r="M2667" s="12">
        <f t="shared" si="376"/>
        <v>42128.645532407405</v>
      </c>
      <c r="N2667" s="14">
        <f t="shared" si="377"/>
        <v>44.75</v>
      </c>
      <c r="O2667" t="b">
        <v>0</v>
      </c>
      <c r="P2667">
        <v>46</v>
      </c>
      <c r="Q2667" t="b">
        <v>1</v>
      </c>
      <c r="R2667" s="8">
        <f t="shared" si="378"/>
        <v>1.2314285714285715</v>
      </c>
      <c r="S2667" s="10">
        <f t="shared" si="379"/>
        <v>93.695652173913047</v>
      </c>
      <c r="T2667" t="s">
        <v>8302</v>
      </c>
      <c r="U2667" t="str">
        <f t="shared" ref="U2667:U2682" si="380">+IF(T2667="technology/web","technology",IF(T2667="technology/gadgets","technology",IF(T2667="technology/hardware","technology",IF(T2667="technology/makerspaces","technology",IF(T2667="technology/wearables","technology",IF(T2667="technology/space exploration","technology","N/A"))))))</f>
        <v>technology</v>
      </c>
      <c r="V2667" t="str">
        <f t="shared" ref="V2667:V2682" si="381">IF(T2667="technology/web","web",IF(T2667="technology/gadgets","gadgets",IF(T2667="technology/hardware","hardware",IF(T2667="technology/makerspaces","makerspaces",IF(T2667="technology/wearables","wearables",IF(T2667="technology/space exploration","space exploration","N/A"))))))</f>
        <v>makerspaces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>
        <f t="shared" si="374"/>
        <v>3206361</v>
      </c>
      <c r="L2668" s="12">
        <f t="shared" si="375"/>
        <v>42235.514340277776</v>
      </c>
      <c r="M2668" s="12">
        <f t="shared" si="376"/>
        <v>42272.625</v>
      </c>
      <c r="N2668" s="14">
        <f t="shared" si="377"/>
        <v>36.860659722222223</v>
      </c>
      <c r="O2668" t="b">
        <v>0</v>
      </c>
      <c r="P2668">
        <v>206</v>
      </c>
      <c r="Q2668" t="b">
        <v>1</v>
      </c>
      <c r="R2668" s="8">
        <f t="shared" si="378"/>
        <v>1.592951</v>
      </c>
      <c r="S2668" s="10">
        <f t="shared" si="379"/>
        <v>77.327718446601949</v>
      </c>
      <c r="T2668" t="s">
        <v>8302</v>
      </c>
      <c r="U2668" t="str">
        <f t="shared" si="380"/>
        <v>technology</v>
      </c>
      <c r="V2668" t="str">
        <f t="shared" si="381"/>
        <v>makerspaces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>
        <f t="shared" si="374"/>
        <v>2592000</v>
      </c>
      <c r="L2669" s="12">
        <f t="shared" si="375"/>
        <v>42380.676111111112</v>
      </c>
      <c r="M2669" s="12">
        <f t="shared" si="376"/>
        <v>42410.676111111112</v>
      </c>
      <c r="N2669" s="14">
        <f t="shared" si="377"/>
        <v>29.75</v>
      </c>
      <c r="O2669" t="b">
        <v>0</v>
      </c>
      <c r="P2669">
        <v>18</v>
      </c>
      <c r="Q2669" t="b">
        <v>1</v>
      </c>
      <c r="R2669" s="8">
        <f t="shared" si="378"/>
        <v>1.1066666666666667</v>
      </c>
      <c r="S2669" s="10">
        <f t="shared" si="379"/>
        <v>92.222222222222229</v>
      </c>
      <c r="T2669" t="s">
        <v>8302</v>
      </c>
      <c r="U2669" t="str">
        <f t="shared" si="380"/>
        <v>technology</v>
      </c>
      <c r="V2669" t="str">
        <f t="shared" si="381"/>
        <v>makerspaces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>
        <f t="shared" si="374"/>
        <v>3630255</v>
      </c>
      <c r="L2670" s="12">
        <f t="shared" si="375"/>
        <v>42275.338715277772</v>
      </c>
      <c r="M2670" s="12">
        <f t="shared" si="376"/>
        <v>42317.35555555555</v>
      </c>
      <c r="N2670" s="14">
        <f t="shared" si="377"/>
        <v>41.766840277777781</v>
      </c>
      <c r="O2670" t="b">
        <v>0</v>
      </c>
      <c r="P2670">
        <v>28</v>
      </c>
      <c r="Q2670" t="b">
        <v>1</v>
      </c>
      <c r="R2670" s="8">
        <f t="shared" si="378"/>
        <v>1.7070000000000001</v>
      </c>
      <c r="S2670" s="10">
        <f t="shared" si="379"/>
        <v>60.964285714285715</v>
      </c>
      <c r="T2670" t="s">
        <v>8302</v>
      </c>
      <c r="U2670" t="str">
        <f t="shared" si="380"/>
        <v>technology</v>
      </c>
      <c r="V2670" t="str">
        <f t="shared" si="381"/>
        <v>makerspaces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>
        <f t="shared" si="374"/>
        <v>5184000</v>
      </c>
      <c r="L2671" s="12">
        <f t="shared" si="375"/>
        <v>42318.785833333335</v>
      </c>
      <c r="M2671" s="12">
        <f t="shared" si="376"/>
        <v>42378.785833333335</v>
      </c>
      <c r="N2671" s="14">
        <f t="shared" si="377"/>
        <v>59.75</v>
      </c>
      <c r="O2671" t="b">
        <v>0</v>
      </c>
      <c r="P2671">
        <v>11</v>
      </c>
      <c r="Q2671" t="b">
        <v>1</v>
      </c>
      <c r="R2671" s="8">
        <f t="shared" si="378"/>
        <v>1.25125</v>
      </c>
      <c r="S2671" s="10">
        <f t="shared" si="379"/>
        <v>91</v>
      </c>
      <c r="T2671" t="s">
        <v>8302</v>
      </c>
      <c r="U2671" t="str">
        <f t="shared" si="380"/>
        <v>technology</v>
      </c>
      <c r="V2671" t="str">
        <f t="shared" si="381"/>
        <v>makerspaces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>
        <f t="shared" si="374"/>
        <v>2419200</v>
      </c>
      <c r="L2672" s="12">
        <f t="shared" si="375"/>
        <v>41820.770601851851</v>
      </c>
      <c r="M2672" s="12">
        <f t="shared" si="376"/>
        <v>41848.770601851851</v>
      </c>
      <c r="N2672" s="14">
        <f t="shared" si="377"/>
        <v>27.75</v>
      </c>
      <c r="O2672" t="b">
        <v>1</v>
      </c>
      <c r="P2672">
        <v>60</v>
      </c>
      <c r="Q2672" t="b">
        <v>0</v>
      </c>
      <c r="R2672" s="8">
        <f t="shared" si="378"/>
        <v>6.4158609339642042E-2</v>
      </c>
      <c r="S2672" s="10">
        <f t="shared" si="379"/>
        <v>41.583333333333336</v>
      </c>
      <c r="T2672" t="s">
        <v>8302</v>
      </c>
      <c r="U2672" t="str">
        <f t="shared" si="380"/>
        <v>technology</v>
      </c>
      <c r="V2672" t="str">
        <f t="shared" si="381"/>
        <v>makerspaces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>
        <f t="shared" si="374"/>
        <v>2597964</v>
      </c>
      <c r="L2673" s="12">
        <f t="shared" si="375"/>
        <v>41962.499027777783</v>
      </c>
      <c r="M2673" s="12">
        <f t="shared" si="376"/>
        <v>41992.568055555559</v>
      </c>
      <c r="N2673" s="14">
        <f t="shared" si="377"/>
        <v>29.819027777777777</v>
      </c>
      <c r="O2673" t="b">
        <v>1</v>
      </c>
      <c r="P2673">
        <v>84</v>
      </c>
      <c r="Q2673" t="b">
        <v>0</v>
      </c>
      <c r="R2673" s="8">
        <f t="shared" si="378"/>
        <v>0.11344</v>
      </c>
      <c r="S2673" s="10">
        <f t="shared" si="379"/>
        <v>33.761904761904759</v>
      </c>
      <c r="T2673" t="s">
        <v>8302</v>
      </c>
      <c r="U2673" t="str">
        <f t="shared" si="380"/>
        <v>technology</v>
      </c>
      <c r="V2673" t="str">
        <f t="shared" si="381"/>
        <v>makerspaces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>
        <f t="shared" si="374"/>
        <v>1846010</v>
      </c>
      <c r="L2674" s="12">
        <f t="shared" si="375"/>
        <v>42344.634143518517</v>
      </c>
      <c r="M2674" s="12">
        <f t="shared" si="376"/>
        <v>42366</v>
      </c>
      <c r="N2674" s="14">
        <f t="shared" si="377"/>
        <v>21.115856481481483</v>
      </c>
      <c r="O2674" t="b">
        <v>1</v>
      </c>
      <c r="P2674">
        <v>47</v>
      </c>
      <c r="Q2674" t="b">
        <v>0</v>
      </c>
      <c r="R2674" s="8">
        <f t="shared" si="378"/>
        <v>0.33189999999999997</v>
      </c>
      <c r="S2674" s="10">
        <f t="shared" si="379"/>
        <v>70.61702127659575</v>
      </c>
      <c r="T2674" t="s">
        <v>8302</v>
      </c>
      <c r="U2674" t="str">
        <f t="shared" si="380"/>
        <v>technology</v>
      </c>
      <c r="V2674" t="str">
        <f t="shared" si="381"/>
        <v>makerspaces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>
        <f t="shared" si="374"/>
        <v>2540701</v>
      </c>
      <c r="L2675" s="12">
        <f t="shared" si="375"/>
        <v>41912.291655092595</v>
      </c>
      <c r="M2675" s="12">
        <f t="shared" si="376"/>
        <v>41941.697916666664</v>
      </c>
      <c r="N2675" s="14">
        <f t="shared" si="377"/>
        <v>29.156261574074076</v>
      </c>
      <c r="O2675" t="b">
        <v>1</v>
      </c>
      <c r="P2675">
        <v>66</v>
      </c>
      <c r="Q2675" t="b">
        <v>0</v>
      </c>
      <c r="R2675" s="8">
        <f t="shared" si="378"/>
        <v>0.27579999999999999</v>
      </c>
      <c r="S2675" s="10">
        <f t="shared" si="379"/>
        <v>167.15151515151516</v>
      </c>
      <c r="T2675" t="s">
        <v>8302</v>
      </c>
      <c r="U2675" t="str">
        <f t="shared" si="380"/>
        <v>technology</v>
      </c>
      <c r="V2675" t="str">
        <f t="shared" si="381"/>
        <v>makerspaces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>
        <f t="shared" si="374"/>
        <v>2296070</v>
      </c>
      <c r="L2676" s="12">
        <f t="shared" si="375"/>
        <v>42529.382754629631</v>
      </c>
      <c r="M2676" s="12">
        <f t="shared" si="376"/>
        <v>42555.957638888889</v>
      </c>
      <c r="N2676" s="14">
        <f t="shared" si="377"/>
        <v>26.32488425925926</v>
      </c>
      <c r="O2676" t="b">
        <v>1</v>
      </c>
      <c r="P2676">
        <v>171</v>
      </c>
      <c r="Q2676" t="b">
        <v>0</v>
      </c>
      <c r="R2676" s="8">
        <f t="shared" si="378"/>
        <v>0.62839999999999996</v>
      </c>
      <c r="S2676" s="10">
        <f t="shared" si="379"/>
        <v>128.61988304093566</v>
      </c>
      <c r="T2676" t="s">
        <v>8302</v>
      </c>
      <c r="U2676" t="str">
        <f t="shared" si="380"/>
        <v>technology</v>
      </c>
      <c r="V2676" t="str">
        <f t="shared" si="381"/>
        <v>makerspaces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>
        <f t="shared" si="374"/>
        <v>2595600</v>
      </c>
      <c r="L2677" s="12">
        <f t="shared" si="375"/>
        <v>41923.607511574075</v>
      </c>
      <c r="M2677" s="12">
        <f t="shared" si="376"/>
        <v>41953.649178240739</v>
      </c>
      <c r="N2677" s="14">
        <f t="shared" si="377"/>
        <v>29.791666666666668</v>
      </c>
      <c r="O2677" t="b">
        <v>1</v>
      </c>
      <c r="P2677">
        <v>29</v>
      </c>
      <c r="Q2677" t="b">
        <v>0</v>
      </c>
      <c r="R2677" s="8">
        <f t="shared" si="378"/>
        <v>7.5880000000000003E-2</v>
      </c>
      <c r="S2677" s="10">
        <f t="shared" si="379"/>
        <v>65.41379310344827</v>
      </c>
      <c r="T2677" t="s">
        <v>8302</v>
      </c>
      <c r="U2677" t="str">
        <f t="shared" si="380"/>
        <v>technology</v>
      </c>
      <c r="V2677" t="str">
        <f t="shared" si="381"/>
        <v>makerspaces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>
        <f t="shared" si="374"/>
        <v>2592000</v>
      </c>
      <c r="L2678" s="12">
        <f t="shared" si="375"/>
        <v>42482.374699074076</v>
      </c>
      <c r="M2678" s="12">
        <f t="shared" si="376"/>
        <v>42512.374699074076</v>
      </c>
      <c r="N2678" s="14">
        <f t="shared" si="377"/>
        <v>29.75</v>
      </c>
      <c r="O2678" t="b">
        <v>0</v>
      </c>
      <c r="P2678">
        <v>9</v>
      </c>
      <c r="Q2678" t="b">
        <v>0</v>
      </c>
      <c r="R2678" s="8">
        <f t="shared" si="378"/>
        <v>0.50380952380952382</v>
      </c>
      <c r="S2678" s="10">
        <f t="shared" si="379"/>
        <v>117.55555555555556</v>
      </c>
      <c r="T2678" t="s">
        <v>8302</v>
      </c>
      <c r="U2678" t="str">
        <f t="shared" si="380"/>
        <v>technology</v>
      </c>
      <c r="V2678" t="str">
        <f t="shared" si="381"/>
        <v>makerspaces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>
        <f t="shared" si="374"/>
        <v>2592000</v>
      </c>
      <c r="L2679" s="12">
        <f t="shared" si="375"/>
        <v>41792.779432870368</v>
      </c>
      <c r="M2679" s="12">
        <f t="shared" si="376"/>
        <v>41822.779432870368</v>
      </c>
      <c r="N2679" s="14">
        <f t="shared" si="377"/>
        <v>29.75</v>
      </c>
      <c r="O2679" t="b">
        <v>0</v>
      </c>
      <c r="P2679">
        <v>27</v>
      </c>
      <c r="Q2679" t="b">
        <v>0</v>
      </c>
      <c r="R2679" s="8">
        <f t="shared" si="378"/>
        <v>0.17512820512820512</v>
      </c>
      <c r="S2679" s="10">
        <f t="shared" si="379"/>
        <v>126.48148148148148</v>
      </c>
      <c r="T2679" t="s">
        <v>8302</v>
      </c>
      <c r="U2679" t="str">
        <f t="shared" si="380"/>
        <v>technology</v>
      </c>
      <c r="V2679" t="str">
        <f t="shared" si="381"/>
        <v>makerspaces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>
        <f t="shared" si="374"/>
        <v>2592000</v>
      </c>
      <c r="L2680" s="12">
        <f t="shared" si="375"/>
        <v>42241.548206018517</v>
      </c>
      <c r="M2680" s="12">
        <f t="shared" si="376"/>
        <v>42271.548206018517</v>
      </c>
      <c r="N2680" s="14">
        <f t="shared" si="377"/>
        <v>29.75</v>
      </c>
      <c r="O2680" t="b">
        <v>0</v>
      </c>
      <c r="P2680">
        <v>2</v>
      </c>
      <c r="Q2680" t="b">
        <v>0</v>
      </c>
      <c r="R2680" s="8">
        <f t="shared" si="378"/>
        <v>1.3750000000000001E-4</v>
      </c>
      <c r="S2680" s="10">
        <f t="shared" si="379"/>
        <v>550</v>
      </c>
      <c r="T2680" t="s">
        <v>8302</v>
      </c>
      <c r="U2680" t="str">
        <f t="shared" si="380"/>
        <v>technology</v>
      </c>
      <c r="V2680" t="str">
        <f t="shared" si="381"/>
        <v>makerspaces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>
        <f t="shared" si="374"/>
        <v>2592000</v>
      </c>
      <c r="L2681" s="12">
        <f t="shared" si="375"/>
        <v>42032.751087962963</v>
      </c>
      <c r="M2681" s="12">
        <f t="shared" si="376"/>
        <v>42062.751087962963</v>
      </c>
      <c r="N2681" s="14">
        <f t="shared" si="377"/>
        <v>29.75</v>
      </c>
      <c r="O2681" t="b">
        <v>0</v>
      </c>
      <c r="P2681">
        <v>3</v>
      </c>
      <c r="Q2681" t="b">
        <v>0</v>
      </c>
      <c r="R2681" s="8">
        <f t="shared" si="378"/>
        <v>3.3E-3</v>
      </c>
      <c r="S2681" s="10">
        <f t="shared" si="379"/>
        <v>44</v>
      </c>
      <c r="T2681" t="s">
        <v>8302</v>
      </c>
      <c r="U2681" t="str">
        <f t="shared" si="380"/>
        <v>technology</v>
      </c>
      <c r="V2681" t="str">
        <f t="shared" si="381"/>
        <v>makerspaces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>
        <f t="shared" si="374"/>
        <v>2588400</v>
      </c>
      <c r="L2682" s="12">
        <f t="shared" si="375"/>
        <v>42435.961701388893</v>
      </c>
      <c r="M2682" s="12">
        <f t="shared" si="376"/>
        <v>42465.920034722221</v>
      </c>
      <c r="N2682" s="14">
        <f t="shared" si="377"/>
        <v>29.708333333333332</v>
      </c>
      <c r="O2682" t="b">
        <v>0</v>
      </c>
      <c r="P2682">
        <v>4</v>
      </c>
      <c r="Q2682" t="b">
        <v>0</v>
      </c>
      <c r="R2682" s="8">
        <f t="shared" si="378"/>
        <v>8.6250000000000007E-3</v>
      </c>
      <c r="S2682" s="10">
        <f t="shared" si="379"/>
        <v>69</v>
      </c>
      <c r="T2682" t="s">
        <v>8302</v>
      </c>
      <c r="U2682" t="str">
        <f t="shared" si="380"/>
        <v>technology</v>
      </c>
      <c r="V2682" t="str">
        <f t="shared" si="381"/>
        <v>makerspaces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>
        <f t="shared" si="374"/>
        <v>2160000</v>
      </c>
      <c r="L2683" s="12">
        <f t="shared" si="375"/>
        <v>41805.645254629628</v>
      </c>
      <c r="M2683" s="12">
        <f t="shared" si="376"/>
        <v>41830.645254629628</v>
      </c>
      <c r="N2683" s="14">
        <f t="shared" si="377"/>
        <v>24.75</v>
      </c>
      <c r="O2683" t="b">
        <v>0</v>
      </c>
      <c r="P2683">
        <v>2</v>
      </c>
      <c r="Q2683" t="b">
        <v>0</v>
      </c>
      <c r="R2683" s="8">
        <f t="shared" si="378"/>
        <v>6.875E-3</v>
      </c>
      <c r="S2683" s="10">
        <f t="shared" si="379"/>
        <v>27.5</v>
      </c>
      <c r="T2683" t="s">
        <v>8284</v>
      </c>
      <c r="U2683" t="str">
        <f t="shared" ref="U2683:U2702" si="382">IF(T2683="food/food trucks", "food", IF(T2683="food/small batch", "food", IF(T2683="food/restaurants", "food", "N/A")))</f>
        <v>food</v>
      </c>
      <c r="V2683" t="str">
        <f t="shared" ref="V2683:V2702" si="383">IF(T2683="food/food trucks", "food trucks", IF(T2683="food/small batch", "small batch", IF(T2683="food/restaurants", "restaurants", "N/A")))</f>
        <v>food trucks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>
        <f t="shared" si="374"/>
        <v>2797400</v>
      </c>
      <c r="L2684" s="12">
        <f t="shared" si="375"/>
        <v>41932.621990740743</v>
      </c>
      <c r="M2684" s="12">
        <f t="shared" si="376"/>
        <v>41964.999305555553</v>
      </c>
      <c r="N2684" s="14">
        <f t="shared" si="377"/>
        <v>32.127314814814817</v>
      </c>
      <c r="O2684" t="b">
        <v>0</v>
      </c>
      <c r="P2684">
        <v>20</v>
      </c>
      <c r="Q2684" t="b">
        <v>0</v>
      </c>
      <c r="R2684" s="8">
        <f t="shared" si="378"/>
        <v>0.28299999999999997</v>
      </c>
      <c r="S2684" s="10">
        <f t="shared" si="379"/>
        <v>84.9</v>
      </c>
      <c r="T2684" t="s">
        <v>8284</v>
      </c>
      <c r="U2684" t="str">
        <f t="shared" si="382"/>
        <v>food</v>
      </c>
      <c r="V2684" t="str">
        <f t="shared" si="383"/>
        <v>food trucks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>
        <f t="shared" si="374"/>
        <v>2592000</v>
      </c>
      <c r="L2685" s="12">
        <f t="shared" si="375"/>
        <v>42034.50509259259</v>
      </c>
      <c r="M2685" s="12">
        <f t="shared" si="376"/>
        <v>42064.50509259259</v>
      </c>
      <c r="N2685" s="14">
        <f t="shared" si="377"/>
        <v>29.75</v>
      </c>
      <c r="O2685" t="b">
        <v>0</v>
      </c>
      <c r="P2685">
        <v>3</v>
      </c>
      <c r="Q2685" t="b">
        <v>0</v>
      </c>
      <c r="R2685" s="8">
        <f t="shared" si="378"/>
        <v>2.3999999999999998E-3</v>
      </c>
      <c r="S2685" s="10">
        <f t="shared" si="379"/>
        <v>12</v>
      </c>
      <c r="T2685" t="s">
        <v>8284</v>
      </c>
      <c r="U2685" t="str">
        <f t="shared" si="382"/>
        <v>food</v>
      </c>
      <c r="V2685" t="str">
        <f t="shared" si="383"/>
        <v>food trucks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>
        <f t="shared" si="374"/>
        <v>3456000</v>
      </c>
      <c r="L2686" s="12">
        <f t="shared" si="375"/>
        <v>41820.664641203701</v>
      </c>
      <c r="M2686" s="12">
        <f t="shared" si="376"/>
        <v>41860.664641203701</v>
      </c>
      <c r="N2686" s="14">
        <f t="shared" si="377"/>
        <v>39.75</v>
      </c>
      <c r="O2686" t="b">
        <v>0</v>
      </c>
      <c r="P2686">
        <v>4</v>
      </c>
      <c r="Q2686" t="b">
        <v>0</v>
      </c>
      <c r="R2686" s="8">
        <f t="shared" si="378"/>
        <v>1.1428571428571429E-2</v>
      </c>
      <c r="S2686" s="10">
        <f t="shared" si="379"/>
        <v>200</v>
      </c>
      <c r="T2686" t="s">
        <v>8284</v>
      </c>
      <c r="U2686" t="str">
        <f t="shared" si="382"/>
        <v>food</v>
      </c>
      <c r="V2686" t="str">
        <f t="shared" si="383"/>
        <v>food trucks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>
        <f t="shared" si="374"/>
        <v>5180400</v>
      </c>
      <c r="L2687" s="12">
        <f t="shared" si="375"/>
        <v>42061.44594907407</v>
      </c>
      <c r="M2687" s="12">
        <f t="shared" si="376"/>
        <v>42121.404282407413</v>
      </c>
      <c r="N2687" s="14">
        <f t="shared" si="377"/>
        <v>59.708333333333336</v>
      </c>
      <c r="O2687" t="b">
        <v>0</v>
      </c>
      <c r="P2687">
        <v>1</v>
      </c>
      <c r="Q2687" t="b">
        <v>0</v>
      </c>
      <c r="R2687" s="8">
        <f t="shared" si="378"/>
        <v>2.0000000000000001E-4</v>
      </c>
      <c r="S2687" s="10">
        <f t="shared" si="379"/>
        <v>10</v>
      </c>
      <c r="T2687" t="s">
        <v>8284</v>
      </c>
      <c r="U2687" t="str">
        <f t="shared" si="382"/>
        <v>food</v>
      </c>
      <c r="V2687" t="str">
        <f t="shared" si="383"/>
        <v>food trucks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>
        <f t="shared" si="374"/>
        <v>1728000</v>
      </c>
      <c r="L2688" s="12">
        <f t="shared" si="375"/>
        <v>41892.724803240737</v>
      </c>
      <c r="M2688" s="12">
        <f t="shared" si="376"/>
        <v>41912.724803240737</v>
      </c>
      <c r="N2688" s="14">
        <f t="shared" si="377"/>
        <v>19.75</v>
      </c>
      <c r="O2688" t="b">
        <v>0</v>
      </c>
      <c r="P2688">
        <v>0</v>
      </c>
      <c r="Q2688" t="b">
        <v>0</v>
      </c>
      <c r="R2688" s="8">
        <f t="shared" si="378"/>
        <v>0</v>
      </c>
      <c r="S2688" s="10" t="e">
        <f t="shared" si="379"/>
        <v>#DIV/0!</v>
      </c>
      <c r="T2688" t="s">
        <v>8284</v>
      </c>
      <c r="U2688" t="str">
        <f t="shared" si="382"/>
        <v>food</v>
      </c>
      <c r="V2688" t="str">
        <f t="shared" si="383"/>
        <v>food trucks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>
        <f t="shared" si="374"/>
        <v>2592000</v>
      </c>
      <c r="L2689" s="12">
        <f t="shared" si="375"/>
        <v>42154.39025462963</v>
      </c>
      <c r="M2689" s="12">
        <f t="shared" si="376"/>
        <v>42184.39025462963</v>
      </c>
      <c r="N2689" s="14">
        <f t="shared" si="377"/>
        <v>29.75</v>
      </c>
      <c r="O2689" t="b">
        <v>0</v>
      </c>
      <c r="P2689">
        <v>0</v>
      </c>
      <c r="Q2689" t="b">
        <v>0</v>
      </c>
      <c r="R2689" s="8">
        <f t="shared" si="378"/>
        <v>0</v>
      </c>
      <c r="S2689" s="10" t="e">
        <f t="shared" si="379"/>
        <v>#DIV/0!</v>
      </c>
      <c r="T2689" t="s">
        <v>8284</v>
      </c>
      <c r="U2689" t="str">
        <f t="shared" si="382"/>
        <v>food</v>
      </c>
      <c r="V2689" t="str">
        <f t="shared" si="383"/>
        <v>food trucks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>
        <f t="shared" si="374"/>
        <v>2678930</v>
      </c>
      <c r="L2690" s="12">
        <f t="shared" si="375"/>
        <v>42027.868865740747</v>
      </c>
      <c r="M2690" s="12">
        <f t="shared" si="376"/>
        <v>42058.875</v>
      </c>
      <c r="N2690" s="14">
        <f t="shared" si="377"/>
        <v>30.756134259259259</v>
      </c>
      <c r="O2690" t="b">
        <v>0</v>
      </c>
      <c r="P2690">
        <v>14</v>
      </c>
      <c r="Q2690" t="b">
        <v>0</v>
      </c>
      <c r="R2690" s="8">
        <f t="shared" si="378"/>
        <v>1.48E-3</v>
      </c>
      <c r="S2690" s="10">
        <f t="shared" si="379"/>
        <v>5.2857142857142856</v>
      </c>
      <c r="T2690" t="s">
        <v>8284</v>
      </c>
      <c r="U2690" t="str">
        <f t="shared" si="382"/>
        <v>food</v>
      </c>
      <c r="V2690" t="str">
        <f t="shared" si="383"/>
        <v>food trucks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>
        <f t="shared" ref="K2691:K2754" si="384">SUM(I2691,-J2691)</f>
        <v>2592000</v>
      </c>
      <c r="L2691" s="12">
        <f t="shared" ref="L2691:L2754" si="385">(((J2691/60)/60)/24)+DATE(1970,1,1)+(-6/24)</f>
        <v>42551.711689814809</v>
      </c>
      <c r="M2691" s="12">
        <f t="shared" ref="M2691:M2754" si="386">(((I2691/60)/60)/24)+DATE(1970,1,1)+(-6/24)</f>
        <v>42581.711689814809</v>
      </c>
      <c r="N2691" s="14">
        <f t="shared" ref="N2691:N2754" si="387">(((K2691/60)/60)/24)+(-6/24)</f>
        <v>29.75</v>
      </c>
      <c r="O2691" t="b">
        <v>0</v>
      </c>
      <c r="P2691">
        <v>1</v>
      </c>
      <c r="Q2691" t="b">
        <v>0</v>
      </c>
      <c r="R2691" s="8">
        <f t="shared" ref="R2691:R2754" si="388">E2691/D2691</f>
        <v>2.8571428571428571E-5</v>
      </c>
      <c r="S2691" s="10">
        <f t="shared" ref="S2691:S2754" si="389">E2691/P2691</f>
        <v>1</v>
      </c>
      <c r="T2691" t="s">
        <v>8284</v>
      </c>
      <c r="U2691" t="str">
        <f t="shared" si="382"/>
        <v>food</v>
      </c>
      <c r="V2691" t="str">
        <f t="shared" si="383"/>
        <v>food trucks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>
        <f t="shared" si="384"/>
        <v>3888000</v>
      </c>
      <c r="L2692" s="12">
        <f t="shared" si="385"/>
        <v>42112.855046296296</v>
      </c>
      <c r="M2692" s="12">
        <f t="shared" si="386"/>
        <v>42157.855046296296</v>
      </c>
      <c r="N2692" s="14">
        <f t="shared" si="387"/>
        <v>44.75</v>
      </c>
      <c r="O2692" t="b">
        <v>0</v>
      </c>
      <c r="P2692">
        <v>118</v>
      </c>
      <c r="Q2692" t="b">
        <v>0</v>
      </c>
      <c r="R2692" s="8">
        <f t="shared" si="388"/>
        <v>0.107325</v>
      </c>
      <c r="S2692" s="10">
        <f t="shared" si="389"/>
        <v>72.762711864406782</v>
      </c>
      <c r="T2692" t="s">
        <v>8284</v>
      </c>
      <c r="U2692" t="str">
        <f t="shared" si="382"/>
        <v>food</v>
      </c>
      <c r="V2692" t="str">
        <f t="shared" si="383"/>
        <v>food trucks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>
        <f t="shared" si="384"/>
        <v>3888000</v>
      </c>
      <c r="L2693" s="12">
        <f t="shared" si="385"/>
        <v>42089.474039351851</v>
      </c>
      <c r="M2693" s="12">
        <f t="shared" si="386"/>
        <v>42134.474039351851</v>
      </c>
      <c r="N2693" s="14">
        <f t="shared" si="387"/>
        <v>44.75</v>
      </c>
      <c r="O2693" t="b">
        <v>0</v>
      </c>
      <c r="P2693">
        <v>2</v>
      </c>
      <c r="Q2693" t="b">
        <v>0</v>
      </c>
      <c r="R2693" s="8">
        <f t="shared" si="388"/>
        <v>5.3846153846153844E-4</v>
      </c>
      <c r="S2693" s="10">
        <f t="shared" si="389"/>
        <v>17.5</v>
      </c>
      <c r="T2693" t="s">
        <v>8284</v>
      </c>
      <c r="U2693" t="str">
        <f t="shared" si="382"/>
        <v>food</v>
      </c>
      <c r="V2693" t="str">
        <f t="shared" si="383"/>
        <v>food trucks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>
        <f t="shared" si="384"/>
        <v>2588400</v>
      </c>
      <c r="L2694" s="12">
        <f t="shared" si="385"/>
        <v>42058.084027777775</v>
      </c>
      <c r="M2694" s="12">
        <f t="shared" si="386"/>
        <v>42088.042361111111</v>
      </c>
      <c r="N2694" s="14">
        <f t="shared" si="387"/>
        <v>29.708333333333332</v>
      </c>
      <c r="O2694" t="b">
        <v>0</v>
      </c>
      <c r="P2694">
        <v>1</v>
      </c>
      <c r="Q2694" t="b">
        <v>0</v>
      </c>
      <c r="R2694" s="8">
        <f t="shared" si="388"/>
        <v>7.1428571428571426E-3</v>
      </c>
      <c r="S2694" s="10">
        <f t="shared" si="389"/>
        <v>25</v>
      </c>
      <c r="T2694" t="s">
        <v>8284</v>
      </c>
      <c r="U2694" t="str">
        <f t="shared" si="382"/>
        <v>food</v>
      </c>
      <c r="V2694" t="str">
        <f t="shared" si="383"/>
        <v>food trucks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>
        <f t="shared" si="384"/>
        <v>2592000</v>
      </c>
      <c r="L2695" s="12">
        <f t="shared" si="385"/>
        <v>41833.888495370367</v>
      </c>
      <c r="M2695" s="12">
        <f t="shared" si="386"/>
        <v>41863.888495370367</v>
      </c>
      <c r="N2695" s="14">
        <f t="shared" si="387"/>
        <v>29.75</v>
      </c>
      <c r="O2695" t="b">
        <v>0</v>
      </c>
      <c r="P2695">
        <v>3</v>
      </c>
      <c r="Q2695" t="b">
        <v>0</v>
      </c>
      <c r="R2695" s="8">
        <f t="shared" si="388"/>
        <v>8.0000000000000002E-3</v>
      </c>
      <c r="S2695" s="10">
        <f t="shared" si="389"/>
        <v>13.333333333333334</v>
      </c>
      <c r="T2695" t="s">
        <v>8284</v>
      </c>
      <c r="U2695" t="str">
        <f t="shared" si="382"/>
        <v>food</v>
      </c>
      <c r="V2695" t="str">
        <f t="shared" si="383"/>
        <v>food trucks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>
        <f t="shared" si="384"/>
        <v>2592000</v>
      </c>
      <c r="L2696" s="12">
        <f t="shared" si="385"/>
        <v>41877.890497685185</v>
      </c>
      <c r="M2696" s="12">
        <f t="shared" si="386"/>
        <v>41907.890497685185</v>
      </c>
      <c r="N2696" s="14">
        <f t="shared" si="387"/>
        <v>29.75</v>
      </c>
      <c r="O2696" t="b">
        <v>0</v>
      </c>
      <c r="P2696">
        <v>1</v>
      </c>
      <c r="Q2696" t="b">
        <v>0</v>
      </c>
      <c r="R2696" s="8">
        <f t="shared" si="388"/>
        <v>3.3333333333333335E-5</v>
      </c>
      <c r="S2696" s="10">
        <f t="shared" si="389"/>
        <v>1</v>
      </c>
      <c r="T2696" t="s">
        <v>8284</v>
      </c>
      <c r="U2696" t="str">
        <f t="shared" si="382"/>
        <v>food</v>
      </c>
      <c r="V2696" t="str">
        <f t="shared" si="383"/>
        <v>food trucks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>
        <f t="shared" si="384"/>
        <v>5180400</v>
      </c>
      <c r="L2697" s="12">
        <f t="shared" si="385"/>
        <v>42047.931921296295</v>
      </c>
      <c r="M2697" s="12">
        <f t="shared" si="386"/>
        <v>42107.89025462963</v>
      </c>
      <c r="N2697" s="14">
        <f t="shared" si="387"/>
        <v>59.708333333333336</v>
      </c>
      <c r="O2697" t="b">
        <v>0</v>
      </c>
      <c r="P2697">
        <v>3</v>
      </c>
      <c r="Q2697" t="b">
        <v>0</v>
      </c>
      <c r="R2697" s="8">
        <f t="shared" si="388"/>
        <v>4.7333333333333333E-3</v>
      </c>
      <c r="S2697" s="10">
        <f t="shared" si="389"/>
        <v>23.666666666666668</v>
      </c>
      <c r="T2697" t="s">
        <v>8284</v>
      </c>
      <c r="U2697" t="str">
        <f t="shared" si="382"/>
        <v>food</v>
      </c>
      <c r="V2697" t="str">
        <f t="shared" si="383"/>
        <v>food trucks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>
        <f t="shared" si="384"/>
        <v>2937600</v>
      </c>
      <c r="L2698" s="12">
        <f t="shared" si="385"/>
        <v>41964.594444444447</v>
      </c>
      <c r="M2698" s="12">
        <f t="shared" si="386"/>
        <v>41998.594444444447</v>
      </c>
      <c r="N2698" s="14">
        <f t="shared" si="387"/>
        <v>33.75</v>
      </c>
      <c r="O2698" t="b">
        <v>0</v>
      </c>
      <c r="P2698">
        <v>38</v>
      </c>
      <c r="Q2698" t="b">
        <v>0</v>
      </c>
      <c r="R2698" s="8">
        <f t="shared" si="388"/>
        <v>5.6500000000000002E-2</v>
      </c>
      <c r="S2698" s="10">
        <f t="shared" si="389"/>
        <v>89.21052631578948</v>
      </c>
      <c r="T2698" t="s">
        <v>8284</v>
      </c>
      <c r="U2698" t="str">
        <f t="shared" si="382"/>
        <v>food</v>
      </c>
      <c r="V2698" t="str">
        <f t="shared" si="383"/>
        <v>food trucks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>
        <f t="shared" si="384"/>
        <v>2676377</v>
      </c>
      <c r="L2699" s="12">
        <f t="shared" si="385"/>
        <v>42187.690081018518</v>
      </c>
      <c r="M2699" s="12">
        <f t="shared" si="386"/>
        <v>42218.666666666672</v>
      </c>
      <c r="N2699" s="14">
        <f t="shared" si="387"/>
        <v>30.726585648148149</v>
      </c>
      <c r="O2699" t="b">
        <v>0</v>
      </c>
      <c r="P2699">
        <v>52</v>
      </c>
      <c r="Q2699" t="b">
        <v>0</v>
      </c>
      <c r="R2699" s="8">
        <f t="shared" si="388"/>
        <v>0.26352173913043481</v>
      </c>
      <c r="S2699" s="10">
        <f t="shared" si="389"/>
        <v>116.55769230769231</v>
      </c>
      <c r="T2699" t="s">
        <v>8284</v>
      </c>
      <c r="U2699" t="str">
        <f t="shared" si="382"/>
        <v>food</v>
      </c>
      <c r="V2699" t="str">
        <f t="shared" si="383"/>
        <v>food trucks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>
        <f t="shared" si="384"/>
        <v>2592000</v>
      </c>
      <c r="L2700" s="12">
        <f t="shared" si="385"/>
        <v>41787.648240740738</v>
      </c>
      <c r="M2700" s="12">
        <f t="shared" si="386"/>
        <v>41817.648240740738</v>
      </c>
      <c r="N2700" s="14">
        <f t="shared" si="387"/>
        <v>29.75</v>
      </c>
      <c r="O2700" t="b">
        <v>0</v>
      </c>
      <c r="P2700">
        <v>2</v>
      </c>
      <c r="Q2700" t="b">
        <v>0</v>
      </c>
      <c r="R2700" s="8">
        <f t="shared" si="388"/>
        <v>3.2512500000000002E-3</v>
      </c>
      <c r="S2700" s="10">
        <f t="shared" si="389"/>
        <v>13.005000000000001</v>
      </c>
      <c r="T2700" t="s">
        <v>8284</v>
      </c>
      <c r="U2700" t="str">
        <f t="shared" si="382"/>
        <v>food</v>
      </c>
      <c r="V2700" t="str">
        <f t="shared" si="383"/>
        <v>food trucks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>
        <f t="shared" si="384"/>
        <v>2592000</v>
      </c>
      <c r="L2701" s="12">
        <f t="shared" si="385"/>
        <v>41829.646562499998</v>
      </c>
      <c r="M2701" s="12">
        <f t="shared" si="386"/>
        <v>41859.646562499998</v>
      </c>
      <c r="N2701" s="14">
        <f t="shared" si="387"/>
        <v>29.75</v>
      </c>
      <c r="O2701" t="b">
        <v>0</v>
      </c>
      <c r="P2701">
        <v>0</v>
      </c>
      <c r="Q2701" t="b">
        <v>0</v>
      </c>
      <c r="R2701" s="8">
        <f t="shared" si="388"/>
        <v>0</v>
      </c>
      <c r="S2701" s="10" t="e">
        <f t="shared" si="389"/>
        <v>#DIV/0!</v>
      </c>
      <c r="T2701" t="s">
        <v>8284</v>
      </c>
      <c r="U2701" t="str">
        <f t="shared" si="382"/>
        <v>food</v>
      </c>
      <c r="V2701" t="str">
        <f t="shared" si="383"/>
        <v>food trucks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>
        <f t="shared" si="384"/>
        <v>2592000</v>
      </c>
      <c r="L2702" s="12">
        <f t="shared" si="385"/>
        <v>41870.62467592593</v>
      </c>
      <c r="M2702" s="12">
        <f t="shared" si="386"/>
        <v>41900.62467592593</v>
      </c>
      <c r="N2702" s="14">
        <f t="shared" si="387"/>
        <v>29.75</v>
      </c>
      <c r="O2702" t="b">
        <v>0</v>
      </c>
      <c r="P2702">
        <v>4</v>
      </c>
      <c r="Q2702" t="b">
        <v>0</v>
      </c>
      <c r="R2702" s="8">
        <f t="shared" si="388"/>
        <v>7.0007000700070005E-3</v>
      </c>
      <c r="S2702" s="10">
        <f t="shared" si="389"/>
        <v>17.5</v>
      </c>
      <c r="T2702" t="s">
        <v>8284</v>
      </c>
      <c r="U2702" t="str">
        <f t="shared" si="382"/>
        <v>food</v>
      </c>
      <c r="V2702" t="str">
        <f t="shared" si="383"/>
        <v>food trucks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>
        <f t="shared" si="384"/>
        <v>2674800</v>
      </c>
      <c r="L2703" s="12">
        <f t="shared" si="385"/>
        <v>42801.524699074071</v>
      </c>
      <c r="M2703" s="12">
        <f t="shared" si="386"/>
        <v>42832.483032407406</v>
      </c>
      <c r="N2703" s="14">
        <f t="shared" si="387"/>
        <v>30.708333333333332</v>
      </c>
      <c r="O2703" t="b">
        <v>0</v>
      </c>
      <c r="P2703">
        <v>46</v>
      </c>
      <c r="Q2703" t="b">
        <v>0</v>
      </c>
      <c r="R2703" s="8">
        <f t="shared" si="388"/>
        <v>0.46176470588235297</v>
      </c>
      <c r="S2703" s="10">
        <f t="shared" si="389"/>
        <v>34.130434782608695</v>
      </c>
      <c r="T2703" t="s">
        <v>8303</v>
      </c>
      <c r="U2703" t="str">
        <f t="shared" ref="U2703:U2722" si="390">IF(T2703="theater/plays", "theater", IF(T2703="theater/musical", "theater", IF(T2703="theater/spaces", "theater", "N/A")))</f>
        <v>theater</v>
      </c>
      <c r="V2703" t="str">
        <f t="shared" ref="V2703:V2722" si="391">IF(T2703="theater/plays", "plays", IF(T2703="theater/musical", "musical", IF(T2703="theater/spaces", "spaces", "N/A")))</f>
        <v>spaces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>
        <f t="shared" si="384"/>
        <v>2588400</v>
      </c>
      <c r="L2704" s="12">
        <f t="shared" si="385"/>
        <v>42800.551817129628</v>
      </c>
      <c r="M2704" s="12">
        <f t="shared" si="386"/>
        <v>42830.510150462964</v>
      </c>
      <c r="N2704" s="14">
        <f t="shared" si="387"/>
        <v>29.708333333333332</v>
      </c>
      <c r="O2704" t="b">
        <v>1</v>
      </c>
      <c r="P2704">
        <v>26</v>
      </c>
      <c r="Q2704" t="b">
        <v>0</v>
      </c>
      <c r="R2704" s="8">
        <f t="shared" si="388"/>
        <v>0.34410000000000002</v>
      </c>
      <c r="S2704" s="10">
        <f t="shared" si="389"/>
        <v>132.34615384615384</v>
      </c>
      <c r="T2704" t="s">
        <v>8303</v>
      </c>
      <c r="U2704" t="str">
        <f t="shared" si="390"/>
        <v>theater</v>
      </c>
      <c r="V2704" t="str">
        <f t="shared" si="391"/>
        <v>spaces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>
        <f t="shared" si="384"/>
        <v>5180400</v>
      </c>
      <c r="L2705" s="12">
        <f t="shared" si="385"/>
        <v>42756.440162037034</v>
      </c>
      <c r="M2705" s="12">
        <f t="shared" si="386"/>
        <v>42816.398495370369</v>
      </c>
      <c r="N2705" s="14">
        <f t="shared" si="387"/>
        <v>59.708333333333336</v>
      </c>
      <c r="O2705" t="b">
        <v>0</v>
      </c>
      <c r="P2705">
        <v>45</v>
      </c>
      <c r="Q2705" t="b">
        <v>0</v>
      </c>
      <c r="R2705" s="8">
        <f t="shared" si="388"/>
        <v>1.0375000000000001</v>
      </c>
      <c r="S2705" s="10">
        <f t="shared" si="389"/>
        <v>922.22222222222217</v>
      </c>
      <c r="T2705" t="s">
        <v>8303</v>
      </c>
      <c r="U2705" t="str">
        <f t="shared" si="390"/>
        <v>theater</v>
      </c>
      <c r="V2705" t="str">
        <f t="shared" si="391"/>
        <v>spaces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>
        <f t="shared" si="384"/>
        <v>3711600</v>
      </c>
      <c r="L2706" s="12">
        <f t="shared" si="385"/>
        <v>42787.612430555557</v>
      </c>
      <c r="M2706" s="12">
        <f t="shared" si="386"/>
        <v>42830.570763888885</v>
      </c>
      <c r="N2706" s="14">
        <f t="shared" si="387"/>
        <v>42.708333333333336</v>
      </c>
      <c r="O2706" t="b">
        <v>0</v>
      </c>
      <c r="P2706">
        <v>7</v>
      </c>
      <c r="Q2706" t="b">
        <v>0</v>
      </c>
      <c r="R2706" s="8">
        <f t="shared" si="388"/>
        <v>6.0263157894736845E-2</v>
      </c>
      <c r="S2706" s="10">
        <f t="shared" si="389"/>
        <v>163.57142857142858</v>
      </c>
      <c r="T2706" t="s">
        <v>8303</v>
      </c>
      <c r="U2706" t="str">
        <f t="shared" si="390"/>
        <v>theater</v>
      </c>
      <c r="V2706" t="str">
        <f t="shared" si="391"/>
        <v>spaces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>
        <f t="shared" si="384"/>
        <v>3884400</v>
      </c>
      <c r="L2707" s="12">
        <f t="shared" si="385"/>
        <v>42773.666180555556</v>
      </c>
      <c r="M2707" s="12">
        <f t="shared" si="386"/>
        <v>42818.624513888892</v>
      </c>
      <c r="N2707" s="14">
        <f t="shared" si="387"/>
        <v>44.708333333333336</v>
      </c>
      <c r="O2707" t="b">
        <v>0</v>
      </c>
      <c r="P2707">
        <v>8</v>
      </c>
      <c r="Q2707" t="b">
        <v>0</v>
      </c>
      <c r="R2707" s="8">
        <f t="shared" si="388"/>
        <v>0.10539393939393939</v>
      </c>
      <c r="S2707" s="10">
        <f t="shared" si="389"/>
        <v>217.375</v>
      </c>
      <c r="T2707" t="s">
        <v>8303</v>
      </c>
      <c r="U2707" t="str">
        <f t="shared" si="390"/>
        <v>theater</v>
      </c>
      <c r="V2707" t="str">
        <f t="shared" si="391"/>
        <v>spaces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>
        <f t="shared" si="384"/>
        <v>2505257</v>
      </c>
      <c r="L2708" s="12">
        <f t="shared" si="385"/>
        <v>41899.044942129629</v>
      </c>
      <c r="M2708" s="12">
        <f t="shared" si="386"/>
        <v>41928.040972222225</v>
      </c>
      <c r="N2708" s="14">
        <f t="shared" si="387"/>
        <v>28.746030092592591</v>
      </c>
      <c r="O2708" t="b">
        <v>1</v>
      </c>
      <c r="P2708">
        <v>263</v>
      </c>
      <c r="Q2708" t="b">
        <v>1</v>
      </c>
      <c r="R2708" s="8">
        <f t="shared" si="388"/>
        <v>1.1229714285714285</v>
      </c>
      <c r="S2708" s="10">
        <f t="shared" si="389"/>
        <v>149.44486692015209</v>
      </c>
      <c r="T2708" t="s">
        <v>8303</v>
      </c>
      <c r="U2708" t="str">
        <f t="shared" si="390"/>
        <v>theater</v>
      </c>
      <c r="V2708" t="str">
        <f t="shared" si="391"/>
        <v>spaces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>
        <f t="shared" si="384"/>
        <v>2549497</v>
      </c>
      <c r="L2709" s="12">
        <f t="shared" si="385"/>
        <v>41391.532905092594</v>
      </c>
      <c r="M2709" s="12">
        <f t="shared" si="386"/>
        <v>41421.040972222225</v>
      </c>
      <c r="N2709" s="14">
        <f t="shared" si="387"/>
        <v>29.258067129629634</v>
      </c>
      <c r="O2709" t="b">
        <v>1</v>
      </c>
      <c r="P2709">
        <v>394</v>
      </c>
      <c r="Q2709" t="b">
        <v>1</v>
      </c>
      <c r="R2709" s="8">
        <f t="shared" si="388"/>
        <v>3.50844625</v>
      </c>
      <c r="S2709" s="10">
        <f t="shared" si="389"/>
        <v>71.237487309644663</v>
      </c>
      <c r="T2709" t="s">
        <v>8303</v>
      </c>
      <c r="U2709" t="str">
        <f t="shared" si="390"/>
        <v>theater</v>
      </c>
      <c r="V2709" t="str">
        <f t="shared" si="391"/>
        <v>spaces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>
        <f t="shared" si="384"/>
        <v>5184000</v>
      </c>
      <c r="L2710" s="12">
        <f t="shared" si="385"/>
        <v>42512.448217592595</v>
      </c>
      <c r="M2710" s="12">
        <f t="shared" si="386"/>
        <v>42572.448217592595</v>
      </c>
      <c r="N2710" s="14">
        <f t="shared" si="387"/>
        <v>59.75</v>
      </c>
      <c r="O2710" t="b">
        <v>1</v>
      </c>
      <c r="P2710">
        <v>1049</v>
      </c>
      <c r="Q2710" t="b">
        <v>1</v>
      </c>
      <c r="R2710" s="8">
        <f t="shared" si="388"/>
        <v>2.3321535</v>
      </c>
      <c r="S2710" s="10">
        <f t="shared" si="389"/>
        <v>44.464318398474738</v>
      </c>
      <c r="T2710" t="s">
        <v>8303</v>
      </c>
      <c r="U2710" t="str">
        <f t="shared" si="390"/>
        <v>theater</v>
      </c>
      <c r="V2710" t="str">
        <f t="shared" si="391"/>
        <v>spaces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>
        <f t="shared" si="384"/>
        <v>3025399</v>
      </c>
      <c r="L2711" s="12">
        <f t="shared" si="385"/>
        <v>42611.899780092594</v>
      </c>
      <c r="M2711" s="12">
        <f t="shared" si="386"/>
        <v>42646.915972222225</v>
      </c>
      <c r="N2711" s="14">
        <f t="shared" si="387"/>
        <v>34.76619212962963</v>
      </c>
      <c r="O2711" t="b">
        <v>1</v>
      </c>
      <c r="P2711">
        <v>308</v>
      </c>
      <c r="Q2711" t="b">
        <v>1</v>
      </c>
      <c r="R2711" s="8">
        <f t="shared" si="388"/>
        <v>1.01606</v>
      </c>
      <c r="S2711" s="10">
        <f t="shared" si="389"/>
        <v>164.94480519480518</v>
      </c>
      <c r="T2711" t="s">
        <v>8303</v>
      </c>
      <c r="U2711" t="str">
        <f t="shared" si="390"/>
        <v>theater</v>
      </c>
      <c r="V2711" t="str">
        <f t="shared" si="391"/>
        <v>spaces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>
        <f t="shared" si="384"/>
        <v>2752172</v>
      </c>
      <c r="L2712" s="12">
        <f t="shared" si="385"/>
        <v>41827.979490740741</v>
      </c>
      <c r="M2712" s="12">
        <f t="shared" si="386"/>
        <v>41859.833333333336</v>
      </c>
      <c r="N2712" s="14">
        <f t="shared" si="387"/>
        <v>31.603842592592596</v>
      </c>
      <c r="O2712" t="b">
        <v>1</v>
      </c>
      <c r="P2712">
        <v>1088</v>
      </c>
      <c r="Q2712" t="b">
        <v>1</v>
      </c>
      <c r="R2712" s="8">
        <f t="shared" si="388"/>
        <v>1.5390035000000002</v>
      </c>
      <c r="S2712" s="10">
        <f t="shared" si="389"/>
        <v>84.871516544117654</v>
      </c>
      <c r="T2712" t="s">
        <v>8303</v>
      </c>
      <c r="U2712" t="str">
        <f t="shared" si="390"/>
        <v>theater</v>
      </c>
      <c r="V2712" t="str">
        <f t="shared" si="391"/>
        <v>spaces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>
        <f t="shared" si="384"/>
        <v>2606870</v>
      </c>
      <c r="L2713" s="12">
        <f t="shared" si="385"/>
        <v>41780.495254629634</v>
      </c>
      <c r="M2713" s="12">
        <f t="shared" si="386"/>
        <v>41810.667361111111</v>
      </c>
      <c r="N2713" s="14">
        <f t="shared" si="387"/>
        <v>29.922106481481482</v>
      </c>
      <c r="O2713" t="b">
        <v>1</v>
      </c>
      <c r="P2713">
        <v>73</v>
      </c>
      <c r="Q2713" t="b">
        <v>1</v>
      </c>
      <c r="R2713" s="8">
        <f t="shared" si="388"/>
        <v>1.007161125319693</v>
      </c>
      <c r="S2713" s="10">
        <f t="shared" si="389"/>
        <v>53.945205479452056</v>
      </c>
      <c r="T2713" t="s">
        <v>8303</v>
      </c>
      <c r="U2713" t="str">
        <f t="shared" si="390"/>
        <v>theater</v>
      </c>
      <c r="V2713" t="str">
        <f t="shared" si="391"/>
        <v>spaces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>
        <f t="shared" si="384"/>
        <v>3169840</v>
      </c>
      <c r="L2714" s="12">
        <f t="shared" si="385"/>
        <v>41431.812037037038</v>
      </c>
      <c r="M2714" s="12">
        <f t="shared" si="386"/>
        <v>41468.5</v>
      </c>
      <c r="N2714" s="14">
        <f t="shared" si="387"/>
        <v>36.437962962962963</v>
      </c>
      <c r="O2714" t="b">
        <v>1</v>
      </c>
      <c r="P2714">
        <v>143</v>
      </c>
      <c r="Q2714" t="b">
        <v>1</v>
      </c>
      <c r="R2714" s="8">
        <f t="shared" si="388"/>
        <v>1.3138181818181818</v>
      </c>
      <c r="S2714" s="10">
        <f t="shared" si="389"/>
        <v>50.531468531468533</v>
      </c>
      <c r="T2714" t="s">
        <v>8303</v>
      </c>
      <c r="U2714" t="str">
        <f t="shared" si="390"/>
        <v>theater</v>
      </c>
      <c r="V2714" t="str">
        <f t="shared" si="391"/>
        <v>spaces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>
        <f t="shared" si="384"/>
        <v>3456000</v>
      </c>
      <c r="L2715" s="12">
        <f t="shared" si="385"/>
        <v>42322.403749999998</v>
      </c>
      <c r="M2715" s="12">
        <f t="shared" si="386"/>
        <v>42362.403749999998</v>
      </c>
      <c r="N2715" s="14">
        <f t="shared" si="387"/>
        <v>39.75</v>
      </c>
      <c r="O2715" t="b">
        <v>1</v>
      </c>
      <c r="P2715">
        <v>1420</v>
      </c>
      <c r="Q2715" t="b">
        <v>1</v>
      </c>
      <c r="R2715" s="8">
        <f t="shared" si="388"/>
        <v>1.0224133333333334</v>
      </c>
      <c r="S2715" s="10">
        <f t="shared" si="389"/>
        <v>108.00140845070422</v>
      </c>
      <c r="T2715" t="s">
        <v>8303</v>
      </c>
      <c r="U2715" t="str">
        <f t="shared" si="390"/>
        <v>theater</v>
      </c>
      <c r="V2715" t="str">
        <f t="shared" si="391"/>
        <v>spaces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>
        <f t="shared" si="384"/>
        <v>2445404</v>
      </c>
      <c r="L2716" s="12">
        <f t="shared" si="385"/>
        <v>42629.405046296291</v>
      </c>
      <c r="M2716" s="12">
        <f t="shared" si="386"/>
        <v>42657.708333333328</v>
      </c>
      <c r="N2716" s="14">
        <f t="shared" si="387"/>
        <v>28.053287037037034</v>
      </c>
      <c r="O2716" t="b">
        <v>1</v>
      </c>
      <c r="P2716">
        <v>305</v>
      </c>
      <c r="Q2716" t="b">
        <v>1</v>
      </c>
      <c r="R2716" s="8">
        <f t="shared" si="388"/>
        <v>1.1635599999999999</v>
      </c>
      <c r="S2716" s="10">
        <f t="shared" si="389"/>
        <v>95.373770491803285</v>
      </c>
      <c r="T2716" t="s">
        <v>8303</v>
      </c>
      <c r="U2716" t="str">
        <f t="shared" si="390"/>
        <v>theater</v>
      </c>
      <c r="V2716" t="str">
        <f t="shared" si="391"/>
        <v>spaces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>
        <f t="shared" si="384"/>
        <v>2937600</v>
      </c>
      <c r="L2717" s="12">
        <f t="shared" si="385"/>
        <v>42387.148472222223</v>
      </c>
      <c r="M2717" s="12">
        <f t="shared" si="386"/>
        <v>42421.148472222223</v>
      </c>
      <c r="N2717" s="14">
        <f t="shared" si="387"/>
        <v>33.75</v>
      </c>
      <c r="O2717" t="b">
        <v>1</v>
      </c>
      <c r="P2717">
        <v>551</v>
      </c>
      <c r="Q2717" t="b">
        <v>1</v>
      </c>
      <c r="R2717" s="8">
        <f t="shared" si="388"/>
        <v>2.6462241666666664</v>
      </c>
      <c r="S2717" s="10">
        <f t="shared" si="389"/>
        <v>57.631016333938291</v>
      </c>
      <c r="T2717" t="s">
        <v>8303</v>
      </c>
      <c r="U2717" t="str">
        <f t="shared" si="390"/>
        <v>theater</v>
      </c>
      <c r="V2717" t="str">
        <f t="shared" si="391"/>
        <v>spaces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>
        <f t="shared" si="384"/>
        <v>2592000</v>
      </c>
      <c r="L2718" s="12">
        <f t="shared" si="385"/>
        <v>42255.083252314813</v>
      </c>
      <c r="M2718" s="12">
        <f t="shared" si="386"/>
        <v>42285.083252314813</v>
      </c>
      <c r="N2718" s="14">
        <f t="shared" si="387"/>
        <v>29.75</v>
      </c>
      <c r="O2718" t="b">
        <v>1</v>
      </c>
      <c r="P2718">
        <v>187</v>
      </c>
      <c r="Q2718" t="b">
        <v>1</v>
      </c>
      <c r="R2718" s="8">
        <f t="shared" si="388"/>
        <v>1.1998010000000001</v>
      </c>
      <c r="S2718" s="10">
        <f t="shared" si="389"/>
        <v>64.160481283422456</v>
      </c>
      <c r="T2718" t="s">
        <v>8303</v>
      </c>
      <c r="U2718" t="str">
        <f t="shared" si="390"/>
        <v>theater</v>
      </c>
      <c r="V2718" t="str">
        <f t="shared" si="391"/>
        <v>spaces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>
        <f t="shared" si="384"/>
        <v>3891600</v>
      </c>
      <c r="L2719" s="12">
        <f t="shared" si="385"/>
        <v>41934.664918981485</v>
      </c>
      <c r="M2719" s="12">
        <f t="shared" si="386"/>
        <v>41979.706585648149</v>
      </c>
      <c r="N2719" s="14">
        <f t="shared" si="387"/>
        <v>44.791666666666664</v>
      </c>
      <c r="O2719" t="b">
        <v>1</v>
      </c>
      <c r="P2719">
        <v>325</v>
      </c>
      <c r="Q2719" t="b">
        <v>1</v>
      </c>
      <c r="R2719" s="8">
        <f t="shared" si="388"/>
        <v>1.2010400000000001</v>
      </c>
      <c r="S2719" s="10">
        <f t="shared" si="389"/>
        <v>92.387692307692305</v>
      </c>
      <c r="T2719" t="s">
        <v>8303</v>
      </c>
      <c r="U2719" t="str">
        <f t="shared" si="390"/>
        <v>theater</v>
      </c>
      <c r="V2719" t="str">
        <f t="shared" si="391"/>
        <v>spaces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>
        <f t="shared" si="384"/>
        <v>2450455</v>
      </c>
      <c r="L2720" s="12">
        <f t="shared" si="385"/>
        <v>42465.346585648149</v>
      </c>
      <c r="M2720" s="12">
        <f t="shared" si="386"/>
        <v>42493.708333333328</v>
      </c>
      <c r="N2720" s="14">
        <f t="shared" si="387"/>
        <v>28.111747685185183</v>
      </c>
      <c r="O2720" t="b">
        <v>1</v>
      </c>
      <c r="P2720">
        <v>148</v>
      </c>
      <c r="Q2720" t="b">
        <v>1</v>
      </c>
      <c r="R2720" s="8">
        <f t="shared" si="388"/>
        <v>1.0358333333333334</v>
      </c>
      <c r="S2720" s="10">
        <f t="shared" si="389"/>
        <v>125.97972972972973</v>
      </c>
      <c r="T2720" t="s">
        <v>8303</v>
      </c>
      <c r="U2720" t="str">
        <f t="shared" si="390"/>
        <v>theater</v>
      </c>
      <c r="V2720" t="str">
        <f t="shared" si="391"/>
        <v>spaces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>
        <f t="shared" si="384"/>
        <v>5180400</v>
      </c>
      <c r="L2721" s="12">
        <f t="shared" si="385"/>
        <v>42417.781180555554</v>
      </c>
      <c r="M2721" s="12">
        <f t="shared" si="386"/>
        <v>42477.739513888882</v>
      </c>
      <c r="N2721" s="14">
        <f t="shared" si="387"/>
        <v>59.708333333333336</v>
      </c>
      <c r="O2721" t="b">
        <v>0</v>
      </c>
      <c r="P2721">
        <v>69</v>
      </c>
      <c r="Q2721" t="b">
        <v>1</v>
      </c>
      <c r="R2721" s="8">
        <f t="shared" si="388"/>
        <v>1.0883333333333334</v>
      </c>
      <c r="S2721" s="10">
        <f t="shared" si="389"/>
        <v>94.637681159420296</v>
      </c>
      <c r="T2721" t="s">
        <v>8303</v>
      </c>
      <c r="U2721" t="str">
        <f t="shared" si="390"/>
        <v>theater</v>
      </c>
      <c r="V2721" t="str">
        <f t="shared" si="391"/>
        <v>spaces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>
        <f t="shared" si="384"/>
        <v>2595600</v>
      </c>
      <c r="L2722" s="12">
        <f t="shared" si="385"/>
        <v>42655.215891203698</v>
      </c>
      <c r="M2722" s="12">
        <f t="shared" si="386"/>
        <v>42685.257557870369</v>
      </c>
      <c r="N2722" s="14">
        <f t="shared" si="387"/>
        <v>29.791666666666668</v>
      </c>
      <c r="O2722" t="b">
        <v>0</v>
      </c>
      <c r="P2722">
        <v>173</v>
      </c>
      <c r="Q2722" t="b">
        <v>1</v>
      </c>
      <c r="R2722" s="8">
        <f t="shared" si="388"/>
        <v>1.1812400000000001</v>
      </c>
      <c r="S2722" s="10">
        <f t="shared" si="389"/>
        <v>170.69942196531792</v>
      </c>
      <c r="T2722" t="s">
        <v>8303</v>
      </c>
      <c r="U2722" t="str">
        <f t="shared" si="390"/>
        <v>theater</v>
      </c>
      <c r="V2722" t="str">
        <f t="shared" si="391"/>
        <v>spaces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>
        <f t="shared" si="384"/>
        <v>2613402</v>
      </c>
      <c r="L2723" s="12">
        <f t="shared" si="385"/>
        <v>41493.293958333335</v>
      </c>
      <c r="M2723" s="12">
        <f t="shared" si="386"/>
        <v>41523.541666666664</v>
      </c>
      <c r="N2723" s="14">
        <f t="shared" si="387"/>
        <v>29.997708333333332</v>
      </c>
      <c r="O2723" t="b">
        <v>0</v>
      </c>
      <c r="P2723">
        <v>269</v>
      </c>
      <c r="Q2723" t="b">
        <v>1</v>
      </c>
      <c r="R2723" s="8">
        <f t="shared" si="388"/>
        <v>14.62</v>
      </c>
      <c r="S2723" s="10">
        <f t="shared" si="389"/>
        <v>40.762081784386616</v>
      </c>
      <c r="T2723" t="s">
        <v>8295</v>
      </c>
      <c r="U2723" t="str">
        <f t="shared" ref="U2723:U2742" si="392">+IF(T2723="technology/web","technology",IF(T2723="technology/gadgets","technology",IF(T2723="technology/hardware","technology",IF(T2723="technology/makerspaces","technology",IF(T2723="technology/wearables","technology",IF(T2723="technology/space exploration","technology","N/A"))))))</f>
        <v>technology</v>
      </c>
      <c r="V2723" t="str">
        <f t="shared" ref="V2723:V2742" si="393">IF(T2723="technology/web","web",IF(T2723="technology/gadgets","gadgets",IF(T2723="technology/hardware","hardware",IF(T2723="technology/makerspaces","makerspaces",IF(T2723="technology/wearables","wearables",IF(T2723="technology/space exploration","space exploration","N/A"))))))</f>
        <v>hardware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>
        <f t="shared" si="384"/>
        <v>5184000</v>
      </c>
      <c r="L2724" s="12">
        <f t="shared" si="385"/>
        <v>42704.607094907406</v>
      </c>
      <c r="M2724" s="12">
        <f t="shared" si="386"/>
        <v>42764.607094907406</v>
      </c>
      <c r="N2724" s="14">
        <f t="shared" si="387"/>
        <v>59.75</v>
      </c>
      <c r="O2724" t="b">
        <v>0</v>
      </c>
      <c r="P2724">
        <v>185</v>
      </c>
      <c r="Q2724" t="b">
        <v>1</v>
      </c>
      <c r="R2724" s="8">
        <f t="shared" si="388"/>
        <v>2.5253999999999999</v>
      </c>
      <c r="S2724" s="10">
        <f t="shared" si="389"/>
        <v>68.254054054054052</v>
      </c>
      <c r="T2724" t="s">
        <v>8295</v>
      </c>
      <c r="U2724" t="str">
        <f t="shared" si="392"/>
        <v>technology</v>
      </c>
      <c r="V2724" t="str">
        <f t="shared" si="393"/>
        <v>hardware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>
        <f t="shared" si="384"/>
        <v>5187600</v>
      </c>
      <c r="L2725" s="12">
        <f t="shared" si="385"/>
        <v>41944.58898148148</v>
      </c>
      <c r="M2725" s="12">
        <f t="shared" si="386"/>
        <v>42004.630648148144</v>
      </c>
      <c r="N2725" s="14">
        <f t="shared" si="387"/>
        <v>59.791666666666664</v>
      </c>
      <c r="O2725" t="b">
        <v>0</v>
      </c>
      <c r="P2725">
        <v>176</v>
      </c>
      <c r="Q2725" t="b">
        <v>1</v>
      </c>
      <c r="R2725" s="8">
        <f t="shared" si="388"/>
        <v>1.4005000000000001</v>
      </c>
      <c r="S2725" s="10">
        <f t="shared" si="389"/>
        <v>95.48863636363636</v>
      </c>
      <c r="T2725" t="s">
        <v>8295</v>
      </c>
      <c r="U2725" t="str">
        <f t="shared" si="392"/>
        <v>technology</v>
      </c>
      <c r="V2725" t="str">
        <f t="shared" si="393"/>
        <v>hardware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>
        <f t="shared" si="384"/>
        <v>2764800</v>
      </c>
      <c r="L2726" s="12">
        <f t="shared" si="385"/>
        <v>42199.07707175926</v>
      </c>
      <c r="M2726" s="12">
        <f t="shared" si="386"/>
        <v>42231.07707175926</v>
      </c>
      <c r="N2726" s="14">
        <f t="shared" si="387"/>
        <v>31.75</v>
      </c>
      <c r="O2726" t="b">
        <v>0</v>
      </c>
      <c r="P2726">
        <v>1019</v>
      </c>
      <c r="Q2726" t="b">
        <v>1</v>
      </c>
      <c r="R2726" s="8">
        <f t="shared" si="388"/>
        <v>2.9687520259319289</v>
      </c>
      <c r="S2726" s="10">
        <f t="shared" si="389"/>
        <v>7.1902649656526005</v>
      </c>
      <c r="T2726" t="s">
        <v>8295</v>
      </c>
      <c r="U2726" t="str">
        <f t="shared" si="392"/>
        <v>technology</v>
      </c>
      <c r="V2726" t="str">
        <f t="shared" si="393"/>
        <v>hardware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>
        <f t="shared" si="384"/>
        <v>4320000</v>
      </c>
      <c r="L2727" s="12">
        <f t="shared" si="385"/>
        <v>42745.494618055556</v>
      </c>
      <c r="M2727" s="12">
        <f t="shared" si="386"/>
        <v>42795.494618055556</v>
      </c>
      <c r="N2727" s="14">
        <f t="shared" si="387"/>
        <v>49.75</v>
      </c>
      <c r="O2727" t="b">
        <v>0</v>
      </c>
      <c r="P2727">
        <v>113</v>
      </c>
      <c r="Q2727" t="b">
        <v>1</v>
      </c>
      <c r="R2727" s="8">
        <f t="shared" si="388"/>
        <v>1.445425</v>
      </c>
      <c r="S2727" s="10">
        <f t="shared" si="389"/>
        <v>511.65486725663715</v>
      </c>
      <c r="T2727" t="s">
        <v>8295</v>
      </c>
      <c r="U2727" t="str">
        <f t="shared" si="392"/>
        <v>technology</v>
      </c>
      <c r="V2727" t="str">
        <f t="shared" si="393"/>
        <v>hardware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>
        <f t="shared" si="384"/>
        <v>2592000</v>
      </c>
      <c r="L2728" s="12">
        <f t="shared" si="385"/>
        <v>42452.329988425925</v>
      </c>
      <c r="M2728" s="12">
        <f t="shared" si="386"/>
        <v>42482.329988425925</v>
      </c>
      <c r="N2728" s="14">
        <f t="shared" si="387"/>
        <v>29.75</v>
      </c>
      <c r="O2728" t="b">
        <v>0</v>
      </c>
      <c r="P2728">
        <v>404</v>
      </c>
      <c r="Q2728" t="b">
        <v>1</v>
      </c>
      <c r="R2728" s="8">
        <f t="shared" si="388"/>
        <v>1.05745</v>
      </c>
      <c r="S2728" s="10">
        <f t="shared" si="389"/>
        <v>261.74504950495049</v>
      </c>
      <c r="T2728" t="s">
        <v>8295</v>
      </c>
      <c r="U2728" t="str">
        <f t="shared" si="392"/>
        <v>technology</v>
      </c>
      <c r="V2728" t="str">
        <f t="shared" si="393"/>
        <v>hardware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>
        <f t="shared" si="384"/>
        <v>2160000</v>
      </c>
      <c r="L2729" s="12">
        <f t="shared" si="385"/>
        <v>42198.426655092597</v>
      </c>
      <c r="M2729" s="12">
        <f t="shared" si="386"/>
        <v>42223.426655092597</v>
      </c>
      <c r="N2729" s="14">
        <f t="shared" si="387"/>
        <v>24.75</v>
      </c>
      <c r="O2729" t="b">
        <v>0</v>
      </c>
      <c r="P2729">
        <v>707</v>
      </c>
      <c r="Q2729" t="b">
        <v>1</v>
      </c>
      <c r="R2729" s="8">
        <f t="shared" si="388"/>
        <v>4.9321000000000002</v>
      </c>
      <c r="S2729" s="10">
        <f t="shared" si="389"/>
        <v>69.760961810466767</v>
      </c>
      <c r="T2729" t="s">
        <v>8295</v>
      </c>
      <c r="U2729" t="str">
        <f t="shared" si="392"/>
        <v>technology</v>
      </c>
      <c r="V2729" t="str">
        <f t="shared" si="393"/>
        <v>hardware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>
        <f t="shared" si="384"/>
        <v>3024000</v>
      </c>
      <c r="L2730" s="12">
        <f t="shared" si="385"/>
        <v>42333.34993055556</v>
      </c>
      <c r="M2730" s="12">
        <f t="shared" si="386"/>
        <v>42368.34993055556</v>
      </c>
      <c r="N2730" s="14">
        <f t="shared" si="387"/>
        <v>34.75</v>
      </c>
      <c r="O2730" t="b">
        <v>0</v>
      </c>
      <c r="P2730">
        <v>392</v>
      </c>
      <c r="Q2730" t="b">
        <v>1</v>
      </c>
      <c r="R2730" s="8">
        <f t="shared" si="388"/>
        <v>2.0182666666666669</v>
      </c>
      <c r="S2730" s="10">
        <f t="shared" si="389"/>
        <v>77.229591836734699</v>
      </c>
      <c r="T2730" t="s">
        <v>8295</v>
      </c>
      <c r="U2730" t="str">
        <f t="shared" si="392"/>
        <v>technology</v>
      </c>
      <c r="V2730" t="str">
        <f t="shared" si="393"/>
        <v>hardware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>
        <f t="shared" si="384"/>
        <v>2592000</v>
      </c>
      <c r="L2731" s="12">
        <f t="shared" si="385"/>
        <v>42094.990706018521</v>
      </c>
      <c r="M2731" s="12">
        <f t="shared" si="386"/>
        <v>42124.990706018521</v>
      </c>
      <c r="N2731" s="14">
        <f t="shared" si="387"/>
        <v>29.75</v>
      </c>
      <c r="O2731" t="b">
        <v>0</v>
      </c>
      <c r="P2731">
        <v>23</v>
      </c>
      <c r="Q2731" t="b">
        <v>1</v>
      </c>
      <c r="R2731" s="8">
        <f t="shared" si="388"/>
        <v>1.0444</v>
      </c>
      <c r="S2731" s="10">
        <f t="shared" si="389"/>
        <v>340.56521739130437</v>
      </c>
      <c r="T2731" t="s">
        <v>8295</v>
      </c>
      <c r="U2731" t="str">
        <f t="shared" si="392"/>
        <v>technology</v>
      </c>
      <c r="V2731" t="str">
        <f t="shared" si="393"/>
        <v>hardware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>
        <f t="shared" si="384"/>
        <v>3024000</v>
      </c>
      <c r="L2732" s="12">
        <f t="shared" si="385"/>
        <v>41351.291377314818</v>
      </c>
      <c r="M2732" s="12">
        <f t="shared" si="386"/>
        <v>41386.291377314818</v>
      </c>
      <c r="N2732" s="14">
        <f t="shared" si="387"/>
        <v>34.75</v>
      </c>
      <c r="O2732" t="b">
        <v>0</v>
      </c>
      <c r="P2732">
        <v>682</v>
      </c>
      <c r="Q2732" t="b">
        <v>1</v>
      </c>
      <c r="R2732" s="8">
        <f t="shared" si="388"/>
        <v>1.7029262962962963</v>
      </c>
      <c r="S2732" s="10">
        <f t="shared" si="389"/>
        <v>67.417903225806455</v>
      </c>
      <c r="T2732" t="s">
        <v>8295</v>
      </c>
      <c r="U2732" t="str">
        <f t="shared" si="392"/>
        <v>technology</v>
      </c>
      <c r="V2732" t="str">
        <f t="shared" si="393"/>
        <v>hardware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>
        <f t="shared" si="384"/>
        <v>4980178</v>
      </c>
      <c r="L2733" s="12">
        <f t="shared" si="385"/>
        <v>41872.275717592594</v>
      </c>
      <c r="M2733" s="12">
        <f t="shared" si="386"/>
        <v>41929.916666666664</v>
      </c>
      <c r="N2733" s="14">
        <f t="shared" si="387"/>
        <v>57.390949074074065</v>
      </c>
      <c r="O2733" t="b">
        <v>0</v>
      </c>
      <c r="P2733">
        <v>37</v>
      </c>
      <c r="Q2733" t="b">
        <v>1</v>
      </c>
      <c r="R2733" s="8">
        <f t="shared" si="388"/>
        <v>1.0430333333333333</v>
      </c>
      <c r="S2733" s="10">
        <f t="shared" si="389"/>
        <v>845.70270270270271</v>
      </c>
      <c r="T2733" t="s">
        <v>8295</v>
      </c>
      <c r="U2733" t="str">
        <f t="shared" si="392"/>
        <v>technology</v>
      </c>
      <c r="V2733" t="str">
        <f t="shared" si="393"/>
        <v>hardware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>
        <f t="shared" si="384"/>
        <v>2781372</v>
      </c>
      <c r="L2734" s="12">
        <f t="shared" si="385"/>
        <v>41389.558194444442</v>
      </c>
      <c r="M2734" s="12">
        <f t="shared" si="386"/>
        <v>41421.75</v>
      </c>
      <c r="N2734" s="14">
        <f t="shared" si="387"/>
        <v>31.941805555555554</v>
      </c>
      <c r="O2734" t="b">
        <v>0</v>
      </c>
      <c r="P2734">
        <v>146</v>
      </c>
      <c r="Q2734" t="b">
        <v>1</v>
      </c>
      <c r="R2734" s="8">
        <f t="shared" si="388"/>
        <v>1.1825000000000001</v>
      </c>
      <c r="S2734" s="10">
        <f t="shared" si="389"/>
        <v>97.191780821917803</v>
      </c>
      <c r="T2734" t="s">
        <v>8295</v>
      </c>
      <c r="U2734" t="str">
        <f t="shared" si="392"/>
        <v>technology</v>
      </c>
      <c r="V2734" t="str">
        <f t="shared" si="393"/>
        <v>hardware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>
        <f t="shared" si="384"/>
        <v>5180400</v>
      </c>
      <c r="L2735" s="12">
        <f t="shared" si="385"/>
        <v>42044.022847222222</v>
      </c>
      <c r="M2735" s="12">
        <f t="shared" si="386"/>
        <v>42103.981180555551</v>
      </c>
      <c r="N2735" s="14">
        <f t="shared" si="387"/>
        <v>59.708333333333336</v>
      </c>
      <c r="O2735" t="b">
        <v>0</v>
      </c>
      <c r="P2735">
        <v>119</v>
      </c>
      <c r="Q2735" t="b">
        <v>1</v>
      </c>
      <c r="R2735" s="8">
        <f t="shared" si="388"/>
        <v>1.07538</v>
      </c>
      <c r="S2735" s="10">
        <f t="shared" si="389"/>
        <v>451.84033613445376</v>
      </c>
      <c r="T2735" t="s">
        <v>8295</v>
      </c>
      <c r="U2735" t="str">
        <f t="shared" si="392"/>
        <v>technology</v>
      </c>
      <c r="V2735" t="str">
        <f t="shared" si="393"/>
        <v>hardware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>
        <f t="shared" si="384"/>
        <v>2613348</v>
      </c>
      <c r="L2736" s="12">
        <f t="shared" si="385"/>
        <v>42626.418888888889</v>
      </c>
      <c r="M2736" s="12">
        <f t="shared" si="386"/>
        <v>42656.665972222225</v>
      </c>
      <c r="N2736" s="14">
        <f t="shared" si="387"/>
        <v>29.997083333333336</v>
      </c>
      <c r="O2736" t="b">
        <v>0</v>
      </c>
      <c r="P2736">
        <v>163</v>
      </c>
      <c r="Q2736" t="b">
        <v>1</v>
      </c>
      <c r="R2736" s="8">
        <f t="shared" si="388"/>
        <v>22603</v>
      </c>
      <c r="S2736" s="10">
        <f t="shared" si="389"/>
        <v>138.66871165644173</v>
      </c>
      <c r="T2736" t="s">
        <v>8295</v>
      </c>
      <c r="U2736" t="str">
        <f t="shared" si="392"/>
        <v>technology</v>
      </c>
      <c r="V2736" t="str">
        <f t="shared" si="393"/>
        <v>hardware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>
        <f t="shared" si="384"/>
        <v>2653550</v>
      </c>
      <c r="L2737" s="12">
        <f t="shared" si="385"/>
        <v>41315.870949074073</v>
      </c>
      <c r="M2737" s="12">
        <f t="shared" si="386"/>
        <v>41346.583333333336</v>
      </c>
      <c r="N2737" s="14">
        <f t="shared" si="387"/>
        <v>30.462384259259263</v>
      </c>
      <c r="O2737" t="b">
        <v>0</v>
      </c>
      <c r="P2737">
        <v>339</v>
      </c>
      <c r="Q2737" t="b">
        <v>1</v>
      </c>
      <c r="R2737" s="8">
        <f t="shared" si="388"/>
        <v>9.7813466666666677</v>
      </c>
      <c r="S2737" s="10">
        <f t="shared" si="389"/>
        <v>21.640147492625371</v>
      </c>
      <c r="T2737" t="s">
        <v>8295</v>
      </c>
      <c r="U2737" t="str">
        <f t="shared" si="392"/>
        <v>technology</v>
      </c>
      <c r="V2737" t="str">
        <f t="shared" si="393"/>
        <v>hardware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>
        <f t="shared" si="384"/>
        <v>2592000</v>
      </c>
      <c r="L2738" s="12">
        <f t="shared" si="385"/>
        <v>41722.416354166664</v>
      </c>
      <c r="M2738" s="12">
        <f t="shared" si="386"/>
        <v>41752.416354166664</v>
      </c>
      <c r="N2738" s="14">
        <f t="shared" si="387"/>
        <v>29.75</v>
      </c>
      <c r="O2738" t="b">
        <v>0</v>
      </c>
      <c r="P2738">
        <v>58</v>
      </c>
      <c r="Q2738" t="b">
        <v>1</v>
      </c>
      <c r="R2738" s="8">
        <f t="shared" si="388"/>
        <v>1.2290000000000001</v>
      </c>
      <c r="S2738" s="10">
        <f t="shared" si="389"/>
        <v>169.51724137931035</v>
      </c>
      <c r="T2738" t="s">
        <v>8295</v>
      </c>
      <c r="U2738" t="str">
        <f t="shared" si="392"/>
        <v>technology</v>
      </c>
      <c r="V2738" t="str">
        <f t="shared" si="393"/>
        <v>hardware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>
        <f t="shared" si="384"/>
        <v>3704313</v>
      </c>
      <c r="L2739" s="12">
        <f t="shared" si="385"/>
        <v>41611.667673611111</v>
      </c>
      <c r="M2739" s="12">
        <f t="shared" si="386"/>
        <v>41654.541666666664</v>
      </c>
      <c r="N2739" s="14">
        <f t="shared" si="387"/>
        <v>42.623993055555559</v>
      </c>
      <c r="O2739" t="b">
        <v>0</v>
      </c>
      <c r="P2739">
        <v>456</v>
      </c>
      <c r="Q2739" t="b">
        <v>1</v>
      </c>
      <c r="R2739" s="8">
        <f t="shared" si="388"/>
        <v>2.4606080000000001</v>
      </c>
      <c r="S2739" s="10">
        <f t="shared" si="389"/>
        <v>161.88210526315791</v>
      </c>
      <c r="T2739" t="s">
        <v>8295</v>
      </c>
      <c r="U2739" t="str">
        <f t="shared" si="392"/>
        <v>technology</v>
      </c>
      <c r="V2739" t="str">
        <f t="shared" si="393"/>
        <v>hardware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>
        <f t="shared" si="384"/>
        <v>5184000</v>
      </c>
      <c r="L2740" s="12">
        <f t="shared" si="385"/>
        <v>42619.893564814818</v>
      </c>
      <c r="M2740" s="12">
        <f t="shared" si="386"/>
        <v>42679.893564814818</v>
      </c>
      <c r="N2740" s="14">
        <f t="shared" si="387"/>
        <v>59.75</v>
      </c>
      <c r="O2740" t="b">
        <v>0</v>
      </c>
      <c r="P2740">
        <v>15</v>
      </c>
      <c r="Q2740" t="b">
        <v>1</v>
      </c>
      <c r="R2740" s="8">
        <f t="shared" si="388"/>
        <v>1.4794</v>
      </c>
      <c r="S2740" s="10">
        <f t="shared" si="389"/>
        <v>493.13333333333333</v>
      </c>
      <c r="T2740" t="s">
        <v>8295</v>
      </c>
      <c r="U2740" t="str">
        <f t="shared" si="392"/>
        <v>technology</v>
      </c>
      <c r="V2740" t="str">
        <f t="shared" si="393"/>
        <v>hardware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>
        <f t="shared" si="384"/>
        <v>3888000</v>
      </c>
      <c r="L2741" s="12">
        <f t="shared" si="385"/>
        <v>41719.637928240743</v>
      </c>
      <c r="M2741" s="12">
        <f t="shared" si="386"/>
        <v>41764.637928240743</v>
      </c>
      <c r="N2741" s="14">
        <f t="shared" si="387"/>
        <v>44.75</v>
      </c>
      <c r="O2741" t="b">
        <v>0</v>
      </c>
      <c r="P2741">
        <v>191</v>
      </c>
      <c r="Q2741" t="b">
        <v>1</v>
      </c>
      <c r="R2741" s="8">
        <f t="shared" si="388"/>
        <v>3.8409090909090908</v>
      </c>
      <c r="S2741" s="10">
        <f t="shared" si="389"/>
        <v>22.120418848167539</v>
      </c>
      <c r="T2741" t="s">
        <v>8295</v>
      </c>
      <c r="U2741" t="str">
        <f t="shared" si="392"/>
        <v>technology</v>
      </c>
      <c r="V2741" t="str">
        <f t="shared" si="393"/>
        <v>hardware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>
        <f t="shared" si="384"/>
        <v>2588400</v>
      </c>
      <c r="L2742" s="12">
        <f t="shared" si="385"/>
        <v>42044.781851851847</v>
      </c>
      <c r="M2742" s="12">
        <f t="shared" si="386"/>
        <v>42074.74018518519</v>
      </c>
      <c r="N2742" s="14">
        <f t="shared" si="387"/>
        <v>29.708333333333332</v>
      </c>
      <c r="O2742" t="b">
        <v>0</v>
      </c>
      <c r="P2742">
        <v>17</v>
      </c>
      <c r="Q2742" t="b">
        <v>1</v>
      </c>
      <c r="R2742" s="8">
        <f t="shared" si="388"/>
        <v>1.0333333333333334</v>
      </c>
      <c r="S2742" s="10">
        <f t="shared" si="389"/>
        <v>18.235294117647058</v>
      </c>
      <c r="T2742" t="s">
        <v>8295</v>
      </c>
      <c r="U2742" t="str">
        <f t="shared" si="392"/>
        <v>technology</v>
      </c>
      <c r="V2742" t="str">
        <f t="shared" si="393"/>
        <v>hardware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>
        <f t="shared" si="384"/>
        <v>1765218</v>
      </c>
      <c r="L2743" s="12">
        <f t="shared" si="385"/>
        <v>41911.407430555555</v>
      </c>
      <c r="M2743" s="12">
        <f t="shared" si="386"/>
        <v>41931.838194444441</v>
      </c>
      <c r="N2743" s="14">
        <f t="shared" si="387"/>
        <v>20.180763888888887</v>
      </c>
      <c r="O2743" t="b">
        <v>0</v>
      </c>
      <c r="P2743">
        <v>4</v>
      </c>
      <c r="Q2743" t="b">
        <v>0</v>
      </c>
      <c r="R2743" s="8">
        <f t="shared" si="388"/>
        <v>4.3750000000000004E-3</v>
      </c>
      <c r="S2743" s="10">
        <f t="shared" si="389"/>
        <v>8.75</v>
      </c>
      <c r="T2743" t="s">
        <v>8304</v>
      </c>
      <c r="U2743" t="str">
        <f t="shared" ref="U2743:U2782" si="394">IF(T2743="publishing/nonfiction","publishing",IF(T2743="publishing/art books","publishing",IF(T2743="publishing/children's books","publishing",IF(T2743="publishing/radio &amp; podcasts","publishing",IF(T2743="publishing/translations","publishing",IF(T2743="publishing/fiction","publishing","N/A"))))))</f>
        <v>publishing</v>
      </c>
      <c r="V2743" t="str">
        <f t="shared" ref="V2743:V2782" si="395">IF(T2743="publishing/nonfiction","nonfiction",IF(T2743="publishing/art books","art books",IF(T2743="publishing/children's books","children's books",IF(T2743="publishing/radio &amp; podcasts","radio &amp; podcasts",IF(T2743="publishing/translations","translations",IF(T2743="publishing/fiction","fiction","N/A"))))))</f>
        <v>children's books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>
        <f t="shared" si="384"/>
        <v>1209600</v>
      </c>
      <c r="L2744" s="12">
        <f t="shared" si="385"/>
        <v>41030.469756944447</v>
      </c>
      <c r="M2744" s="12">
        <f t="shared" si="386"/>
        <v>41044.469756944447</v>
      </c>
      <c r="N2744" s="14">
        <f t="shared" si="387"/>
        <v>13.75</v>
      </c>
      <c r="O2744" t="b">
        <v>0</v>
      </c>
      <c r="P2744">
        <v>18</v>
      </c>
      <c r="Q2744" t="b">
        <v>0</v>
      </c>
      <c r="R2744" s="8">
        <f t="shared" si="388"/>
        <v>0.29239999999999999</v>
      </c>
      <c r="S2744" s="10">
        <f t="shared" si="389"/>
        <v>40.611111111111114</v>
      </c>
      <c r="T2744" t="s">
        <v>8304</v>
      </c>
      <c r="U2744" t="str">
        <f t="shared" si="394"/>
        <v>publishing</v>
      </c>
      <c r="V2744" t="str">
        <f t="shared" si="395"/>
        <v>children's books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>
        <f t="shared" si="384"/>
        <v>2592000</v>
      </c>
      <c r="L2745" s="12">
        <f t="shared" si="385"/>
        <v>42632.078784722224</v>
      </c>
      <c r="M2745" s="12">
        <f t="shared" si="386"/>
        <v>42662.078784722224</v>
      </c>
      <c r="N2745" s="14">
        <f t="shared" si="387"/>
        <v>29.75</v>
      </c>
      <c r="O2745" t="b">
        <v>0</v>
      </c>
      <c r="P2745">
        <v>0</v>
      </c>
      <c r="Q2745" t="b">
        <v>0</v>
      </c>
      <c r="R2745" s="8">
        <f t="shared" si="388"/>
        <v>0</v>
      </c>
      <c r="S2745" s="10" t="e">
        <f t="shared" si="389"/>
        <v>#DIV/0!</v>
      </c>
      <c r="T2745" t="s">
        <v>8304</v>
      </c>
      <c r="U2745" t="str">
        <f t="shared" si="394"/>
        <v>publishing</v>
      </c>
      <c r="V2745" t="str">
        <f t="shared" si="395"/>
        <v>children's books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>
        <f t="shared" si="384"/>
        <v>2592000</v>
      </c>
      <c r="L2746" s="12">
        <f t="shared" si="385"/>
        <v>40937.812476851854</v>
      </c>
      <c r="M2746" s="12">
        <f t="shared" si="386"/>
        <v>40967.812476851854</v>
      </c>
      <c r="N2746" s="14">
        <f t="shared" si="387"/>
        <v>29.75</v>
      </c>
      <c r="O2746" t="b">
        <v>0</v>
      </c>
      <c r="P2746">
        <v>22</v>
      </c>
      <c r="Q2746" t="b">
        <v>0</v>
      </c>
      <c r="R2746" s="8">
        <f t="shared" si="388"/>
        <v>5.2187499999999998E-2</v>
      </c>
      <c r="S2746" s="10">
        <f t="shared" si="389"/>
        <v>37.954545454545453</v>
      </c>
      <c r="T2746" t="s">
        <v>8304</v>
      </c>
      <c r="U2746" t="str">
        <f t="shared" si="394"/>
        <v>publishing</v>
      </c>
      <c r="V2746" t="str">
        <f t="shared" si="395"/>
        <v>children's books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>
        <f t="shared" si="384"/>
        <v>5184000</v>
      </c>
      <c r="L2747" s="12">
        <f t="shared" si="385"/>
        <v>41044.738055555557</v>
      </c>
      <c r="M2747" s="12">
        <f t="shared" si="386"/>
        <v>41104.738055555557</v>
      </c>
      <c r="N2747" s="14">
        <f t="shared" si="387"/>
        <v>59.75</v>
      </c>
      <c r="O2747" t="b">
        <v>0</v>
      </c>
      <c r="P2747">
        <v>49</v>
      </c>
      <c r="Q2747" t="b">
        <v>0</v>
      </c>
      <c r="R2747" s="8">
        <f t="shared" si="388"/>
        <v>0.21887499999999999</v>
      </c>
      <c r="S2747" s="10">
        <f t="shared" si="389"/>
        <v>35.734693877551024</v>
      </c>
      <c r="T2747" t="s">
        <v>8304</v>
      </c>
      <c r="U2747" t="str">
        <f t="shared" si="394"/>
        <v>publishing</v>
      </c>
      <c r="V2747" t="str">
        <f t="shared" si="395"/>
        <v>children's books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>
        <f t="shared" si="384"/>
        <v>2592000</v>
      </c>
      <c r="L2748" s="12">
        <f t="shared" si="385"/>
        <v>41850.531377314815</v>
      </c>
      <c r="M2748" s="12">
        <f t="shared" si="386"/>
        <v>41880.531377314815</v>
      </c>
      <c r="N2748" s="14">
        <f t="shared" si="387"/>
        <v>29.75</v>
      </c>
      <c r="O2748" t="b">
        <v>0</v>
      </c>
      <c r="P2748">
        <v>19</v>
      </c>
      <c r="Q2748" t="b">
        <v>0</v>
      </c>
      <c r="R2748" s="8">
        <f t="shared" si="388"/>
        <v>0.26700000000000002</v>
      </c>
      <c r="S2748" s="10">
        <f t="shared" si="389"/>
        <v>42.157894736842103</v>
      </c>
      <c r="T2748" t="s">
        <v>8304</v>
      </c>
      <c r="U2748" t="str">
        <f t="shared" si="394"/>
        <v>publishing</v>
      </c>
      <c r="V2748" t="str">
        <f t="shared" si="395"/>
        <v>children's books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>
        <f t="shared" si="384"/>
        <v>2720203</v>
      </c>
      <c r="L2749" s="12">
        <f t="shared" si="385"/>
        <v>41044.39811342593</v>
      </c>
      <c r="M2749" s="12">
        <f t="shared" si="386"/>
        <v>41075.881944444445</v>
      </c>
      <c r="N2749" s="14">
        <f t="shared" si="387"/>
        <v>31.233831018518519</v>
      </c>
      <c r="O2749" t="b">
        <v>0</v>
      </c>
      <c r="P2749">
        <v>4</v>
      </c>
      <c r="Q2749" t="b">
        <v>0</v>
      </c>
      <c r="R2749" s="8">
        <f t="shared" si="388"/>
        <v>0.28000000000000003</v>
      </c>
      <c r="S2749" s="10">
        <f t="shared" si="389"/>
        <v>35</v>
      </c>
      <c r="T2749" t="s">
        <v>8304</v>
      </c>
      <c r="U2749" t="str">
        <f t="shared" si="394"/>
        <v>publishing</v>
      </c>
      <c r="V2749" t="str">
        <f t="shared" si="395"/>
        <v>children's books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>
        <f t="shared" si="384"/>
        <v>2592000</v>
      </c>
      <c r="L2750" s="12">
        <f t="shared" si="385"/>
        <v>42585.4606712963</v>
      </c>
      <c r="M2750" s="12">
        <f t="shared" si="386"/>
        <v>42615.4606712963</v>
      </c>
      <c r="N2750" s="14">
        <f t="shared" si="387"/>
        <v>29.75</v>
      </c>
      <c r="O2750" t="b">
        <v>0</v>
      </c>
      <c r="P2750">
        <v>4</v>
      </c>
      <c r="Q2750" t="b">
        <v>0</v>
      </c>
      <c r="R2750" s="8">
        <f t="shared" si="388"/>
        <v>1.06E-2</v>
      </c>
      <c r="S2750" s="10">
        <f t="shared" si="389"/>
        <v>13.25</v>
      </c>
      <c r="T2750" t="s">
        <v>8304</v>
      </c>
      <c r="U2750" t="str">
        <f t="shared" si="394"/>
        <v>publishing</v>
      </c>
      <c r="V2750" t="str">
        <f t="shared" si="395"/>
        <v>children's books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>
        <f t="shared" si="384"/>
        <v>2588400</v>
      </c>
      <c r="L2751" s="12">
        <f t="shared" si="385"/>
        <v>42068.549039351856</v>
      </c>
      <c r="M2751" s="12">
        <f t="shared" si="386"/>
        <v>42098.507372685184</v>
      </c>
      <c r="N2751" s="14">
        <f t="shared" si="387"/>
        <v>29.708333333333332</v>
      </c>
      <c r="O2751" t="b">
        <v>0</v>
      </c>
      <c r="P2751">
        <v>2</v>
      </c>
      <c r="Q2751" t="b">
        <v>0</v>
      </c>
      <c r="R2751" s="8">
        <f t="shared" si="388"/>
        <v>1.0999999999999999E-2</v>
      </c>
      <c r="S2751" s="10">
        <f t="shared" si="389"/>
        <v>55</v>
      </c>
      <c r="T2751" t="s">
        <v>8304</v>
      </c>
      <c r="U2751" t="str">
        <f t="shared" si="394"/>
        <v>publishing</v>
      </c>
      <c r="V2751" t="str">
        <f t="shared" si="395"/>
        <v>children's books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>
        <f t="shared" si="384"/>
        <v>1031055</v>
      </c>
      <c r="L2752" s="12">
        <f t="shared" si="385"/>
        <v>41078.649826388886</v>
      </c>
      <c r="M2752" s="12">
        <f t="shared" si="386"/>
        <v>41090.583333333336</v>
      </c>
      <c r="N2752" s="14">
        <f t="shared" si="387"/>
        <v>11.683506944444444</v>
      </c>
      <c r="O2752" t="b">
        <v>0</v>
      </c>
      <c r="P2752">
        <v>0</v>
      </c>
      <c r="Q2752" t="b">
        <v>0</v>
      </c>
      <c r="R2752" s="8">
        <f t="shared" si="388"/>
        <v>0</v>
      </c>
      <c r="S2752" s="10" t="e">
        <f t="shared" si="389"/>
        <v>#DIV/0!</v>
      </c>
      <c r="T2752" t="s">
        <v>8304</v>
      </c>
      <c r="U2752" t="str">
        <f t="shared" si="394"/>
        <v>publishing</v>
      </c>
      <c r="V2752" t="str">
        <f t="shared" si="395"/>
        <v>children's books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>
        <f t="shared" si="384"/>
        <v>5184000</v>
      </c>
      <c r="L2753" s="12">
        <f t="shared" si="385"/>
        <v>41747.637060185189</v>
      </c>
      <c r="M2753" s="12">
        <f t="shared" si="386"/>
        <v>41807.637060185189</v>
      </c>
      <c r="N2753" s="14">
        <f t="shared" si="387"/>
        <v>59.75</v>
      </c>
      <c r="O2753" t="b">
        <v>0</v>
      </c>
      <c r="P2753">
        <v>0</v>
      </c>
      <c r="Q2753" t="b">
        <v>0</v>
      </c>
      <c r="R2753" s="8">
        <f t="shared" si="388"/>
        <v>0</v>
      </c>
      <c r="S2753" s="10" t="e">
        <f t="shared" si="389"/>
        <v>#DIV/0!</v>
      </c>
      <c r="T2753" t="s">
        <v>8304</v>
      </c>
      <c r="U2753" t="str">
        <f t="shared" si="394"/>
        <v>publishing</v>
      </c>
      <c r="V2753" t="str">
        <f t="shared" si="395"/>
        <v>children's books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>
        <f t="shared" si="384"/>
        <v>3456000</v>
      </c>
      <c r="L2754" s="12">
        <f t="shared" si="385"/>
        <v>40855.515092592592</v>
      </c>
      <c r="M2754" s="12">
        <f t="shared" si="386"/>
        <v>40895.515092592592</v>
      </c>
      <c r="N2754" s="14">
        <f t="shared" si="387"/>
        <v>39.75</v>
      </c>
      <c r="O2754" t="b">
        <v>0</v>
      </c>
      <c r="P2754">
        <v>14</v>
      </c>
      <c r="Q2754" t="b">
        <v>0</v>
      </c>
      <c r="R2754" s="8">
        <f t="shared" si="388"/>
        <v>0.11458333333333333</v>
      </c>
      <c r="S2754" s="10">
        <f t="shared" si="389"/>
        <v>39.285714285714285</v>
      </c>
      <c r="T2754" t="s">
        <v>8304</v>
      </c>
      <c r="U2754" t="str">
        <f t="shared" si="394"/>
        <v>publishing</v>
      </c>
      <c r="V2754" t="str">
        <f t="shared" si="395"/>
        <v>children's books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>
        <f t="shared" ref="K2755:K2818" si="396">SUM(I2755,-J2755)</f>
        <v>2592000</v>
      </c>
      <c r="L2755" s="12">
        <f t="shared" ref="L2755:L2818" si="397">(((J2755/60)/60)/24)+DATE(1970,1,1)+(-6/24)</f>
        <v>41117.650729166664</v>
      </c>
      <c r="M2755" s="12">
        <f t="shared" ref="M2755:M2818" si="398">(((I2755/60)/60)/24)+DATE(1970,1,1)+(-6/24)</f>
        <v>41147.650729166664</v>
      </c>
      <c r="N2755" s="14">
        <f t="shared" ref="N2755:N2818" si="399">(((K2755/60)/60)/24)+(-6/24)</f>
        <v>29.75</v>
      </c>
      <c r="O2755" t="b">
        <v>0</v>
      </c>
      <c r="P2755">
        <v>8</v>
      </c>
      <c r="Q2755" t="b">
        <v>0</v>
      </c>
      <c r="R2755" s="8">
        <f t="shared" ref="R2755:R2818" si="400">E2755/D2755</f>
        <v>0.19</v>
      </c>
      <c r="S2755" s="10">
        <f t="shared" ref="S2755:S2818" si="401">E2755/P2755</f>
        <v>47.5</v>
      </c>
      <c r="T2755" t="s">
        <v>8304</v>
      </c>
      <c r="U2755" t="str">
        <f t="shared" si="394"/>
        <v>publishing</v>
      </c>
      <c r="V2755" t="str">
        <f t="shared" si="395"/>
        <v>children's books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>
        <f t="shared" si="396"/>
        <v>2592000</v>
      </c>
      <c r="L2756" s="12">
        <f t="shared" si="397"/>
        <v>41863.386006944449</v>
      </c>
      <c r="M2756" s="12">
        <f t="shared" si="398"/>
        <v>41893.386006944449</v>
      </c>
      <c r="N2756" s="14">
        <f t="shared" si="399"/>
        <v>29.75</v>
      </c>
      <c r="O2756" t="b">
        <v>0</v>
      </c>
      <c r="P2756">
        <v>0</v>
      </c>
      <c r="Q2756" t="b">
        <v>0</v>
      </c>
      <c r="R2756" s="8">
        <f t="shared" si="400"/>
        <v>0</v>
      </c>
      <c r="S2756" s="10" t="e">
        <f t="shared" si="401"/>
        <v>#DIV/0!</v>
      </c>
      <c r="T2756" t="s">
        <v>8304</v>
      </c>
      <c r="U2756" t="str">
        <f t="shared" si="394"/>
        <v>publishing</v>
      </c>
      <c r="V2756" t="str">
        <f t="shared" si="395"/>
        <v>children's books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>
        <f t="shared" si="396"/>
        <v>2592000</v>
      </c>
      <c r="L2757" s="12">
        <f t="shared" si="397"/>
        <v>42072.540821759263</v>
      </c>
      <c r="M2757" s="12">
        <f t="shared" si="398"/>
        <v>42102.540821759263</v>
      </c>
      <c r="N2757" s="14">
        <f t="shared" si="399"/>
        <v>29.75</v>
      </c>
      <c r="O2757" t="b">
        <v>0</v>
      </c>
      <c r="P2757">
        <v>15</v>
      </c>
      <c r="Q2757" t="b">
        <v>0</v>
      </c>
      <c r="R2757" s="8">
        <f t="shared" si="400"/>
        <v>0.52</v>
      </c>
      <c r="S2757" s="10">
        <f t="shared" si="401"/>
        <v>17.333333333333332</v>
      </c>
      <c r="T2757" t="s">
        <v>8304</v>
      </c>
      <c r="U2757" t="str">
        <f t="shared" si="394"/>
        <v>publishing</v>
      </c>
      <c r="V2757" t="str">
        <f t="shared" si="395"/>
        <v>children's books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>
        <f t="shared" si="396"/>
        <v>2592000</v>
      </c>
      <c r="L2758" s="12">
        <f t="shared" si="397"/>
        <v>41620.65047453704</v>
      </c>
      <c r="M2758" s="12">
        <f t="shared" si="398"/>
        <v>41650.65047453704</v>
      </c>
      <c r="N2758" s="14">
        <f t="shared" si="399"/>
        <v>29.75</v>
      </c>
      <c r="O2758" t="b">
        <v>0</v>
      </c>
      <c r="P2758">
        <v>33</v>
      </c>
      <c r="Q2758" t="b">
        <v>0</v>
      </c>
      <c r="R2758" s="8">
        <f t="shared" si="400"/>
        <v>0.1048</v>
      </c>
      <c r="S2758" s="10">
        <f t="shared" si="401"/>
        <v>31.757575757575758</v>
      </c>
      <c r="T2758" t="s">
        <v>8304</v>
      </c>
      <c r="U2758" t="str">
        <f t="shared" si="394"/>
        <v>publishing</v>
      </c>
      <c r="V2758" t="str">
        <f t="shared" si="395"/>
        <v>children's books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>
        <f t="shared" si="396"/>
        <v>1296000</v>
      </c>
      <c r="L2759" s="12">
        <f t="shared" si="397"/>
        <v>42573.40662037037</v>
      </c>
      <c r="M2759" s="12">
        <f t="shared" si="398"/>
        <v>42588.40662037037</v>
      </c>
      <c r="N2759" s="14">
        <f t="shared" si="399"/>
        <v>14.75</v>
      </c>
      <c r="O2759" t="b">
        <v>0</v>
      </c>
      <c r="P2759">
        <v>2</v>
      </c>
      <c r="Q2759" t="b">
        <v>0</v>
      </c>
      <c r="R2759" s="8">
        <f t="shared" si="400"/>
        <v>6.6666666666666671E-3</v>
      </c>
      <c r="S2759" s="10">
        <f t="shared" si="401"/>
        <v>5</v>
      </c>
      <c r="T2759" t="s">
        <v>8304</v>
      </c>
      <c r="U2759" t="str">
        <f t="shared" si="394"/>
        <v>publishing</v>
      </c>
      <c r="V2759" t="str">
        <f t="shared" si="395"/>
        <v>children's books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>
        <f t="shared" si="396"/>
        <v>1209600</v>
      </c>
      <c r="L2760" s="12">
        <f t="shared" si="397"/>
        <v>42639.191932870366</v>
      </c>
      <c r="M2760" s="12">
        <f t="shared" si="398"/>
        <v>42653.191932870366</v>
      </c>
      <c r="N2760" s="14">
        <f t="shared" si="399"/>
        <v>13.75</v>
      </c>
      <c r="O2760" t="b">
        <v>0</v>
      </c>
      <c r="P2760">
        <v>6</v>
      </c>
      <c r="Q2760" t="b">
        <v>0</v>
      </c>
      <c r="R2760" s="8">
        <f t="shared" si="400"/>
        <v>0.11700000000000001</v>
      </c>
      <c r="S2760" s="10">
        <f t="shared" si="401"/>
        <v>39</v>
      </c>
      <c r="T2760" t="s">
        <v>8304</v>
      </c>
      <c r="U2760" t="str">
        <f t="shared" si="394"/>
        <v>publishing</v>
      </c>
      <c r="V2760" t="str">
        <f t="shared" si="395"/>
        <v>children's books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>
        <f t="shared" si="396"/>
        <v>3715200</v>
      </c>
      <c r="L2761" s="12">
        <f t="shared" si="397"/>
        <v>42524.11650462963</v>
      </c>
      <c r="M2761" s="12">
        <f t="shared" si="398"/>
        <v>42567.11650462963</v>
      </c>
      <c r="N2761" s="14">
        <f t="shared" si="399"/>
        <v>42.75</v>
      </c>
      <c r="O2761" t="b">
        <v>0</v>
      </c>
      <c r="P2761">
        <v>2</v>
      </c>
      <c r="Q2761" t="b">
        <v>0</v>
      </c>
      <c r="R2761" s="8">
        <f t="shared" si="400"/>
        <v>0.105</v>
      </c>
      <c r="S2761" s="10">
        <f t="shared" si="401"/>
        <v>52.5</v>
      </c>
      <c r="T2761" t="s">
        <v>8304</v>
      </c>
      <c r="U2761" t="str">
        <f t="shared" si="394"/>
        <v>publishing</v>
      </c>
      <c r="V2761" t="str">
        <f t="shared" si="395"/>
        <v>children's books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>
        <f t="shared" si="396"/>
        <v>2592000</v>
      </c>
      <c r="L2762" s="12">
        <f t="shared" si="397"/>
        <v>41415.211319444446</v>
      </c>
      <c r="M2762" s="12">
        <f t="shared" si="398"/>
        <v>41445.211319444446</v>
      </c>
      <c r="N2762" s="14">
        <f t="shared" si="399"/>
        <v>29.75</v>
      </c>
      <c r="O2762" t="b">
        <v>0</v>
      </c>
      <c r="P2762">
        <v>0</v>
      </c>
      <c r="Q2762" t="b">
        <v>0</v>
      </c>
      <c r="R2762" s="8">
        <f t="shared" si="400"/>
        <v>0</v>
      </c>
      <c r="S2762" s="10" t="e">
        <f t="shared" si="401"/>
        <v>#DIV/0!</v>
      </c>
      <c r="T2762" t="s">
        <v>8304</v>
      </c>
      <c r="U2762" t="str">
        <f t="shared" si="394"/>
        <v>publishing</v>
      </c>
      <c r="V2762" t="str">
        <f t="shared" si="395"/>
        <v>children's books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>
        <f t="shared" si="396"/>
        <v>2592000</v>
      </c>
      <c r="L2763" s="12">
        <f t="shared" si="397"/>
        <v>41246.813576388886</v>
      </c>
      <c r="M2763" s="12">
        <f t="shared" si="398"/>
        <v>41276.813576388886</v>
      </c>
      <c r="N2763" s="14">
        <f t="shared" si="399"/>
        <v>29.75</v>
      </c>
      <c r="O2763" t="b">
        <v>0</v>
      </c>
      <c r="P2763">
        <v>4</v>
      </c>
      <c r="Q2763" t="b">
        <v>0</v>
      </c>
      <c r="R2763" s="8">
        <f t="shared" si="400"/>
        <v>7.1999999999999998E-3</v>
      </c>
      <c r="S2763" s="10">
        <f t="shared" si="401"/>
        <v>9</v>
      </c>
      <c r="T2763" t="s">
        <v>8304</v>
      </c>
      <c r="U2763" t="str">
        <f t="shared" si="394"/>
        <v>publishing</v>
      </c>
      <c r="V2763" t="str">
        <f t="shared" si="395"/>
        <v>children's books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>
        <f t="shared" si="396"/>
        <v>5180400</v>
      </c>
      <c r="L2764" s="12">
        <f t="shared" si="397"/>
        <v>40926.786979166667</v>
      </c>
      <c r="M2764" s="12">
        <f t="shared" si="398"/>
        <v>40986.745312500003</v>
      </c>
      <c r="N2764" s="14">
        <f t="shared" si="399"/>
        <v>59.708333333333336</v>
      </c>
      <c r="O2764" t="b">
        <v>0</v>
      </c>
      <c r="P2764">
        <v>1</v>
      </c>
      <c r="Q2764" t="b">
        <v>0</v>
      </c>
      <c r="R2764" s="8">
        <f t="shared" si="400"/>
        <v>7.6923076923076927E-3</v>
      </c>
      <c r="S2764" s="10">
        <f t="shared" si="401"/>
        <v>25</v>
      </c>
      <c r="T2764" t="s">
        <v>8304</v>
      </c>
      <c r="U2764" t="str">
        <f t="shared" si="394"/>
        <v>publishing</v>
      </c>
      <c r="V2764" t="str">
        <f t="shared" si="395"/>
        <v>children's books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>
        <f t="shared" si="396"/>
        <v>3888000</v>
      </c>
      <c r="L2765" s="12">
        <f t="shared" si="397"/>
        <v>41373.329675925925</v>
      </c>
      <c r="M2765" s="12">
        <f t="shared" si="398"/>
        <v>41418.329675925925</v>
      </c>
      <c r="N2765" s="14">
        <f t="shared" si="399"/>
        <v>44.75</v>
      </c>
      <c r="O2765" t="b">
        <v>0</v>
      </c>
      <c r="P2765">
        <v>3</v>
      </c>
      <c r="Q2765" t="b">
        <v>0</v>
      </c>
      <c r="R2765" s="8">
        <f t="shared" si="400"/>
        <v>2.2842639593908631E-3</v>
      </c>
      <c r="S2765" s="10">
        <f t="shared" si="401"/>
        <v>30</v>
      </c>
      <c r="T2765" t="s">
        <v>8304</v>
      </c>
      <c r="U2765" t="str">
        <f t="shared" si="394"/>
        <v>publishing</v>
      </c>
      <c r="V2765" t="str">
        <f t="shared" si="395"/>
        <v>children's books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>
        <f t="shared" si="396"/>
        <v>2548769</v>
      </c>
      <c r="L2766" s="12">
        <f t="shared" si="397"/>
        <v>41030.042025462964</v>
      </c>
      <c r="M2766" s="12">
        <f t="shared" si="398"/>
        <v>41059.541666666664</v>
      </c>
      <c r="N2766" s="14">
        <f t="shared" si="399"/>
        <v>29.249641203703703</v>
      </c>
      <c r="O2766" t="b">
        <v>0</v>
      </c>
      <c r="P2766">
        <v>4</v>
      </c>
      <c r="Q2766" t="b">
        <v>0</v>
      </c>
      <c r="R2766" s="8">
        <f t="shared" si="400"/>
        <v>1.125E-2</v>
      </c>
      <c r="S2766" s="10">
        <f t="shared" si="401"/>
        <v>11.25</v>
      </c>
      <c r="T2766" t="s">
        <v>8304</v>
      </c>
      <c r="U2766" t="str">
        <f t="shared" si="394"/>
        <v>publishing</v>
      </c>
      <c r="V2766" t="str">
        <f t="shared" si="395"/>
        <v>children's books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>
        <f t="shared" si="396"/>
        <v>1382400</v>
      </c>
      <c r="L2767" s="12">
        <f t="shared" si="397"/>
        <v>41194.329027777778</v>
      </c>
      <c r="M2767" s="12">
        <f t="shared" si="398"/>
        <v>41210.329027777778</v>
      </c>
      <c r="N2767" s="14">
        <f t="shared" si="399"/>
        <v>15.75</v>
      </c>
      <c r="O2767" t="b">
        <v>0</v>
      </c>
      <c r="P2767">
        <v>0</v>
      </c>
      <c r="Q2767" t="b">
        <v>0</v>
      </c>
      <c r="R2767" s="8">
        <f t="shared" si="400"/>
        <v>0</v>
      </c>
      <c r="S2767" s="10" t="e">
        <f t="shared" si="401"/>
        <v>#DIV/0!</v>
      </c>
      <c r="T2767" t="s">
        <v>8304</v>
      </c>
      <c r="U2767" t="str">
        <f t="shared" si="394"/>
        <v>publishing</v>
      </c>
      <c r="V2767" t="str">
        <f t="shared" si="395"/>
        <v>children's books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>
        <f t="shared" si="396"/>
        <v>2592000</v>
      </c>
      <c r="L2768" s="12">
        <f t="shared" si="397"/>
        <v>40736.418032407404</v>
      </c>
      <c r="M2768" s="12">
        <f t="shared" si="398"/>
        <v>40766.418032407404</v>
      </c>
      <c r="N2768" s="14">
        <f t="shared" si="399"/>
        <v>29.75</v>
      </c>
      <c r="O2768" t="b">
        <v>0</v>
      </c>
      <c r="P2768">
        <v>4</v>
      </c>
      <c r="Q2768" t="b">
        <v>0</v>
      </c>
      <c r="R2768" s="8">
        <f t="shared" si="400"/>
        <v>0.02</v>
      </c>
      <c r="S2768" s="10">
        <f t="shared" si="401"/>
        <v>25</v>
      </c>
      <c r="T2768" t="s">
        <v>8304</v>
      </c>
      <c r="U2768" t="str">
        <f t="shared" si="394"/>
        <v>publishing</v>
      </c>
      <c r="V2768" t="str">
        <f t="shared" si="395"/>
        <v>children's books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>
        <f t="shared" si="396"/>
        <v>5184000</v>
      </c>
      <c r="L2769" s="12">
        <f t="shared" si="397"/>
        <v>42172.708912037036</v>
      </c>
      <c r="M2769" s="12">
        <f t="shared" si="398"/>
        <v>42232.708912037036</v>
      </c>
      <c r="N2769" s="14">
        <f t="shared" si="399"/>
        <v>59.75</v>
      </c>
      <c r="O2769" t="b">
        <v>0</v>
      </c>
      <c r="P2769">
        <v>3</v>
      </c>
      <c r="Q2769" t="b">
        <v>0</v>
      </c>
      <c r="R2769" s="8">
        <f t="shared" si="400"/>
        <v>8.5000000000000006E-3</v>
      </c>
      <c r="S2769" s="10">
        <f t="shared" si="401"/>
        <v>11.333333333333334</v>
      </c>
      <c r="T2769" t="s">
        <v>8304</v>
      </c>
      <c r="U2769" t="str">
        <f t="shared" si="394"/>
        <v>publishing</v>
      </c>
      <c r="V2769" t="str">
        <f t="shared" si="395"/>
        <v>children's books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>
        <f t="shared" si="396"/>
        <v>2588400</v>
      </c>
      <c r="L2770" s="12">
        <f t="shared" si="397"/>
        <v>40967.364849537036</v>
      </c>
      <c r="M2770" s="12">
        <f t="shared" si="398"/>
        <v>40997.323182870372</v>
      </c>
      <c r="N2770" s="14">
        <f t="shared" si="399"/>
        <v>29.708333333333332</v>
      </c>
      <c r="O2770" t="b">
        <v>0</v>
      </c>
      <c r="P2770">
        <v>34</v>
      </c>
      <c r="Q2770" t="b">
        <v>0</v>
      </c>
      <c r="R2770" s="8">
        <f t="shared" si="400"/>
        <v>0.14314285714285716</v>
      </c>
      <c r="S2770" s="10">
        <f t="shared" si="401"/>
        <v>29.470588235294116</v>
      </c>
      <c r="T2770" t="s">
        <v>8304</v>
      </c>
      <c r="U2770" t="str">
        <f t="shared" si="394"/>
        <v>publishing</v>
      </c>
      <c r="V2770" t="str">
        <f t="shared" si="395"/>
        <v>children's books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>
        <f t="shared" si="396"/>
        <v>4320000</v>
      </c>
      <c r="L2771" s="12">
        <f t="shared" si="397"/>
        <v>41745.576273148145</v>
      </c>
      <c r="M2771" s="12">
        <f t="shared" si="398"/>
        <v>41795.576273148145</v>
      </c>
      <c r="N2771" s="14">
        <f t="shared" si="399"/>
        <v>49.75</v>
      </c>
      <c r="O2771" t="b">
        <v>0</v>
      </c>
      <c r="P2771">
        <v>2</v>
      </c>
      <c r="Q2771" t="b">
        <v>0</v>
      </c>
      <c r="R2771" s="8">
        <f t="shared" si="400"/>
        <v>2.5000000000000001E-3</v>
      </c>
      <c r="S2771" s="10">
        <f t="shared" si="401"/>
        <v>1</v>
      </c>
      <c r="T2771" t="s">
        <v>8304</v>
      </c>
      <c r="U2771" t="str">
        <f t="shared" si="394"/>
        <v>publishing</v>
      </c>
      <c r="V2771" t="str">
        <f t="shared" si="395"/>
        <v>children's books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>
        <f t="shared" si="396"/>
        <v>2588400</v>
      </c>
      <c r="L2772" s="12">
        <f t="shared" si="397"/>
        <v>41686.455208333333</v>
      </c>
      <c r="M2772" s="12">
        <f t="shared" si="398"/>
        <v>41716.413541666669</v>
      </c>
      <c r="N2772" s="14">
        <f t="shared" si="399"/>
        <v>29.708333333333332</v>
      </c>
      <c r="O2772" t="b">
        <v>0</v>
      </c>
      <c r="P2772">
        <v>33</v>
      </c>
      <c r="Q2772" t="b">
        <v>0</v>
      </c>
      <c r="R2772" s="8">
        <f t="shared" si="400"/>
        <v>0.1041125</v>
      </c>
      <c r="S2772" s="10">
        <f t="shared" si="401"/>
        <v>63.098484848484851</v>
      </c>
      <c r="T2772" t="s">
        <v>8304</v>
      </c>
      <c r="U2772" t="str">
        <f t="shared" si="394"/>
        <v>publishing</v>
      </c>
      <c r="V2772" t="str">
        <f t="shared" si="395"/>
        <v>children's books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>
        <f t="shared" si="396"/>
        <v>4248860</v>
      </c>
      <c r="L2773" s="12">
        <f t="shared" si="397"/>
        <v>41257.281712962962</v>
      </c>
      <c r="M2773" s="12">
        <f t="shared" si="398"/>
        <v>41306.458333333336</v>
      </c>
      <c r="N2773" s="14">
        <f t="shared" si="399"/>
        <v>48.926620370370365</v>
      </c>
      <c r="O2773" t="b">
        <v>0</v>
      </c>
      <c r="P2773">
        <v>0</v>
      </c>
      <c r="Q2773" t="b">
        <v>0</v>
      </c>
      <c r="R2773" s="8">
        <f t="shared" si="400"/>
        <v>0</v>
      </c>
      <c r="S2773" s="10" t="e">
        <f t="shared" si="401"/>
        <v>#DIV/0!</v>
      </c>
      <c r="T2773" t="s">
        <v>8304</v>
      </c>
      <c r="U2773" t="str">
        <f t="shared" si="394"/>
        <v>publishing</v>
      </c>
      <c r="V2773" t="str">
        <f t="shared" si="395"/>
        <v>children's books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>
        <f t="shared" si="396"/>
        <v>1296000</v>
      </c>
      <c r="L2774" s="12">
        <f t="shared" si="397"/>
        <v>41537.619143518517</v>
      </c>
      <c r="M2774" s="12">
        <f t="shared" si="398"/>
        <v>41552.619143518517</v>
      </c>
      <c r="N2774" s="14">
        <f t="shared" si="399"/>
        <v>14.75</v>
      </c>
      <c r="O2774" t="b">
        <v>0</v>
      </c>
      <c r="P2774">
        <v>0</v>
      </c>
      <c r="Q2774" t="b">
        <v>0</v>
      </c>
      <c r="R2774" s="8">
        <f t="shared" si="400"/>
        <v>0</v>
      </c>
      <c r="S2774" s="10" t="e">
        <f t="shared" si="401"/>
        <v>#DIV/0!</v>
      </c>
      <c r="T2774" t="s">
        <v>8304</v>
      </c>
      <c r="U2774" t="str">
        <f t="shared" si="394"/>
        <v>publishing</v>
      </c>
      <c r="V2774" t="str">
        <f t="shared" si="395"/>
        <v>children's books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>
        <f t="shared" si="396"/>
        <v>864000</v>
      </c>
      <c r="L2775" s="12">
        <f t="shared" si="397"/>
        <v>42474.61482638889</v>
      </c>
      <c r="M2775" s="12">
        <f t="shared" si="398"/>
        <v>42484.61482638889</v>
      </c>
      <c r="N2775" s="14">
        <f t="shared" si="399"/>
        <v>9.75</v>
      </c>
      <c r="O2775" t="b">
        <v>0</v>
      </c>
      <c r="P2775">
        <v>1</v>
      </c>
      <c r="Q2775" t="b">
        <v>0</v>
      </c>
      <c r="R2775" s="8">
        <f t="shared" si="400"/>
        <v>1.8867924528301887E-3</v>
      </c>
      <c r="S2775" s="10">
        <f t="shared" si="401"/>
        <v>1</v>
      </c>
      <c r="T2775" t="s">
        <v>8304</v>
      </c>
      <c r="U2775" t="str">
        <f t="shared" si="394"/>
        <v>publishing</v>
      </c>
      <c r="V2775" t="str">
        <f t="shared" si="395"/>
        <v>children's books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>
        <f t="shared" si="396"/>
        <v>2592000</v>
      </c>
      <c r="L2776" s="12">
        <f t="shared" si="397"/>
        <v>41310.876481481479</v>
      </c>
      <c r="M2776" s="12">
        <f t="shared" si="398"/>
        <v>41340.876481481479</v>
      </c>
      <c r="N2776" s="14">
        <f t="shared" si="399"/>
        <v>29.75</v>
      </c>
      <c r="O2776" t="b">
        <v>0</v>
      </c>
      <c r="P2776">
        <v>13</v>
      </c>
      <c r="Q2776" t="b">
        <v>0</v>
      </c>
      <c r="R2776" s="8">
        <f t="shared" si="400"/>
        <v>0.14249999999999999</v>
      </c>
      <c r="S2776" s="10">
        <f t="shared" si="401"/>
        <v>43.846153846153847</v>
      </c>
      <c r="T2776" t="s">
        <v>8304</v>
      </c>
      <c r="U2776" t="str">
        <f t="shared" si="394"/>
        <v>publishing</v>
      </c>
      <c r="V2776" t="str">
        <f t="shared" si="395"/>
        <v>children's books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>
        <f t="shared" si="396"/>
        <v>2592000</v>
      </c>
      <c r="L2777" s="12">
        <f t="shared" si="397"/>
        <v>40862.763356481482</v>
      </c>
      <c r="M2777" s="12">
        <f t="shared" si="398"/>
        <v>40892.763356481482</v>
      </c>
      <c r="N2777" s="14">
        <f t="shared" si="399"/>
        <v>29.75</v>
      </c>
      <c r="O2777" t="b">
        <v>0</v>
      </c>
      <c r="P2777">
        <v>2</v>
      </c>
      <c r="Q2777" t="b">
        <v>0</v>
      </c>
      <c r="R2777" s="8">
        <f t="shared" si="400"/>
        <v>0.03</v>
      </c>
      <c r="S2777" s="10">
        <f t="shared" si="401"/>
        <v>75</v>
      </c>
      <c r="T2777" t="s">
        <v>8304</v>
      </c>
      <c r="U2777" t="str">
        <f t="shared" si="394"/>
        <v>publishing</v>
      </c>
      <c r="V2777" t="str">
        <f t="shared" si="395"/>
        <v>children's books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>
        <f t="shared" si="396"/>
        <v>2678400</v>
      </c>
      <c r="L2778" s="12">
        <f t="shared" si="397"/>
        <v>42136.047175925924</v>
      </c>
      <c r="M2778" s="12">
        <f t="shared" si="398"/>
        <v>42167.047175925924</v>
      </c>
      <c r="N2778" s="14">
        <f t="shared" si="399"/>
        <v>30.75</v>
      </c>
      <c r="O2778" t="b">
        <v>0</v>
      </c>
      <c r="P2778">
        <v>36</v>
      </c>
      <c r="Q2778" t="b">
        <v>0</v>
      </c>
      <c r="R2778" s="8">
        <f t="shared" si="400"/>
        <v>7.8809523809523815E-2</v>
      </c>
      <c r="S2778" s="10">
        <f t="shared" si="401"/>
        <v>45.972222222222221</v>
      </c>
      <c r="T2778" t="s">
        <v>8304</v>
      </c>
      <c r="U2778" t="str">
        <f t="shared" si="394"/>
        <v>publishing</v>
      </c>
      <c r="V2778" t="str">
        <f t="shared" si="395"/>
        <v>children's books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>
        <f t="shared" si="396"/>
        <v>2592000</v>
      </c>
      <c r="L2779" s="12">
        <f t="shared" si="397"/>
        <v>42172.419027777782</v>
      </c>
      <c r="M2779" s="12">
        <f t="shared" si="398"/>
        <v>42202.419027777782</v>
      </c>
      <c r="N2779" s="14">
        <f t="shared" si="399"/>
        <v>29.75</v>
      </c>
      <c r="O2779" t="b">
        <v>0</v>
      </c>
      <c r="P2779">
        <v>1</v>
      </c>
      <c r="Q2779" t="b">
        <v>0</v>
      </c>
      <c r="R2779" s="8">
        <f t="shared" si="400"/>
        <v>3.3333333333333335E-3</v>
      </c>
      <c r="S2779" s="10">
        <f t="shared" si="401"/>
        <v>10</v>
      </c>
      <c r="T2779" t="s">
        <v>8304</v>
      </c>
      <c r="U2779" t="str">
        <f t="shared" si="394"/>
        <v>publishing</v>
      </c>
      <c r="V2779" t="str">
        <f t="shared" si="395"/>
        <v>children's books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>
        <f t="shared" si="396"/>
        <v>2592000</v>
      </c>
      <c r="L2780" s="12">
        <f t="shared" si="397"/>
        <v>41846.728078703702</v>
      </c>
      <c r="M2780" s="12">
        <f t="shared" si="398"/>
        <v>41876.728078703702</v>
      </c>
      <c r="N2780" s="14">
        <f t="shared" si="399"/>
        <v>29.75</v>
      </c>
      <c r="O2780" t="b">
        <v>0</v>
      </c>
      <c r="P2780">
        <v>15</v>
      </c>
      <c r="Q2780" t="b">
        <v>0</v>
      </c>
      <c r="R2780" s="8">
        <f t="shared" si="400"/>
        <v>0.25545454545454543</v>
      </c>
      <c r="S2780" s="10">
        <f t="shared" si="401"/>
        <v>93.666666666666671</v>
      </c>
      <c r="T2780" t="s">
        <v>8304</v>
      </c>
      <c r="U2780" t="str">
        <f t="shared" si="394"/>
        <v>publishing</v>
      </c>
      <c r="V2780" t="str">
        <f t="shared" si="395"/>
        <v>children's books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>
        <f t="shared" si="396"/>
        <v>2595600</v>
      </c>
      <c r="L2781" s="12">
        <f t="shared" si="397"/>
        <v>42300.335891203707</v>
      </c>
      <c r="M2781" s="12">
        <f t="shared" si="398"/>
        <v>42330.377557870372</v>
      </c>
      <c r="N2781" s="14">
        <f t="shared" si="399"/>
        <v>29.791666666666668</v>
      </c>
      <c r="O2781" t="b">
        <v>0</v>
      </c>
      <c r="P2781">
        <v>1</v>
      </c>
      <c r="Q2781" t="b">
        <v>0</v>
      </c>
      <c r="R2781" s="8">
        <f t="shared" si="400"/>
        <v>2.12E-2</v>
      </c>
      <c r="S2781" s="10">
        <f t="shared" si="401"/>
        <v>53</v>
      </c>
      <c r="T2781" t="s">
        <v>8304</v>
      </c>
      <c r="U2781" t="str">
        <f t="shared" si="394"/>
        <v>publishing</v>
      </c>
      <c r="V2781" t="str">
        <f t="shared" si="395"/>
        <v>children's books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>
        <f t="shared" si="396"/>
        <v>2592000</v>
      </c>
      <c r="L2782" s="12">
        <f t="shared" si="397"/>
        <v>42774.197777777779</v>
      </c>
      <c r="M2782" s="12">
        <f t="shared" si="398"/>
        <v>42804.197777777779</v>
      </c>
      <c r="N2782" s="14">
        <f t="shared" si="399"/>
        <v>29.75</v>
      </c>
      <c r="O2782" t="b">
        <v>0</v>
      </c>
      <c r="P2782">
        <v>0</v>
      </c>
      <c r="Q2782" t="b">
        <v>0</v>
      </c>
      <c r="R2782" s="8">
        <f t="shared" si="400"/>
        <v>0</v>
      </c>
      <c r="S2782" s="10" t="e">
        <f t="shared" si="401"/>
        <v>#DIV/0!</v>
      </c>
      <c r="T2782" t="s">
        <v>8304</v>
      </c>
      <c r="U2782" t="str">
        <f t="shared" si="394"/>
        <v>publishing</v>
      </c>
      <c r="V2782" t="str">
        <f t="shared" si="395"/>
        <v>children's books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>
        <f t="shared" si="396"/>
        <v>2449446</v>
      </c>
      <c r="L2783" s="12">
        <f t="shared" si="397"/>
        <v>42018.69159722222</v>
      </c>
      <c r="M2783" s="12">
        <f t="shared" si="398"/>
        <v>42047.041666666672</v>
      </c>
      <c r="N2783" s="14">
        <f t="shared" si="399"/>
        <v>28.100069444444443</v>
      </c>
      <c r="O2783" t="b">
        <v>0</v>
      </c>
      <c r="P2783">
        <v>28</v>
      </c>
      <c r="Q2783" t="b">
        <v>1</v>
      </c>
      <c r="R2783" s="8">
        <f t="shared" si="400"/>
        <v>1.0528</v>
      </c>
      <c r="S2783" s="10">
        <f t="shared" si="401"/>
        <v>47</v>
      </c>
      <c r="T2783" t="s">
        <v>8271</v>
      </c>
      <c r="U2783" t="str">
        <f t="shared" ref="U2783:U2846" si="402">IF(T2783="theater/plays", "theater", IF(T2783="theater/musical", "theater", IF(T2783="theater/spaces", "theater", "N/A")))</f>
        <v>theater</v>
      </c>
      <c r="V2783" t="str">
        <f t="shared" ref="V2783:V2846" si="403">IF(T2783="theater/plays", "plays", IF(T2783="theater/musical", "musical", IF(T2783="theater/spaces", "spaces", "N/A")))</f>
        <v>plays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>
        <f t="shared" si="396"/>
        <v>2184422</v>
      </c>
      <c r="L2784" s="12">
        <f t="shared" si="397"/>
        <v>42026.674976851849</v>
      </c>
      <c r="M2784" s="12">
        <f t="shared" si="398"/>
        <v>42051.957638888889</v>
      </c>
      <c r="N2784" s="14">
        <f t="shared" si="399"/>
        <v>25.032662037037039</v>
      </c>
      <c r="O2784" t="b">
        <v>0</v>
      </c>
      <c r="P2784">
        <v>18</v>
      </c>
      <c r="Q2784" t="b">
        <v>1</v>
      </c>
      <c r="R2784" s="8">
        <f t="shared" si="400"/>
        <v>1.2</v>
      </c>
      <c r="S2784" s="10">
        <f t="shared" si="401"/>
        <v>66.666666666666671</v>
      </c>
      <c r="T2784" t="s">
        <v>8271</v>
      </c>
      <c r="U2784" t="str">
        <f t="shared" si="402"/>
        <v>theater</v>
      </c>
      <c r="V2784" t="str">
        <f t="shared" si="403"/>
        <v>plays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>
        <f t="shared" si="396"/>
        <v>1209600</v>
      </c>
      <c r="L2785" s="12">
        <f t="shared" si="397"/>
        <v>42103.285254629634</v>
      </c>
      <c r="M2785" s="12">
        <f t="shared" si="398"/>
        <v>42117.285254629634</v>
      </c>
      <c r="N2785" s="14">
        <f t="shared" si="399"/>
        <v>13.75</v>
      </c>
      <c r="O2785" t="b">
        <v>0</v>
      </c>
      <c r="P2785">
        <v>61</v>
      </c>
      <c r="Q2785" t="b">
        <v>1</v>
      </c>
      <c r="R2785" s="8">
        <f t="shared" si="400"/>
        <v>1.145</v>
      </c>
      <c r="S2785" s="10">
        <f t="shared" si="401"/>
        <v>18.770491803278688</v>
      </c>
      <c r="T2785" t="s">
        <v>8271</v>
      </c>
      <c r="U2785" t="str">
        <f t="shared" si="402"/>
        <v>theater</v>
      </c>
      <c r="V2785" t="str">
        <f t="shared" si="403"/>
        <v>plays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>
        <f t="shared" si="396"/>
        <v>1814400</v>
      </c>
      <c r="L2786" s="12">
        <f t="shared" si="397"/>
        <v>41920.537534722222</v>
      </c>
      <c r="M2786" s="12">
        <f t="shared" si="398"/>
        <v>41941.537534722222</v>
      </c>
      <c r="N2786" s="14">
        <f t="shared" si="399"/>
        <v>20.75</v>
      </c>
      <c r="O2786" t="b">
        <v>0</v>
      </c>
      <c r="P2786">
        <v>108</v>
      </c>
      <c r="Q2786" t="b">
        <v>1</v>
      </c>
      <c r="R2786" s="8">
        <f t="shared" si="400"/>
        <v>1.19</v>
      </c>
      <c r="S2786" s="10">
        <f t="shared" si="401"/>
        <v>66.111111111111114</v>
      </c>
      <c r="T2786" t="s">
        <v>8271</v>
      </c>
      <c r="U2786" t="str">
        <f t="shared" si="402"/>
        <v>theater</v>
      </c>
      <c r="V2786" t="str">
        <f t="shared" si="403"/>
        <v>plays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>
        <f t="shared" si="396"/>
        <v>2564833</v>
      </c>
      <c r="L2787" s="12">
        <f t="shared" si="397"/>
        <v>42557.939432870371</v>
      </c>
      <c r="M2787" s="12">
        <f t="shared" si="398"/>
        <v>42587.625</v>
      </c>
      <c r="N2787" s="14">
        <f t="shared" si="399"/>
        <v>29.435567129629632</v>
      </c>
      <c r="O2787" t="b">
        <v>0</v>
      </c>
      <c r="P2787">
        <v>142</v>
      </c>
      <c r="Q2787" t="b">
        <v>1</v>
      </c>
      <c r="R2787" s="8">
        <f t="shared" si="400"/>
        <v>1.0468</v>
      </c>
      <c r="S2787" s="10">
        <f t="shared" si="401"/>
        <v>36.859154929577464</v>
      </c>
      <c r="T2787" t="s">
        <v>8271</v>
      </c>
      <c r="U2787" t="str">
        <f t="shared" si="402"/>
        <v>theater</v>
      </c>
      <c r="V2787" t="str">
        <f t="shared" si="403"/>
        <v>plays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>
        <f t="shared" si="396"/>
        <v>1209600</v>
      </c>
      <c r="L2788" s="12">
        <f t="shared" si="397"/>
        <v>41815.319212962961</v>
      </c>
      <c r="M2788" s="12">
        <f t="shared" si="398"/>
        <v>41829.319212962961</v>
      </c>
      <c r="N2788" s="14">
        <f t="shared" si="399"/>
        <v>13.75</v>
      </c>
      <c r="O2788" t="b">
        <v>0</v>
      </c>
      <c r="P2788">
        <v>74</v>
      </c>
      <c r="Q2788" t="b">
        <v>1</v>
      </c>
      <c r="R2788" s="8">
        <f t="shared" si="400"/>
        <v>1.1783999999999999</v>
      </c>
      <c r="S2788" s="10">
        <f t="shared" si="401"/>
        <v>39.810810810810814</v>
      </c>
      <c r="T2788" t="s">
        <v>8271</v>
      </c>
      <c r="U2788" t="str">
        <f t="shared" si="402"/>
        <v>theater</v>
      </c>
      <c r="V2788" t="str">
        <f t="shared" si="403"/>
        <v>plays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>
        <f t="shared" si="396"/>
        <v>2592000</v>
      </c>
      <c r="L2789" s="12">
        <f t="shared" si="397"/>
        <v>41807.948518518519</v>
      </c>
      <c r="M2789" s="12">
        <f t="shared" si="398"/>
        <v>41837.948518518519</v>
      </c>
      <c r="N2789" s="14">
        <f t="shared" si="399"/>
        <v>29.75</v>
      </c>
      <c r="O2789" t="b">
        <v>0</v>
      </c>
      <c r="P2789">
        <v>38</v>
      </c>
      <c r="Q2789" t="b">
        <v>1</v>
      </c>
      <c r="R2789" s="8">
        <f t="shared" si="400"/>
        <v>1.1970000000000001</v>
      </c>
      <c r="S2789" s="10">
        <f t="shared" si="401"/>
        <v>31.5</v>
      </c>
      <c r="T2789" t="s">
        <v>8271</v>
      </c>
      <c r="U2789" t="str">
        <f t="shared" si="402"/>
        <v>theater</v>
      </c>
      <c r="V2789" t="str">
        <f t="shared" si="403"/>
        <v>plays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>
        <f t="shared" si="396"/>
        <v>2592000</v>
      </c>
      <c r="L2790" s="12">
        <f t="shared" si="397"/>
        <v>42550.451886574068</v>
      </c>
      <c r="M2790" s="12">
        <f t="shared" si="398"/>
        <v>42580.451886574068</v>
      </c>
      <c r="N2790" s="14">
        <f t="shared" si="399"/>
        <v>29.75</v>
      </c>
      <c r="O2790" t="b">
        <v>0</v>
      </c>
      <c r="P2790">
        <v>20</v>
      </c>
      <c r="Q2790" t="b">
        <v>1</v>
      </c>
      <c r="R2790" s="8">
        <f t="shared" si="400"/>
        <v>1.0249999999999999</v>
      </c>
      <c r="S2790" s="10">
        <f t="shared" si="401"/>
        <v>102.5</v>
      </c>
      <c r="T2790" t="s">
        <v>8271</v>
      </c>
      <c r="U2790" t="str">
        <f t="shared" si="402"/>
        <v>theater</v>
      </c>
      <c r="V2790" t="str">
        <f t="shared" si="403"/>
        <v>plays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>
        <f t="shared" si="396"/>
        <v>1654866</v>
      </c>
      <c r="L2791" s="12">
        <f t="shared" si="397"/>
        <v>42055.763124999998</v>
      </c>
      <c r="M2791" s="12">
        <f t="shared" si="398"/>
        <v>42074.916666666672</v>
      </c>
      <c r="N2791" s="14">
        <f t="shared" si="399"/>
        <v>18.903541666666666</v>
      </c>
      <c r="O2791" t="b">
        <v>0</v>
      </c>
      <c r="P2791">
        <v>24</v>
      </c>
      <c r="Q2791" t="b">
        <v>1</v>
      </c>
      <c r="R2791" s="8">
        <f t="shared" si="400"/>
        <v>1.0116666666666667</v>
      </c>
      <c r="S2791" s="10">
        <f t="shared" si="401"/>
        <v>126.45833333333333</v>
      </c>
      <c r="T2791" t="s">
        <v>8271</v>
      </c>
      <c r="U2791" t="str">
        <f t="shared" si="402"/>
        <v>theater</v>
      </c>
      <c r="V2791" t="str">
        <f t="shared" si="403"/>
        <v>plays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>
        <f t="shared" si="396"/>
        <v>2592000</v>
      </c>
      <c r="L2792" s="12">
        <f t="shared" si="397"/>
        <v>42016.688692129625</v>
      </c>
      <c r="M2792" s="12">
        <f t="shared" si="398"/>
        <v>42046.688692129625</v>
      </c>
      <c r="N2792" s="14">
        <f t="shared" si="399"/>
        <v>29.75</v>
      </c>
      <c r="O2792" t="b">
        <v>0</v>
      </c>
      <c r="P2792">
        <v>66</v>
      </c>
      <c r="Q2792" t="b">
        <v>1</v>
      </c>
      <c r="R2792" s="8">
        <f t="shared" si="400"/>
        <v>1.0533333333333332</v>
      </c>
      <c r="S2792" s="10">
        <f t="shared" si="401"/>
        <v>47.878787878787875</v>
      </c>
      <c r="T2792" t="s">
        <v>8271</v>
      </c>
      <c r="U2792" t="str">
        <f t="shared" si="402"/>
        <v>theater</v>
      </c>
      <c r="V2792" t="str">
        <f t="shared" si="403"/>
        <v>plays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>
        <f t="shared" si="396"/>
        <v>2615041</v>
      </c>
      <c r="L2793" s="12">
        <f t="shared" si="397"/>
        <v>42591.649988425925</v>
      </c>
      <c r="M2793" s="12">
        <f t="shared" si="398"/>
        <v>42621.916666666672</v>
      </c>
      <c r="N2793" s="14">
        <f t="shared" si="399"/>
        <v>30.016678240740745</v>
      </c>
      <c r="O2793" t="b">
        <v>0</v>
      </c>
      <c r="P2793">
        <v>28</v>
      </c>
      <c r="Q2793" t="b">
        <v>1</v>
      </c>
      <c r="R2793" s="8">
        <f t="shared" si="400"/>
        <v>1.0249999999999999</v>
      </c>
      <c r="S2793" s="10">
        <f t="shared" si="401"/>
        <v>73.214285714285708</v>
      </c>
      <c r="T2793" t="s">
        <v>8271</v>
      </c>
      <c r="U2793" t="str">
        <f t="shared" si="402"/>
        <v>theater</v>
      </c>
      <c r="V2793" t="str">
        <f t="shared" si="403"/>
        <v>plays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>
        <f t="shared" si="396"/>
        <v>3888000</v>
      </c>
      <c r="L2794" s="12">
        <f t="shared" si="397"/>
        <v>42182.981006944443</v>
      </c>
      <c r="M2794" s="12">
        <f t="shared" si="398"/>
        <v>42227.981006944443</v>
      </c>
      <c r="N2794" s="14">
        <f t="shared" si="399"/>
        <v>44.75</v>
      </c>
      <c r="O2794" t="b">
        <v>0</v>
      </c>
      <c r="P2794">
        <v>24</v>
      </c>
      <c r="Q2794" t="b">
        <v>1</v>
      </c>
      <c r="R2794" s="8">
        <f t="shared" si="400"/>
        <v>1.0760000000000001</v>
      </c>
      <c r="S2794" s="10">
        <f t="shared" si="401"/>
        <v>89.666666666666671</v>
      </c>
      <c r="T2794" t="s">
        <v>8271</v>
      </c>
      <c r="U2794" t="str">
        <f t="shared" si="402"/>
        <v>theater</v>
      </c>
      <c r="V2794" t="str">
        <f t="shared" si="403"/>
        <v>plays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>
        <f t="shared" si="396"/>
        <v>2592000</v>
      </c>
      <c r="L2795" s="12">
        <f t="shared" si="397"/>
        <v>42176.169039351851</v>
      </c>
      <c r="M2795" s="12">
        <f t="shared" si="398"/>
        <v>42206.169039351851</v>
      </c>
      <c r="N2795" s="14">
        <f t="shared" si="399"/>
        <v>29.75</v>
      </c>
      <c r="O2795" t="b">
        <v>0</v>
      </c>
      <c r="P2795">
        <v>73</v>
      </c>
      <c r="Q2795" t="b">
        <v>1</v>
      </c>
      <c r="R2795" s="8">
        <f t="shared" si="400"/>
        <v>1.105675</v>
      </c>
      <c r="S2795" s="10">
        <f t="shared" si="401"/>
        <v>151.4623287671233</v>
      </c>
      <c r="T2795" t="s">
        <v>8271</v>
      </c>
      <c r="U2795" t="str">
        <f t="shared" si="402"/>
        <v>theater</v>
      </c>
      <c r="V2795" t="str">
        <f t="shared" si="403"/>
        <v>plays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>
        <f t="shared" si="396"/>
        <v>1391041</v>
      </c>
      <c r="L2796" s="12">
        <f t="shared" si="397"/>
        <v>42416.441655092596</v>
      </c>
      <c r="M2796" s="12">
        <f t="shared" si="398"/>
        <v>42432.541666666672</v>
      </c>
      <c r="N2796" s="14">
        <f t="shared" si="399"/>
        <v>15.850011574074074</v>
      </c>
      <c r="O2796" t="b">
        <v>0</v>
      </c>
      <c r="P2796">
        <v>3</v>
      </c>
      <c r="Q2796" t="b">
        <v>1</v>
      </c>
      <c r="R2796" s="8">
        <f t="shared" si="400"/>
        <v>1.5</v>
      </c>
      <c r="S2796" s="10">
        <f t="shared" si="401"/>
        <v>25</v>
      </c>
      <c r="T2796" t="s">
        <v>8271</v>
      </c>
      <c r="U2796" t="str">
        <f t="shared" si="402"/>
        <v>theater</v>
      </c>
      <c r="V2796" t="str">
        <f t="shared" si="403"/>
        <v>plays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>
        <f t="shared" si="396"/>
        <v>1419759</v>
      </c>
      <c r="L2797" s="12">
        <f t="shared" si="397"/>
        <v>41780.275937500002</v>
      </c>
      <c r="M2797" s="12">
        <f t="shared" si="398"/>
        <v>41796.708333333336</v>
      </c>
      <c r="N2797" s="14">
        <f t="shared" si="399"/>
        <v>16.182395833333334</v>
      </c>
      <c r="O2797" t="b">
        <v>0</v>
      </c>
      <c r="P2797">
        <v>20</v>
      </c>
      <c r="Q2797" t="b">
        <v>1</v>
      </c>
      <c r="R2797" s="8">
        <f t="shared" si="400"/>
        <v>1.0428571428571429</v>
      </c>
      <c r="S2797" s="10">
        <f t="shared" si="401"/>
        <v>36.5</v>
      </c>
      <c r="T2797" t="s">
        <v>8271</v>
      </c>
      <c r="U2797" t="str">
        <f t="shared" si="402"/>
        <v>theater</v>
      </c>
      <c r="V2797" t="str">
        <f t="shared" si="403"/>
        <v>plays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>
        <f t="shared" si="396"/>
        <v>2592000</v>
      </c>
      <c r="L2798" s="12">
        <f t="shared" si="397"/>
        <v>41795.278101851851</v>
      </c>
      <c r="M2798" s="12">
        <f t="shared" si="398"/>
        <v>41825.278101851851</v>
      </c>
      <c r="N2798" s="14">
        <f t="shared" si="399"/>
        <v>29.75</v>
      </c>
      <c r="O2798" t="b">
        <v>0</v>
      </c>
      <c r="P2798">
        <v>21</v>
      </c>
      <c r="Q2798" t="b">
        <v>1</v>
      </c>
      <c r="R2798" s="8">
        <f t="shared" si="400"/>
        <v>1.155</v>
      </c>
      <c r="S2798" s="10">
        <f t="shared" si="401"/>
        <v>44</v>
      </c>
      <c r="T2798" t="s">
        <v>8271</v>
      </c>
      <c r="U2798" t="str">
        <f t="shared" si="402"/>
        <v>theater</v>
      </c>
      <c r="V2798" t="str">
        <f t="shared" si="403"/>
        <v>plays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>
        <f t="shared" si="396"/>
        <v>2592000</v>
      </c>
      <c r="L2799" s="12">
        <f t="shared" si="397"/>
        <v>41798.69027777778</v>
      </c>
      <c r="M2799" s="12">
        <f t="shared" si="398"/>
        <v>41828.69027777778</v>
      </c>
      <c r="N2799" s="14">
        <f t="shared" si="399"/>
        <v>29.75</v>
      </c>
      <c r="O2799" t="b">
        <v>0</v>
      </c>
      <c r="P2799">
        <v>94</v>
      </c>
      <c r="Q2799" t="b">
        <v>1</v>
      </c>
      <c r="R2799" s="8">
        <f t="shared" si="400"/>
        <v>1.02645125</v>
      </c>
      <c r="S2799" s="10">
        <f t="shared" si="401"/>
        <v>87.357553191489373</v>
      </c>
      <c r="T2799" t="s">
        <v>8271</v>
      </c>
      <c r="U2799" t="str">
        <f t="shared" si="402"/>
        <v>theater</v>
      </c>
      <c r="V2799" t="str">
        <f t="shared" si="403"/>
        <v>plays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>
        <f t="shared" si="396"/>
        <v>1295279</v>
      </c>
      <c r="L2800" s="12">
        <f t="shared" si="397"/>
        <v>42201.425011574072</v>
      </c>
      <c r="M2800" s="12">
        <f t="shared" si="398"/>
        <v>42216.416666666672</v>
      </c>
      <c r="N2800" s="14">
        <f t="shared" si="399"/>
        <v>14.741655092592593</v>
      </c>
      <c r="O2800" t="b">
        <v>0</v>
      </c>
      <c r="P2800">
        <v>139</v>
      </c>
      <c r="Q2800" t="b">
        <v>1</v>
      </c>
      <c r="R2800" s="8">
        <f t="shared" si="400"/>
        <v>1.014</v>
      </c>
      <c r="S2800" s="10">
        <f t="shared" si="401"/>
        <v>36.474820143884891</v>
      </c>
      <c r="T2800" t="s">
        <v>8271</v>
      </c>
      <c r="U2800" t="str">
        <f t="shared" si="402"/>
        <v>theater</v>
      </c>
      <c r="V2800" t="str">
        <f t="shared" si="403"/>
        <v>plays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>
        <f t="shared" si="396"/>
        <v>2713130</v>
      </c>
      <c r="L2801" s="12">
        <f t="shared" si="397"/>
        <v>42507.014699074076</v>
      </c>
      <c r="M2801" s="12">
        <f t="shared" si="398"/>
        <v>42538.416666666672</v>
      </c>
      <c r="N2801" s="14">
        <f t="shared" si="399"/>
        <v>31.151967592592595</v>
      </c>
      <c r="O2801" t="b">
        <v>0</v>
      </c>
      <c r="P2801">
        <v>130</v>
      </c>
      <c r="Q2801" t="b">
        <v>1</v>
      </c>
      <c r="R2801" s="8">
        <f t="shared" si="400"/>
        <v>1.1663479999999999</v>
      </c>
      <c r="S2801" s="10">
        <f t="shared" si="401"/>
        <v>44.859538461538463</v>
      </c>
      <c r="T2801" t="s">
        <v>8271</v>
      </c>
      <c r="U2801" t="str">
        <f t="shared" si="402"/>
        <v>theater</v>
      </c>
      <c r="V2801" t="str">
        <f t="shared" si="403"/>
        <v>plays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>
        <f t="shared" si="396"/>
        <v>5184000</v>
      </c>
      <c r="L2802" s="12">
        <f t="shared" si="397"/>
        <v>41948.302847222221</v>
      </c>
      <c r="M2802" s="12">
        <f t="shared" si="398"/>
        <v>42008.302847222221</v>
      </c>
      <c r="N2802" s="14">
        <f t="shared" si="399"/>
        <v>59.75</v>
      </c>
      <c r="O2802" t="b">
        <v>0</v>
      </c>
      <c r="P2802">
        <v>31</v>
      </c>
      <c r="Q2802" t="b">
        <v>1</v>
      </c>
      <c r="R2802" s="8">
        <f t="shared" si="400"/>
        <v>1.33</v>
      </c>
      <c r="S2802" s="10">
        <f t="shared" si="401"/>
        <v>42.903225806451616</v>
      </c>
      <c r="T2802" t="s">
        <v>8271</v>
      </c>
      <c r="U2802" t="str">
        <f t="shared" si="402"/>
        <v>theater</v>
      </c>
      <c r="V2802" t="str">
        <f t="shared" si="403"/>
        <v>plays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>
        <f t="shared" si="396"/>
        <v>1919391</v>
      </c>
      <c r="L2803" s="12">
        <f t="shared" si="397"/>
        <v>41899.993159722224</v>
      </c>
      <c r="M2803" s="12">
        <f t="shared" si="398"/>
        <v>41922.208333333336</v>
      </c>
      <c r="N2803" s="14">
        <f t="shared" si="399"/>
        <v>21.965173611111112</v>
      </c>
      <c r="O2803" t="b">
        <v>0</v>
      </c>
      <c r="P2803">
        <v>13</v>
      </c>
      <c r="Q2803" t="b">
        <v>1</v>
      </c>
      <c r="R2803" s="8">
        <f t="shared" si="400"/>
        <v>1.3320000000000001</v>
      </c>
      <c r="S2803" s="10">
        <f t="shared" si="401"/>
        <v>51.230769230769234</v>
      </c>
      <c r="T2803" t="s">
        <v>8271</v>
      </c>
      <c r="U2803" t="str">
        <f t="shared" si="402"/>
        <v>theater</v>
      </c>
      <c r="V2803" t="str">
        <f t="shared" si="403"/>
        <v>plays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>
        <f t="shared" si="396"/>
        <v>2592000</v>
      </c>
      <c r="L2804" s="12">
        <f t="shared" si="397"/>
        <v>42192.39707175926</v>
      </c>
      <c r="M2804" s="12">
        <f t="shared" si="398"/>
        <v>42222.39707175926</v>
      </c>
      <c r="N2804" s="14">
        <f t="shared" si="399"/>
        <v>29.75</v>
      </c>
      <c r="O2804" t="b">
        <v>0</v>
      </c>
      <c r="P2804">
        <v>90</v>
      </c>
      <c r="Q2804" t="b">
        <v>1</v>
      </c>
      <c r="R2804" s="8">
        <f t="shared" si="400"/>
        <v>1.0183333333333333</v>
      </c>
      <c r="S2804" s="10">
        <f t="shared" si="401"/>
        <v>33.944444444444443</v>
      </c>
      <c r="T2804" t="s">
        <v>8271</v>
      </c>
      <c r="U2804" t="str">
        <f t="shared" si="402"/>
        <v>theater</v>
      </c>
      <c r="V2804" t="str">
        <f t="shared" si="403"/>
        <v>plays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>
        <f t="shared" si="396"/>
        <v>3709524</v>
      </c>
      <c r="L2805" s="12">
        <f t="shared" si="397"/>
        <v>42157.815694444449</v>
      </c>
      <c r="M2805" s="12">
        <f t="shared" si="398"/>
        <v>42200.75</v>
      </c>
      <c r="N2805" s="14">
        <f t="shared" si="399"/>
        <v>42.684305555555561</v>
      </c>
      <c r="O2805" t="b">
        <v>0</v>
      </c>
      <c r="P2805">
        <v>141</v>
      </c>
      <c r="Q2805" t="b">
        <v>1</v>
      </c>
      <c r="R2805" s="8">
        <f t="shared" si="400"/>
        <v>1.2795000000000001</v>
      </c>
      <c r="S2805" s="10">
        <f t="shared" si="401"/>
        <v>90.744680851063833</v>
      </c>
      <c r="T2805" t="s">
        <v>8271</v>
      </c>
      <c r="U2805" t="str">
        <f t="shared" si="402"/>
        <v>theater</v>
      </c>
      <c r="V2805" t="str">
        <f t="shared" si="403"/>
        <v>plays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>
        <f t="shared" si="396"/>
        <v>2592000</v>
      </c>
      <c r="L2806" s="12">
        <f t="shared" si="397"/>
        <v>41881.203587962962</v>
      </c>
      <c r="M2806" s="12">
        <f t="shared" si="398"/>
        <v>41911.203587962962</v>
      </c>
      <c r="N2806" s="14">
        <f t="shared" si="399"/>
        <v>29.75</v>
      </c>
      <c r="O2806" t="b">
        <v>0</v>
      </c>
      <c r="P2806">
        <v>23</v>
      </c>
      <c r="Q2806" t="b">
        <v>1</v>
      </c>
      <c r="R2806" s="8">
        <f t="shared" si="400"/>
        <v>1.1499999999999999</v>
      </c>
      <c r="S2806" s="10">
        <f t="shared" si="401"/>
        <v>50</v>
      </c>
      <c r="T2806" t="s">
        <v>8271</v>
      </c>
      <c r="U2806" t="str">
        <f t="shared" si="402"/>
        <v>theater</v>
      </c>
      <c r="V2806" t="str">
        <f t="shared" si="403"/>
        <v>plays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>
        <f t="shared" si="396"/>
        <v>2160000</v>
      </c>
      <c r="L2807" s="12">
        <f t="shared" si="397"/>
        <v>42213.255474537036</v>
      </c>
      <c r="M2807" s="12">
        <f t="shared" si="398"/>
        <v>42238.255474537036</v>
      </c>
      <c r="N2807" s="14">
        <f t="shared" si="399"/>
        <v>24.75</v>
      </c>
      <c r="O2807" t="b">
        <v>0</v>
      </c>
      <c r="P2807">
        <v>18</v>
      </c>
      <c r="Q2807" t="b">
        <v>1</v>
      </c>
      <c r="R2807" s="8">
        <f t="shared" si="400"/>
        <v>1.1000000000000001</v>
      </c>
      <c r="S2807" s="10">
        <f t="shared" si="401"/>
        <v>24.444444444444443</v>
      </c>
      <c r="T2807" t="s">
        <v>8271</v>
      </c>
      <c r="U2807" t="str">
        <f t="shared" si="402"/>
        <v>theater</v>
      </c>
      <c r="V2807" t="str">
        <f t="shared" si="403"/>
        <v>plays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>
        <f t="shared" si="396"/>
        <v>3126910</v>
      </c>
      <c r="L2808" s="12">
        <f t="shared" si="397"/>
        <v>42185.017245370371</v>
      </c>
      <c r="M2808" s="12">
        <f t="shared" si="398"/>
        <v>42221.208333333328</v>
      </c>
      <c r="N2808" s="14">
        <f t="shared" si="399"/>
        <v>35.94108796296296</v>
      </c>
      <c r="O2808" t="b">
        <v>0</v>
      </c>
      <c r="P2808">
        <v>76</v>
      </c>
      <c r="Q2808" t="b">
        <v>1</v>
      </c>
      <c r="R2808" s="8">
        <f t="shared" si="400"/>
        <v>1.121</v>
      </c>
      <c r="S2808" s="10">
        <f t="shared" si="401"/>
        <v>44.25</v>
      </c>
      <c r="T2808" t="s">
        <v>8271</v>
      </c>
      <c r="U2808" t="str">
        <f t="shared" si="402"/>
        <v>theater</v>
      </c>
      <c r="V2808" t="str">
        <f t="shared" si="403"/>
        <v>plays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>
        <f t="shared" si="396"/>
        <v>2592000</v>
      </c>
      <c r="L2809" s="12">
        <f t="shared" si="397"/>
        <v>42154.623124999998</v>
      </c>
      <c r="M2809" s="12">
        <f t="shared" si="398"/>
        <v>42184.623124999998</v>
      </c>
      <c r="N2809" s="14">
        <f t="shared" si="399"/>
        <v>29.75</v>
      </c>
      <c r="O2809" t="b">
        <v>0</v>
      </c>
      <c r="P2809">
        <v>93</v>
      </c>
      <c r="Q2809" t="b">
        <v>1</v>
      </c>
      <c r="R2809" s="8">
        <f t="shared" si="400"/>
        <v>1.26</v>
      </c>
      <c r="S2809" s="10">
        <f t="shared" si="401"/>
        <v>67.741935483870961</v>
      </c>
      <c r="T2809" t="s">
        <v>8271</v>
      </c>
      <c r="U2809" t="str">
        <f t="shared" si="402"/>
        <v>theater</v>
      </c>
      <c r="V2809" t="str">
        <f t="shared" si="403"/>
        <v>plays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>
        <f t="shared" si="396"/>
        <v>2592000</v>
      </c>
      <c r="L2810" s="12">
        <f t="shared" si="397"/>
        <v>42208.59646990741</v>
      </c>
      <c r="M2810" s="12">
        <f t="shared" si="398"/>
        <v>42238.59646990741</v>
      </c>
      <c r="N2810" s="14">
        <f t="shared" si="399"/>
        <v>29.75</v>
      </c>
      <c r="O2810" t="b">
        <v>0</v>
      </c>
      <c r="P2810">
        <v>69</v>
      </c>
      <c r="Q2810" t="b">
        <v>1</v>
      </c>
      <c r="R2810" s="8">
        <f t="shared" si="400"/>
        <v>1.0024444444444445</v>
      </c>
      <c r="S2810" s="10">
        <f t="shared" si="401"/>
        <v>65.376811594202906</v>
      </c>
      <c r="T2810" t="s">
        <v>8271</v>
      </c>
      <c r="U2810" t="str">
        <f t="shared" si="402"/>
        <v>theater</v>
      </c>
      <c r="V2810" t="str">
        <f t="shared" si="403"/>
        <v>plays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>
        <f t="shared" si="396"/>
        <v>701015</v>
      </c>
      <c r="L2811" s="12">
        <f t="shared" si="397"/>
        <v>42451.246817129635</v>
      </c>
      <c r="M2811" s="12">
        <f t="shared" si="398"/>
        <v>42459.360416666663</v>
      </c>
      <c r="N2811" s="14">
        <f t="shared" si="399"/>
        <v>7.8635995370370377</v>
      </c>
      <c r="O2811" t="b">
        <v>0</v>
      </c>
      <c r="P2811">
        <v>21</v>
      </c>
      <c r="Q2811" t="b">
        <v>1</v>
      </c>
      <c r="R2811" s="8">
        <f t="shared" si="400"/>
        <v>1.024</v>
      </c>
      <c r="S2811" s="10">
        <f t="shared" si="401"/>
        <v>121.9047619047619</v>
      </c>
      <c r="T2811" t="s">
        <v>8271</v>
      </c>
      <c r="U2811" t="str">
        <f t="shared" si="402"/>
        <v>theater</v>
      </c>
      <c r="V2811" t="str">
        <f t="shared" si="403"/>
        <v>plays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>
        <f t="shared" si="396"/>
        <v>2767076</v>
      </c>
      <c r="L2812" s="12">
        <f t="shared" si="397"/>
        <v>41758.88962962963</v>
      </c>
      <c r="M2812" s="12">
        <f t="shared" si="398"/>
        <v>41790.915972222225</v>
      </c>
      <c r="N2812" s="14">
        <f t="shared" si="399"/>
        <v>31.776342592592592</v>
      </c>
      <c r="O2812" t="b">
        <v>0</v>
      </c>
      <c r="P2812">
        <v>57</v>
      </c>
      <c r="Q2812" t="b">
        <v>1</v>
      </c>
      <c r="R2812" s="8">
        <f t="shared" si="400"/>
        <v>1.0820000000000001</v>
      </c>
      <c r="S2812" s="10">
        <f t="shared" si="401"/>
        <v>47.456140350877192</v>
      </c>
      <c r="T2812" t="s">
        <v>8271</v>
      </c>
      <c r="U2812" t="str">
        <f t="shared" si="402"/>
        <v>theater</v>
      </c>
      <c r="V2812" t="str">
        <f t="shared" si="403"/>
        <v>plays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>
        <f t="shared" si="396"/>
        <v>2592000</v>
      </c>
      <c r="L2813" s="12">
        <f t="shared" si="397"/>
        <v>42028.246562500004</v>
      </c>
      <c r="M2813" s="12">
        <f t="shared" si="398"/>
        <v>42058.246562500004</v>
      </c>
      <c r="N2813" s="14">
        <f t="shared" si="399"/>
        <v>29.75</v>
      </c>
      <c r="O2813" t="b">
        <v>0</v>
      </c>
      <c r="P2813">
        <v>108</v>
      </c>
      <c r="Q2813" t="b">
        <v>1</v>
      </c>
      <c r="R2813" s="8">
        <f t="shared" si="400"/>
        <v>1.0026999999999999</v>
      </c>
      <c r="S2813" s="10">
        <f t="shared" si="401"/>
        <v>92.842592592592595</v>
      </c>
      <c r="T2813" t="s">
        <v>8271</v>
      </c>
      <c r="U2813" t="str">
        <f t="shared" si="402"/>
        <v>theater</v>
      </c>
      <c r="V2813" t="str">
        <f t="shared" si="403"/>
        <v>plays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>
        <f t="shared" si="396"/>
        <v>3924502</v>
      </c>
      <c r="L2814" s="12">
        <f t="shared" si="397"/>
        <v>42054.49418981481</v>
      </c>
      <c r="M2814" s="12">
        <f t="shared" si="398"/>
        <v>42099.916666666672</v>
      </c>
      <c r="N2814" s="14">
        <f t="shared" si="399"/>
        <v>45.172476851851854</v>
      </c>
      <c r="O2814" t="b">
        <v>0</v>
      </c>
      <c r="P2814">
        <v>83</v>
      </c>
      <c r="Q2814" t="b">
        <v>1</v>
      </c>
      <c r="R2814" s="8">
        <f t="shared" si="400"/>
        <v>1.133</v>
      </c>
      <c r="S2814" s="10">
        <f t="shared" si="401"/>
        <v>68.253012048192772</v>
      </c>
      <c r="T2814" t="s">
        <v>8271</v>
      </c>
      <c r="U2814" t="str">
        <f t="shared" si="402"/>
        <v>theater</v>
      </c>
      <c r="V2814" t="str">
        <f t="shared" si="403"/>
        <v>plays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>
        <f t="shared" si="396"/>
        <v>2160000</v>
      </c>
      <c r="L2815" s="12">
        <f t="shared" si="397"/>
        <v>42693.492604166662</v>
      </c>
      <c r="M2815" s="12">
        <f t="shared" si="398"/>
        <v>42718.492604166662</v>
      </c>
      <c r="N2815" s="14">
        <f t="shared" si="399"/>
        <v>24.75</v>
      </c>
      <c r="O2815" t="b">
        <v>0</v>
      </c>
      <c r="P2815">
        <v>96</v>
      </c>
      <c r="Q2815" t="b">
        <v>1</v>
      </c>
      <c r="R2815" s="8">
        <f t="shared" si="400"/>
        <v>1.2757571428571428</v>
      </c>
      <c r="S2815" s="10">
        <f t="shared" si="401"/>
        <v>37.209583333333335</v>
      </c>
      <c r="T2815" t="s">
        <v>8271</v>
      </c>
      <c r="U2815" t="str">
        <f t="shared" si="402"/>
        <v>theater</v>
      </c>
      <c r="V2815" t="str">
        <f t="shared" si="403"/>
        <v>plays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>
        <f t="shared" si="396"/>
        <v>2592000</v>
      </c>
      <c r="L2816" s="12">
        <f t="shared" si="397"/>
        <v>42103.149479166663</v>
      </c>
      <c r="M2816" s="12">
        <f t="shared" si="398"/>
        <v>42133.149479166663</v>
      </c>
      <c r="N2816" s="14">
        <f t="shared" si="399"/>
        <v>29.75</v>
      </c>
      <c r="O2816" t="b">
        <v>0</v>
      </c>
      <c r="P2816">
        <v>64</v>
      </c>
      <c r="Q2816" t="b">
        <v>1</v>
      </c>
      <c r="R2816" s="8">
        <f t="shared" si="400"/>
        <v>1.0773333333333333</v>
      </c>
      <c r="S2816" s="10">
        <f t="shared" si="401"/>
        <v>25.25</v>
      </c>
      <c r="T2816" t="s">
        <v>8271</v>
      </c>
      <c r="U2816" t="str">
        <f t="shared" si="402"/>
        <v>theater</v>
      </c>
      <c r="V2816" t="str">
        <f t="shared" si="403"/>
        <v>plays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>
        <f t="shared" si="396"/>
        <v>2592000</v>
      </c>
      <c r="L2817" s="12">
        <f t="shared" si="397"/>
        <v>42559.526724537034</v>
      </c>
      <c r="M2817" s="12">
        <f t="shared" si="398"/>
        <v>42589.526724537034</v>
      </c>
      <c r="N2817" s="14">
        <f t="shared" si="399"/>
        <v>29.75</v>
      </c>
      <c r="O2817" t="b">
        <v>0</v>
      </c>
      <c r="P2817">
        <v>14</v>
      </c>
      <c r="Q2817" t="b">
        <v>1</v>
      </c>
      <c r="R2817" s="8">
        <f t="shared" si="400"/>
        <v>2.42</v>
      </c>
      <c r="S2817" s="10">
        <f t="shared" si="401"/>
        <v>43.214285714285715</v>
      </c>
      <c r="T2817" t="s">
        <v>8271</v>
      </c>
      <c r="U2817" t="str">
        <f t="shared" si="402"/>
        <v>theater</v>
      </c>
      <c r="V2817" t="str">
        <f t="shared" si="403"/>
        <v>plays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>
        <f t="shared" si="396"/>
        <v>2609208</v>
      </c>
      <c r="L2818" s="12">
        <f t="shared" si="397"/>
        <v>42188.217499999999</v>
      </c>
      <c r="M2818" s="12">
        <f t="shared" si="398"/>
        <v>42218.416666666672</v>
      </c>
      <c r="N2818" s="14">
        <f t="shared" si="399"/>
        <v>29.94916666666667</v>
      </c>
      <c r="O2818" t="b">
        <v>0</v>
      </c>
      <c r="P2818">
        <v>169</v>
      </c>
      <c r="Q2818" t="b">
        <v>1</v>
      </c>
      <c r="R2818" s="8">
        <f t="shared" si="400"/>
        <v>1.4156666666666666</v>
      </c>
      <c r="S2818" s="10">
        <f t="shared" si="401"/>
        <v>25.130177514792898</v>
      </c>
      <c r="T2818" t="s">
        <v>8271</v>
      </c>
      <c r="U2818" t="str">
        <f t="shared" si="402"/>
        <v>theater</v>
      </c>
      <c r="V2818" t="str">
        <f t="shared" si="403"/>
        <v>plays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>
        <f t="shared" ref="K2819:K2882" si="404">SUM(I2819,-J2819)</f>
        <v>3456000</v>
      </c>
      <c r="L2819" s="12">
        <f t="shared" ref="L2819:L2882" si="405">(((J2819/60)/60)/24)+DATE(1970,1,1)+(-6/24)</f>
        <v>42023.384976851856</v>
      </c>
      <c r="M2819" s="12">
        <f t="shared" ref="M2819:M2882" si="406">(((I2819/60)/60)/24)+DATE(1970,1,1)+(-6/24)</f>
        <v>42063.384976851856</v>
      </c>
      <c r="N2819" s="14">
        <f t="shared" ref="N2819:N2882" si="407">(((K2819/60)/60)/24)+(-6/24)</f>
        <v>39.75</v>
      </c>
      <c r="O2819" t="b">
        <v>0</v>
      </c>
      <c r="P2819">
        <v>33</v>
      </c>
      <c r="Q2819" t="b">
        <v>1</v>
      </c>
      <c r="R2819" s="8">
        <f t="shared" ref="R2819:R2882" si="408">E2819/D2819</f>
        <v>1.3</v>
      </c>
      <c r="S2819" s="10">
        <f t="shared" ref="S2819:S2882" si="409">E2819/P2819</f>
        <v>23.636363636363637</v>
      </c>
      <c r="T2819" t="s">
        <v>8271</v>
      </c>
      <c r="U2819" t="str">
        <f t="shared" si="402"/>
        <v>theater</v>
      </c>
      <c r="V2819" t="str">
        <f t="shared" si="403"/>
        <v>plays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>
        <f t="shared" si="404"/>
        <v>1728000</v>
      </c>
      <c r="L2820" s="12">
        <f t="shared" si="405"/>
        <v>42250.348217592589</v>
      </c>
      <c r="M2820" s="12">
        <f t="shared" si="406"/>
        <v>42270.348217592589</v>
      </c>
      <c r="N2820" s="14">
        <f t="shared" si="407"/>
        <v>19.75</v>
      </c>
      <c r="O2820" t="b">
        <v>0</v>
      </c>
      <c r="P2820">
        <v>102</v>
      </c>
      <c r="Q2820" t="b">
        <v>1</v>
      </c>
      <c r="R2820" s="8">
        <f t="shared" si="408"/>
        <v>1.0603</v>
      </c>
      <c r="S2820" s="10">
        <f t="shared" si="409"/>
        <v>103.95098039215686</v>
      </c>
      <c r="T2820" t="s">
        <v>8271</v>
      </c>
      <c r="U2820" t="str">
        <f t="shared" si="402"/>
        <v>theater</v>
      </c>
      <c r="V2820" t="str">
        <f t="shared" si="403"/>
        <v>plays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>
        <f t="shared" si="404"/>
        <v>2592000</v>
      </c>
      <c r="L2821" s="12">
        <f t="shared" si="405"/>
        <v>42139.275567129633</v>
      </c>
      <c r="M2821" s="12">
        <f t="shared" si="406"/>
        <v>42169.275567129633</v>
      </c>
      <c r="N2821" s="14">
        <f t="shared" si="407"/>
        <v>29.75</v>
      </c>
      <c r="O2821" t="b">
        <v>0</v>
      </c>
      <c r="P2821">
        <v>104</v>
      </c>
      <c r="Q2821" t="b">
        <v>1</v>
      </c>
      <c r="R2821" s="8">
        <f t="shared" si="408"/>
        <v>1.048</v>
      </c>
      <c r="S2821" s="10">
        <f t="shared" si="409"/>
        <v>50.384615384615387</v>
      </c>
      <c r="T2821" t="s">
        <v>8271</v>
      </c>
      <c r="U2821" t="str">
        <f t="shared" si="402"/>
        <v>theater</v>
      </c>
      <c r="V2821" t="str">
        <f t="shared" si="403"/>
        <v>plays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>
        <f t="shared" si="404"/>
        <v>2107211</v>
      </c>
      <c r="L2822" s="12">
        <f t="shared" si="405"/>
        <v>42401.360983796301</v>
      </c>
      <c r="M2822" s="12">
        <f t="shared" si="406"/>
        <v>42425.75</v>
      </c>
      <c r="N2822" s="14">
        <f t="shared" si="407"/>
        <v>24.139016203703704</v>
      </c>
      <c r="O2822" t="b">
        <v>0</v>
      </c>
      <c r="P2822">
        <v>20</v>
      </c>
      <c r="Q2822" t="b">
        <v>1</v>
      </c>
      <c r="R2822" s="8">
        <f t="shared" si="408"/>
        <v>1.36</v>
      </c>
      <c r="S2822" s="10">
        <f t="shared" si="409"/>
        <v>13.6</v>
      </c>
      <c r="T2822" t="s">
        <v>8271</v>
      </c>
      <c r="U2822" t="str">
        <f t="shared" si="402"/>
        <v>theater</v>
      </c>
      <c r="V2822" t="str">
        <f t="shared" si="403"/>
        <v>plays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>
        <f t="shared" si="404"/>
        <v>2592000</v>
      </c>
      <c r="L2823" s="12">
        <f t="shared" si="405"/>
        <v>41875.672858796301</v>
      </c>
      <c r="M2823" s="12">
        <f t="shared" si="406"/>
        <v>41905.672858796301</v>
      </c>
      <c r="N2823" s="14">
        <f t="shared" si="407"/>
        <v>29.75</v>
      </c>
      <c r="O2823" t="b">
        <v>0</v>
      </c>
      <c r="P2823">
        <v>35</v>
      </c>
      <c r="Q2823" t="b">
        <v>1</v>
      </c>
      <c r="R2823" s="8">
        <f t="shared" si="408"/>
        <v>1</v>
      </c>
      <c r="S2823" s="10">
        <f t="shared" si="409"/>
        <v>28.571428571428573</v>
      </c>
      <c r="T2823" t="s">
        <v>8271</v>
      </c>
      <c r="U2823" t="str">
        <f t="shared" si="402"/>
        <v>theater</v>
      </c>
      <c r="V2823" t="str">
        <f t="shared" si="403"/>
        <v>plays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>
        <f t="shared" si="404"/>
        <v>2588400</v>
      </c>
      <c r="L2824" s="12">
        <f t="shared" si="405"/>
        <v>42060.433935185181</v>
      </c>
      <c r="M2824" s="12">
        <f t="shared" si="406"/>
        <v>42090.392268518524</v>
      </c>
      <c r="N2824" s="14">
        <f t="shared" si="407"/>
        <v>29.708333333333332</v>
      </c>
      <c r="O2824" t="b">
        <v>0</v>
      </c>
      <c r="P2824">
        <v>94</v>
      </c>
      <c r="Q2824" t="b">
        <v>1</v>
      </c>
      <c r="R2824" s="8">
        <f t="shared" si="408"/>
        <v>1</v>
      </c>
      <c r="S2824" s="10">
        <f t="shared" si="409"/>
        <v>63.829787234042556</v>
      </c>
      <c r="T2824" t="s">
        <v>8271</v>
      </c>
      <c r="U2824" t="str">
        <f t="shared" si="402"/>
        <v>theater</v>
      </c>
      <c r="V2824" t="str">
        <f t="shared" si="403"/>
        <v>plays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>
        <f t="shared" si="404"/>
        <v>2414534</v>
      </c>
      <c r="L2825" s="12">
        <f t="shared" si="405"/>
        <v>42066.761643518519</v>
      </c>
      <c r="M2825" s="12">
        <f t="shared" si="406"/>
        <v>42094.707638888889</v>
      </c>
      <c r="N2825" s="14">
        <f t="shared" si="407"/>
        <v>27.695995370370369</v>
      </c>
      <c r="O2825" t="b">
        <v>0</v>
      </c>
      <c r="P2825">
        <v>14</v>
      </c>
      <c r="Q2825" t="b">
        <v>1</v>
      </c>
      <c r="R2825" s="8">
        <f t="shared" si="408"/>
        <v>1.24</v>
      </c>
      <c r="S2825" s="10">
        <f t="shared" si="409"/>
        <v>8.8571428571428577</v>
      </c>
      <c r="T2825" t="s">
        <v>8271</v>
      </c>
      <c r="U2825" t="str">
        <f t="shared" si="402"/>
        <v>theater</v>
      </c>
      <c r="V2825" t="str">
        <f t="shared" si="403"/>
        <v>plays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>
        <f t="shared" si="404"/>
        <v>2747584</v>
      </c>
      <c r="L2826" s="12">
        <f t="shared" si="405"/>
        <v>42136.020787037036</v>
      </c>
      <c r="M2826" s="12">
        <f t="shared" si="406"/>
        <v>42167.821527777778</v>
      </c>
      <c r="N2826" s="14">
        <f t="shared" si="407"/>
        <v>31.550740740740739</v>
      </c>
      <c r="O2826" t="b">
        <v>0</v>
      </c>
      <c r="P2826">
        <v>15</v>
      </c>
      <c r="Q2826" t="b">
        <v>1</v>
      </c>
      <c r="R2826" s="8">
        <f t="shared" si="408"/>
        <v>1.1692307692307693</v>
      </c>
      <c r="S2826" s="10">
        <f t="shared" si="409"/>
        <v>50.666666666666664</v>
      </c>
      <c r="T2826" t="s">
        <v>8271</v>
      </c>
      <c r="U2826" t="str">
        <f t="shared" si="402"/>
        <v>theater</v>
      </c>
      <c r="V2826" t="str">
        <f t="shared" si="403"/>
        <v>plays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>
        <f t="shared" si="404"/>
        <v>2592000</v>
      </c>
      <c r="L2827" s="12">
        <f t="shared" si="405"/>
        <v>42312.542662037042</v>
      </c>
      <c r="M2827" s="12">
        <f t="shared" si="406"/>
        <v>42342.542662037042</v>
      </c>
      <c r="N2827" s="14">
        <f t="shared" si="407"/>
        <v>29.75</v>
      </c>
      <c r="O2827" t="b">
        <v>0</v>
      </c>
      <c r="P2827">
        <v>51</v>
      </c>
      <c r="Q2827" t="b">
        <v>1</v>
      </c>
      <c r="R2827" s="8">
        <f t="shared" si="408"/>
        <v>1.0333333333333334</v>
      </c>
      <c r="S2827" s="10">
        <f t="shared" si="409"/>
        <v>60.784313725490193</v>
      </c>
      <c r="T2827" t="s">
        <v>8271</v>
      </c>
      <c r="U2827" t="str">
        <f t="shared" si="402"/>
        <v>theater</v>
      </c>
      <c r="V2827" t="str">
        <f t="shared" si="403"/>
        <v>plays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>
        <f t="shared" si="404"/>
        <v>2095788</v>
      </c>
      <c r="L2828" s="12">
        <f t="shared" si="405"/>
        <v>42170.784861111111</v>
      </c>
      <c r="M2828" s="12">
        <f t="shared" si="406"/>
        <v>42195.041666666672</v>
      </c>
      <c r="N2828" s="14">
        <f t="shared" si="407"/>
        <v>24.006805555555559</v>
      </c>
      <c r="O2828" t="b">
        <v>0</v>
      </c>
      <c r="P2828">
        <v>19</v>
      </c>
      <c r="Q2828" t="b">
        <v>1</v>
      </c>
      <c r="R2828" s="8">
        <f t="shared" si="408"/>
        <v>1.0774999999999999</v>
      </c>
      <c r="S2828" s="10">
        <f t="shared" si="409"/>
        <v>113.42105263157895</v>
      </c>
      <c r="T2828" t="s">
        <v>8271</v>
      </c>
      <c r="U2828" t="str">
        <f t="shared" si="402"/>
        <v>theater</v>
      </c>
      <c r="V2828" t="str">
        <f t="shared" si="403"/>
        <v>plays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>
        <f t="shared" si="404"/>
        <v>2592334</v>
      </c>
      <c r="L2829" s="12">
        <f t="shared" si="405"/>
        <v>42494.433634259258</v>
      </c>
      <c r="M2829" s="12">
        <f t="shared" si="406"/>
        <v>42524.4375</v>
      </c>
      <c r="N2829" s="14">
        <f t="shared" si="407"/>
        <v>29.753865740740739</v>
      </c>
      <c r="O2829" t="b">
        <v>0</v>
      </c>
      <c r="P2829">
        <v>23</v>
      </c>
      <c r="Q2829" t="b">
        <v>1</v>
      </c>
      <c r="R2829" s="8">
        <f t="shared" si="408"/>
        <v>1.2024999999999999</v>
      </c>
      <c r="S2829" s="10">
        <f t="shared" si="409"/>
        <v>104.56521739130434</v>
      </c>
      <c r="T2829" t="s">
        <v>8271</v>
      </c>
      <c r="U2829" t="str">
        <f t="shared" si="402"/>
        <v>theater</v>
      </c>
      <c r="V2829" t="str">
        <f t="shared" si="403"/>
        <v>plays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>
        <f t="shared" si="404"/>
        <v>2219931</v>
      </c>
      <c r="L2830" s="12">
        <f t="shared" si="405"/>
        <v>42254.014687499999</v>
      </c>
      <c r="M2830" s="12">
        <f t="shared" si="406"/>
        <v>42279.708333333328</v>
      </c>
      <c r="N2830" s="14">
        <f t="shared" si="407"/>
        <v>25.443645833333331</v>
      </c>
      <c r="O2830" t="b">
        <v>0</v>
      </c>
      <c r="P2830">
        <v>97</v>
      </c>
      <c r="Q2830" t="b">
        <v>1</v>
      </c>
      <c r="R2830" s="8">
        <f t="shared" si="408"/>
        <v>1.0037894736842106</v>
      </c>
      <c r="S2830" s="10">
        <f t="shared" si="409"/>
        <v>98.30927835051547</v>
      </c>
      <c r="T2830" t="s">
        <v>8271</v>
      </c>
      <c r="U2830" t="str">
        <f t="shared" si="402"/>
        <v>theater</v>
      </c>
      <c r="V2830" t="str">
        <f t="shared" si="403"/>
        <v>plays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>
        <f t="shared" si="404"/>
        <v>2419200</v>
      </c>
      <c r="L2831" s="12">
        <f t="shared" si="405"/>
        <v>42495.184236111112</v>
      </c>
      <c r="M2831" s="12">
        <f t="shared" si="406"/>
        <v>42523.184236111112</v>
      </c>
      <c r="N2831" s="14">
        <f t="shared" si="407"/>
        <v>27.75</v>
      </c>
      <c r="O2831" t="b">
        <v>0</v>
      </c>
      <c r="P2831">
        <v>76</v>
      </c>
      <c r="Q2831" t="b">
        <v>1</v>
      </c>
      <c r="R2831" s="8">
        <f t="shared" si="408"/>
        <v>1.0651999999999999</v>
      </c>
      <c r="S2831" s="10">
        <f t="shared" si="409"/>
        <v>35.039473684210527</v>
      </c>
      <c r="T2831" t="s">
        <v>8271</v>
      </c>
      <c r="U2831" t="str">
        <f t="shared" si="402"/>
        <v>theater</v>
      </c>
      <c r="V2831" t="str">
        <f t="shared" si="403"/>
        <v>plays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>
        <f t="shared" si="404"/>
        <v>1064992</v>
      </c>
      <c r="L2832" s="12">
        <f t="shared" si="405"/>
        <v>41758.589675925927</v>
      </c>
      <c r="M2832" s="12">
        <f t="shared" si="406"/>
        <v>41770.915972222225</v>
      </c>
      <c r="N2832" s="14">
        <f t="shared" si="407"/>
        <v>12.076296296296293</v>
      </c>
      <c r="O2832" t="b">
        <v>0</v>
      </c>
      <c r="P2832">
        <v>11</v>
      </c>
      <c r="Q2832" t="b">
        <v>1</v>
      </c>
      <c r="R2832" s="8">
        <f t="shared" si="408"/>
        <v>1</v>
      </c>
      <c r="S2832" s="10">
        <f t="shared" si="409"/>
        <v>272.72727272727275</v>
      </c>
      <c r="T2832" t="s">
        <v>8271</v>
      </c>
      <c r="U2832" t="str">
        <f t="shared" si="402"/>
        <v>theater</v>
      </c>
      <c r="V2832" t="str">
        <f t="shared" si="403"/>
        <v>plays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>
        <f t="shared" si="404"/>
        <v>2592000</v>
      </c>
      <c r="L2833" s="12">
        <f t="shared" si="405"/>
        <v>42171.574884259258</v>
      </c>
      <c r="M2833" s="12">
        <f t="shared" si="406"/>
        <v>42201.574884259258</v>
      </c>
      <c r="N2833" s="14">
        <f t="shared" si="407"/>
        <v>29.75</v>
      </c>
      <c r="O2833" t="b">
        <v>0</v>
      </c>
      <c r="P2833">
        <v>52</v>
      </c>
      <c r="Q2833" t="b">
        <v>1</v>
      </c>
      <c r="R2833" s="8">
        <f t="shared" si="408"/>
        <v>1.1066666666666667</v>
      </c>
      <c r="S2833" s="10">
        <f t="shared" si="409"/>
        <v>63.846153846153847</v>
      </c>
      <c r="T2833" t="s">
        <v>8271</v>
      </c>
      <c r="U2833" t="str">
        <f t="shared" si="402"/>
        <v>theater</v>
      </c>
      <c r="V2833" t="str">
        <f t="shared" si="403"/>
        <v>plays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>
        <f t="shared" si="404"/>
        <v>2437106</v>
      </c>
      <c r="L2834" s="12">
        <f t="shared" si="405"/>
        <v>41938.459421296298</v>
      </c>
      <c r="M2834" s="12">
        <f t="shared" si="406"/>
        <v>41966.666666666672</v>
      </c>
      <c r="N2834" s="14">
        <f t="shared" si="407"/>
        <v>27.957245370370373</v>
      </c>
      <c r="O2834" t="b">
        <v>0</v>
      </c>
      <c r="P2834">
        <v>95</v>
      </c>
      <c r="Q2834" t="b">
        <v>1</v>
      </c>
      <c r="R2834" s="8">
        <f t="shared" si="408"/>
        <v>1.1471959999999999</v>
      </c>
      <c r="S2834" s="10">
        <f t="shared" si="409"/>
        <v>30.189368421052631</v>
      </c>
      <c r="T2834" t="s">
        <v>8271</v>
      </c>
      <c r="U2834" t="str">
        <f t="shared" si="402"/>
        <v>theater</v>
      </c>
      <c r="V2834" t="str">
        <f t="shared" si="403"/>
        <v>plays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>
        <f t="shared" si="404"/>
        <v>1724167</v>
      </c>
      <c r="L2835" s="12">
        <f t="shared" si="405"/>
        <v>42267.877696759257</v>
      </c>
      <c r="M2835" s="12">
        <f t="shared" si="406"/>
        <v>42287.833333333328</v>
      </c>
      <c r="N2835" s="14">
        <f t="shared" si="407"/>
        <v>19.705636574074074</v>
      </c>
      <c r="O2835" t="b">
        <v>0</v>
      </c>
      <c r="P2835">
        <v>35</v>
      </c>
      <c r="Q2835" t="b">
        <v>1</v>
      </c>
      <c r="R2835" s="8">
        <f t="shared" si="408"/>
        <v>1.0825925925925926</v>
      </c>
      <c r="S2835" s="10">
        <f t="shared" si="409"/>
        <v>83.51428571428572</v>
      </c>
      <c r="T2835" t="s">
        <v>8271</v>
      </c>
      <c r="U2835" t="str">
        <f t="shared" si="402"/>
        <v>theater</v>
      </c>
      <c r="V2835" t="str">
        <f t="shared" si="403"/>
        <v>plays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>
        <f t="shared" si="404"/>
        <v>1296000</v>
      </c>
      <c r="L2836" s="12">
        <f t="shared" si="405"/>
        <v>42019.709837962961</v>
      </c>
      <c r="M2836" s="12">
        <f t="shared" si="406"/>
        <v>42034.709837962961</v>
      </c>
      <c r="N2836" s="14">
        <f t="shared" si="407"/>
        <v>14.75</v>
      </c>
      <c r="O2836" t="b">
        <v>0</v>
      </c>
      <c r="P2836">
        <v>21</v>
      </c>
      <c r="Q2836" t="b">
        <v>1</v>
      </c>
      <c r="R2836" s="8">
        <f t="shared" si="408"/>
        <v>1.7</v>
      </c>
      <c r="S2836" s="10">
        <f t="shared" si="409"/>
        <v>64.761904761904759</v>
      </c>
      <c r="T2836" t="s">
        <v>8271</v>
      </c>
      <c r="U2836" t="str">
        <f t="shared" si="402"/>
        <v>theater</v>
      </c>
      <c r="V2836" t="str">
        <f t="shared" si="403"/>
        <v>plays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>
        <f t="shared" si="404"/>
        <v>2531183</v>
      </c>
      <c r="L2837" s="12">
        <f t="shared" si="405"/>
        <v>42313.453900462962</v>
      </c>
      <c r="M2837" s="12">
        <f t="shared" si="406"/>
        <v>42342.75</v>
      </c>
      <c r="N2837" s="14">
        <f t="shared" si="407"/>
        <v>29.046099537037037</v>
      </c>
      <c r="O2837" t="b">
        <v>0</v>
      </c>
      <c r="P2837">
        <v>93</v>
      </c>
      <c r="Q2837" t="b">
        <v>1</v>
      </c>
      <c r="R2837" s="8">
        <f t="shared" si="408"/>
        <v>1.8709899999999999</v>
      </c>
      <c r="S2837" s="10">
        <f t="shared" si="409"/>
        <v>20.118172043010752</v>
      </c>
      <c r="T2837" t="s">
        <v>8271</v>
      </c>
      <c r="U2837" t="str">
        <f t="shared" si="402"/>
        <v>theater</v>
      </c>
      <c r="V2837" t="str">
        <f t="shared" si="403"/>
        <v>plays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>
        <f t="shared" si="404"/>
        <v>3278522</v>
      </c>
      <c r="L2838" s="12">
        <f t="shared" si="405"/>
        <v>42746.011782407411</v>
      </c>
      <c r="M2838" s="12">
        <f t="shared" si="406"/>
        <v>42783.957638888889</v>
      </c>
      <c r="N2838" s="14">
        <f t="shared" si="407"/>
        <v>37.695856481481478</v>
      </c>
      <c r="O2838" t="b">
        <v>0</v>
      </c>
      <c r="P2838">
        <v>11</v>
      </c>
      <c r="Q2838" t="b">
        <v>1</v>
      </c>
      <c r="R2838" s="8">
        <f t="shared" si="408"/>
        <v>1.0777777777777777</v>
      </c>
      <c r="S2838" s="10">
        <f t="shared" si="409"/>
        <v>44.090909090909093</v>
      </c>
      <c r="T2838" t="s">
        <v>8271</v>
      </c>
      <c r="U2838" t="str">
        <f t="shared" si="402"/>
        <v>theater</v>
      </c>
      <c r="V2838" t="str">
        <f t="shared" si="403"/>
        <v>plays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>
        <f t="shared" si="404"/>
        <v>3459600</v>
      </c>
      <c r="L2839" s="12">
        <f t="shared" si="405"/>
        <v>42307.658379629633</v>
      </c>
      <c r="M2839" s="12">
        <f t="shared" si="406"/>
        <v>42347.700046296297</v>
      </c>
      <c r="N2839" s="14">
        <f t="shared" si="407"/>
        <v>39.791666666666664</v>
      </c>
      <c r="O2839" t="b">
        <v>0</v>
      </c>
      <c r="P2839">
        <v>21</v>
      </c>
      <c r="Q2839" t="b">
        <v>1</v>
      </c>
      <c r="R2839" s="8">
        <f t="shared" si="408"/>
        <v>1</v>
      </c>
      <c r="S2839" s="10">
        <f t="shared" si="409"/>
        <v>40.476190476190474</v>
      </c>
      <c r="T2839" t="s">
        <v>8271</v>
      </c>
      <c r="U2839" t="str">
        <f t="shared" si="402"/>
        <v>theater</v>
      </c>
      <c r="V2839" t="str">
        <f t="shared" si="403"/>
        <v>plays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>
        <f t="shared" si="404"/>
        <v>1927504</v>
      </c>
      <c r="L2840" s="12">
        <f t="shared" si="405"/>
        <v>41842.357592592591</v>
      </c>
      <c r="M2840" s="12">
        <f t="shared" si="406"/>
        <v>41864.666666666664</v>
      </c>
      <c r="N2840" s="14">
        <f t="shared" si="407"/>
        <v>22.059074074074076</v>
      </c>
      <c r="O2840" t="b">
        <v>0</v>
      </c>
      <c r="P2840">
        <v>54</v>
      </c>
      <c r="Q2840" t="b">
        <v>1</v>
      </c>
      <c r="R2840" s="8">
        <f t="shared" si="408"/>
        <v>1.2024999999999999</v>
      </c>
      <c r="S2840" s="10">
        <f t="shared" si="409"/>
        <v>44.537037037037038</v>
      </c>
      <c r="T2840" t="s">
        <v>8271</v>
      </c>
      <c r="U2840" t="str">
        <f t="shared" si="402"/>
        <v>theater</v>
      </c>
      <c r="V2840" t="str">
        <f t="shared" si="403"/>
        <v>plays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>
        <f t="shared" si="404"/>
        <v>1984386</v>
      </c>
      <c r="L2841" s="12">
        <f t="shared" si="405"/>
        <v>41852.990208333329</v>
      </c>
      <c r="M2841" s="12">
        <f t="shared" si="406"/>
        <v>41875.957638888889</v>
      </c>
      <c r="N2841" s="14">
        <f t="shared" si="407"/>
        <v>22.717430555555556</v>
      </c>
      <c r="O2841" t="b">
        <v>0</v>
      </c>
      <c r="P2841">
        <v>31</v>
      </c>
      <c r="Q2841" t="b">
        <v>1</v>
      </c>
      <c r="R2841" s="8">
        <f t="shared" si="408"/>
        <v>1.1142857142857143</v>
      </c>
      <c r="S2841" s="10">
        <f t="shared" si="409"/>
        <v>125.80645161290323</v>
      </c>
      <c r="T2841" t="s">
        <v>8271</v>
      </c>
      <c r="U2841" t="str">
        <f t="shared" si="402"/>
        <v>theater</v>
      </c>
      <c r="V2841" t="str">
        <f t="shared" si="403"/>
        <v>plays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>
        <f t="shared" si="404"/>
        <v>1872521</v>
      </c>
      <c r="L2842" s="12">
        <f t="shared" si="405"/>
        <v>42059.785636574074</v>
      </c>
      <c r="M2842" s="12">
        <f t="shared" si="406"/>
        <v>42081.458333333328</v>
      </c>
      <c r="N2842" s="14">
        <f t="shared" si="407"/>
        <v>21.422696759259257</v>
      </c>
      <c r="O2842" t="b">
        <v>0</v>
      </c>
      <c r="P2842">
        <v>132</v>
      </c>
      <c r="Q2842" t="b">
        <v>1</v>
      </c>
      <c r="R2842" s="8">
        <f t="shared" si="408"/>
        <v>1.04</v>
      </c>
      <c r="S2842" s="10">
        <f t="shared" si="409"/>
        <v>19.696969696969695</v>
      </c>
      <c r="T2842" t="s">
        <v>8271</v>
      </c>
      <c r="U2842" t="str">
        <f t="shared" si="402"/>
        <v>theater</v>
      </c>
      <c r="V2842" t="str">
        <f t="shared" si="403"/>
        <v>plays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>
        <f t="shared" si="404"/>
        <v>5187600</v>
      </c>
      <c r="L2843" s="12">
        <f t="shared" si="405"/>
        <v>42291.489548611105</v>
      </c>
      <c r="M2843" s="12">
        <f t="shared" si="406"/>
        <v>42351.531215277777</v>
      </c>
      <c r="N2843" s="14">
        <f t="shared" si="407"/>
        <v>59.791666666666664</v>
      </c>
      <c r="O2843" t="b">
        <v>0</v>
      </c>
      <c r="P2843">
        <v>1</v>
      </c>
      <c r="Q2843" t="b">
        <v>0</v>
      </c>
      <c r="R2843" s="8">
        <f t="shared" si="408"/>
        <v>0.01</v>
      </c>
      <c r="S2843" s="10">
        <f t="shared" si="409"/>
        <v>10</v>
      </c>
      <c r="T2843" t="s">
        <v>8271</v>
      </c>
      <c r="U2843" t="str">
        <f t="shared" si="402"/>
        <v>theater</v>
      </c>
      <c r="V2843" t="str">
        <f t="shared" si="403"/>
        <v>plays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>
        <f t="shared" si="404"/>
        <v>2290105</v>
      </c>
      <c r="L2844" s="12">
        <f t="shared" si="405"/>
        <v>41784.702488425923</v>
      </c>
      <c r="M2844" s="12">
        <f t="shared" si="406"/>
        <v>41811.208333333336</v>
      </c>
      <c r="N2844" s="14">
        <f t="shared" si="407"/>
        <v>26.255844907407408</v>
      </c>
      <c r="O2844" t="b">
        <v>0</v>
      </c>
      <c r="P2844">
        <v>0</v>
      </c>
      <c r="Q2844" t="b">
        <v>0</v>
      </c>
      <c r="R2844" s="8">
        <f t="shared" si="408"/>
        <v>0</v>
      </c>
      <c r="S2844" s="10" t="e">
        <f t="shared" si="409"/>
        <v>#DIV/0!</v>
      </c>
      <c r="T2844" t="s">
        <v>8271</v>
      </c>
      <c r="U2844" t="str">
        <f t="shared" si="402"/>
        <v>theater</v>
      </c>
      <c r="V2844" t="str">
        <f t="shared" si="403"/>
        <v>plays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>
        <f t="shared" si="404"/>
        <v>3579450</v>
      </c>
      <c r="L2845" s="12">
        <f t="shared" si="405"/>
        <v>42492.487847222219</v>
      </c>
      <c r="M2845" s="12">
        <f t="shared" si="406"/>
        <v>42533.916666666672</v>
      </c>
      <c r="N2845" s="14">
        <f t="shared" si="407"/>
        <v>41.178819444444443</v>
      </c>
      <c r="O2845" t="b">
        <v>0</v>
      </c>
      <c r="P2845">
        <v>0</v>
      </c>
      <c r="Q2845" t="b">
        <v>0</v>
      </c>
      <c r="R2845" s="8">
        <f t="shared" si="408"/>
        <v>0</v>
      </c>
      <c r="S2845" s="10" t="e">
        <f t="shared" si="409"/>
        <v>#DIV/0!</v>
      </c>
      <c r="T2845" t="s">
        <v>8271</v>
      </c>
      <c r="U2845" t="str">
        <f t="shared" si="402"/>
        <v>theater</v>
      </c>
      <c r="V2845" t="str">
        <f t="shared" si="403"/>
        <v>plays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>
        <f t="shared" si="404"/>
        <v>2592000</v>
      </c>
      <c r="L2846" s="12">
        <f t="shared" si="405"/>
        <v>42709.296064814815</v>
      </c>
      <c r="M2846" s="12">
        <f t="shared" si="406"/>
        <v>42739.296064814815</v>
      </c>
      <c r="N2846" s="14">
        <f t="shared" si="407"/>
        <v>29.75</v>
      </c>
      <c r="O2846" t="b">
        <v>0</v>
      </c>
      <c r="P2846">
        <v>1</v>
      </c>
      <c r="Q2846" t="b">
        <v>0</v>
      </c>
      <c r="R2846" s="8">
        <f t="shared" si="408"/>
        <v>5.4545454545454543E-2</v>
      </c>
      <c r="S2846" s="10">
        <f t="shared" si="409"/>
        <v>30</v>
      </c>
      <c r="T2846" t="s">
        <v>8271</v>
      </c>
      <c r="U2846" t="str">
        <f t="shared" si="402"/>
        <v>theater</v>
      </c>
      <c r="V2846" t="str">
        <f t="shared" si="403"/>
        <v>plays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>
        <f t="shared" si="404"/>
        <v>5184000</v>
      </c>
      <c r="L2847" s="12">
        <f t="shared" si="405"/>
        <v>42102.766585648147</v>
      </c>
      <c r="M2847" s="12">
        <f t="shared" si="406"/>
        <v>42162.766585648147</v>
      </c>
      <c r="N2847" s="14">
        <f t="shared" si="407"/>
        <v>59.75</v>
      </c>
      <c r="O2847" t="b">
        <v>0</v>
      </c>
      <c r="P2847">
        <v>39</v>
      </c>
      <c r="Q2847" t="b">
        <v>0</v>
      </c>
      <c r="R2847" s="8">
        <f t="shared" si="408"/>
        <v>0.31546666666666667</v>
      </c>
      <c r="S2847" s="10">
        <f t="shared" si="409"/>
        <v>60.666666666666664</v>
      </c>
      <c r="T2847" t="s">
        <v>8271</v>
      </c>
      <c r="U2847" t="str">
        <f t="shared" ref="U2847:U2910" si="410">IF(T2847="theater/plays", "theater", IF(T2847="theater/musical", "theater", IF(T2847="theater/spaces", "theater", "N/A")))</f>
        <v>theater</v>
      </c>
      <c r="V2847" t="str">
        <f t="shared" ref="V2847:V2910" si="411">IF(T2847="theater/plays", "plays", IF(T2847="theater/musical", "musical", IF(T2847="theater/spaces", "spaces", "N/A")))</f>
        <v>plays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>
        <f t="shared" si="404"/>
        <v>3888000</v>
      </c>
      <c r="L2848" s="12">
        <f t="shared" si="405"/>
        <v>42108.442060185189</v>
      </c>
      <c r="M2848" s="12">
        <f t="shared" si="406"/>
        <v>42153.442060185189</v>
      </c>
      <c r="N2848" s="14">
        <f t="shared" si="407"/>
        <v>44.75</v>
      </c>
      <c r="O2848" t="b">
        <v>0</v>
      </c>
      <c r="P2848">
        <v>0</v>
      </c>
      <c r="Q2848" t="b">
        <v>0</v>
      </c>
      <c r="R2848" s="8">
        <f t="shared" si="408"/>
        <v>0</v>
      </c>
      <c r="S2848" s="10" t="e">
        <f t="shared" si="409"/>
        <v>#DIV/0!</v>
      </c>
      <c r="T2848" t="s">
        <v>8271</v>
      </c>
      <c r="U2848" t="str">
        <f t="shared" si="410"/>
        <v>theater</v>
      </c>
      <c r="V2848" t="str">
        <f t="shared" si="411"/>
        <v>plays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>
        <f t="shared" si="404"/>
        <v>5184000</v>
      </c>
      <c r="L2849" s="12">
        <f t="shared" si="405"/>
        <v>42453.556307870371</v>
      </c>
      <c r="M2849" s="12">
        <f t="shared" si="406"/>
        <v>42513.556307870371</v>
      </c>
      <c r="N2849" s="14">
        <f t="shared" si="407"/>
        <v>59.75</v>
      </c>
      <c r="O2849" t="b">
        <v>0</v>
      </c>
      <c r="P2849">
        <v>0</v>
      </c>
      <c r="Q2849" t="b">
        <v>0</v>
      </c>
      <c r="R2849" s="8">
        <f t="shared" si="408"/>
        <v>0</v>
      </c>
      <c r="S2849" s="10" t="e">
        <f t="shared" si="409"/>
        <v>#DIV/0!</v>
      </c>
      <c r="T2849" t="s">
        <v>8271</v>
      </c>
      <c r="U2849" t="str">
        <f t="shared" si="410"/>
        <v>theater</v>
      </c>
      <c r="V2849" t="str">
        <f t="shared" si="411"/>
        <v>plays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>
        <f t="shared" si="404"/>
        <v>2592000</v>
      </c>
      <c r="L2850" s="12">
        <f t="shared" si="405"/>
        <v>42123.398831018523</v>
      </c>
      <c r="M2850" s="12">
        <f t="shared" si="406"/>
        <v>42153.398831018523</v>
      </c>
      <c r="N2850" s="14">
        <f t="shared" si="407"/>
        <v>29.75</v>
      </c>
      <c r="O2850" t="b">
        <v>0</v>
      </c>
      <c r="P2850">
        <v>3</v>
      </c>
      <c r="Q2850" t="b">
        <v>0</v>
      </c>
      <c r="R2850" s="8">
        <f t="shared" si="408"/>
        <v>2E-3</v>
      </c>
      <c r="S2850" s="10">
        <f t="shared" si="409"/>
        <v>23.333333333333332</v>
      </c>
      <c r="T2850" t="s">
        <v>8271</v>
      </c>
      <c r="U2850" t="str">
        <f t="shared" si="410"/>
        <v>theater</v>
      </c>
      <c r="V2850" t="str">
        <f t="shared" si="411"/>
        <v>plays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>
        <f t="shared" si="404"/>
        <v>2592000</v>
      </c>
      <c r="L2851" s="12">
        <f t="shared" si="405"/>
        <v>42453.178240740745</v>
      </c>
      <c r="M2851" s="12">
        <f t="shared" si="406"/>
        <v>42483.178240740745</v>
      </c>
      <c r="N2851" s="14">
        <f t="shared" si="407"/>
        <v>29.75</v>
      </c>
      <c r="O2851" t="b">
        <v>0</v>
      </c>
      <c r="P2851">
        <v>1</v>
      </c>
      <c r="Q2851" t="b">
        <v>0</v>
      </c>
      <c r="R2851" s="8">
        <f t="shared" si="408"/>
        <v>0.01</v>
      </c>
      <c r="S2851" s="10">
        <f t="shared" si="409"/>
        <v>5</v>
      </c>
      <c r="T2851" t="s">
        <v>8271</v>
      </c>
      <c r="U2851" t="str">
        <f t="shared" si="410"/>
        <v>theater</v>
      </c>
      <c r="V2851" t="str">
        <f t="shared" si="411"/>
        <v>plays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>
        <f t="shared" si="404"/>
        <v>2592000</v>
      </c>
      <c r="L2852" s="12">
        <f t="shared" si="405"/>
        <v>41857.757071759261</v>
      </c>
      <c r="M2852" s="12">
        <f t="shared" si="406"/>
        <v>41887.757071759261</v>
      </c>
      <c r="N2852" s="14">
        <f t="shared" si="407"/>
        <v>29.75</v>
      </c>
      <c r="O2852" t="b">
        <v>0</v>
      </c>
      <c r="P2852">
        <v>13</v>
      </c>
      <c r="Q2852" t="b">
        <v>0</v>
      </c>
      <c r="R2852" s="8">
        <f t="shared" si="408"/>
        <v>3.8875E-2</v>
      </c>
      <c r="S2852" s="10">
        <f t="shared" si="409"/>
        <v>23.923076923076923</v>
      </c>
      <c r="T2852" t="s">
        <v>8271</v>
      </c>
      <c r="U2852" t="str">
        <f t="shared" si="410"/>
        <v>theater</v>
      </c>
      <c r="V2852" t="str">
        <f t="shared" si="411"/>
        <v>plays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>
        <f t="shared" si="404"/>
        <v>774791</v>
      </c>
      <c r="L2853" s="12">
        <f t="shared" si="405"/>
        <v>42389.752650462964</v>
      </c>
      <c r="M2853" s="12">
        <f t="shared" si="406"/>
        <v>42398.720138888893</v>
      </c>
      <c r="N2853" s="14">
        <f t="shared" si="407"/>
        <v>8.7174884259259251</v>
      </c>
      <c r="O2853" t="b">
        <v>0</v>
      </c>
      <c r="P2853">
        <v>0</v>
      </c>
      <c r="Q2853" t="b">
        <v>0</v>
      </c>
      <c r="R2853" s="8">
        <f t="shared" si="408"/>
        <v>0</v>
      </c>
      <c r="S2853" s="10" t="e">
        <f t="shared" si="409"/>
        <v>#DIV/0!</v>
      </c>
      <c r="T2853" t="s">
        <v>8271</v>
      </c>
      <c r="U2853" t="str">
        <f t="shared" si="410"/>
        <v>theater</v>
      </c>
      <c r="V2853" t="str">
        <f t="shared" si="411"/>
        <v>plays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>
        <f t="shared" si="404"/>
        <v>2592000</v>
      </c>
      <c r="L2854" s="12">
        <f t="shared" si="405"/>
        <v>41780.795173611114</v>
      </c>
      <c r="M2854" s="12">
        <f t="shared" si="406"/>
        <v>41810.795173611114</v>
      </c>
      <c r="N2854" s="14">
        <f t="shared" si="407"/>
        <v>29.75</v>
      </c>
      <c r="O2854" t="b">
        <v>0</v>
      </c>
      <c r="P2854">
        <v>6</v>
      </c>
      <c r="Q2854" t="b">
        <v>0</v>
      </c>
      <c r="R2854" s="8">
        <f t="shared" si="408"/>
        <v>1.9E-2</v>
      </c>
      <c r="S2854" s="10">
        <f t="shared" si="409"/>
        <v>15.833333333333334</v>
      </c>
      <c r="T2854" t="s">
        <v>8271</v>
      </c>
      <c r="U2854" t="str">
        <f t="shared" si="410"/>
        <v>theater</v>
      </c>
      <c r="V2854" t="str">
        <f t="shared" si="411"/>
        <v>plays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>
        <f t="shared" si="404"/>
        <v>5184000</v>
      </c>
      <c r="L2855" s="12">
        <f t="shared" si="405"/>
        <v>41835.940937499996</v>
      </c>
      <c r="M2855" s="12">
        <f t="shared" si="406"/>
        <v>41895.940937499996</v>
      </c>
      <c r="N2855" s="14">
        <f t="shared" si="407"/>
        <v>59.75</v>
      </c>
      <c r="O2855" t="b">
        <v>0</v>
      </c>
      <c r="P2855">
        <v>0</v>
      </c>
      <c r="Q2855" t="b">
        <v>0</v>
      </c>
      <c r="R2855" s="8">
        <f t="shared" si="408"/>
        <v>0</v>
      </c>
      <c r="S2855" s="10" t="e">
        <f t="shared" si="409"/>
        <v>#DIV/0!</v>
      </c>
      <c r="T2855" t="s">
        <v>8271</v>
      </c>
      <c r="U2855" t="str">
        <f t="shared" si="410"/>
        <v>theater</v>
      </c>
      <c r="V2855" t="str">
        <f t="shared" si="411"/>
        <v>plays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>
        <f t="shared" si="404"/>
        <v>1728000</v>
      </c>
      <c r="L2856" s="12">
        <f t="shared" si="405"/>
        <v>42111.46665509259</v>
      </c>
      <c r="M2856" s="12">
        <f t="shared" si="406"/>
        <v>42131.46665509259</v>
      </c>
      <c r="N2856" s="14">
        <f t="shared" si="407"/>
        <v>19.75</v>
      </c>
      <c r="O2856" t="b">
        <v>0</v>
      </c>
      <c r="P2856">
        <v>14</v>
      </c>
      <c r="Q2856" t="b">
        <v>0</v>
      </c>
      <c r="R2856" s="8">
        <f t="shared" si="408"/>
        <v>0.41699999999999998</v>
      </c>
      <c r="S2856" s="10">
        <f t="shared" si="409"/>
        <v>29.785714285714285</v>
      </c>
      <c r="T2856" t="s">
        <v>8271</v>
      </c>
      <c r="U2856" t="str">
        <f t="shared" si="410"/>
        <v>theater</v>
      </c>
      <c r="V2856" t="str">
        <f t="shared" si="411"/>
        <v>plays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>
        <f t="shared" si="404"/>
        <v>2503369</v>
      </c>
      <c r="L2857" s="12">
        <f t="shared" si="405"/>
        <v>42369.757766203707</v>
      </c>
      <c r="M2857" s="12">
        <f t="shared" si="406"/>
        <v>42398.731944444444</v>
      </c>
      <c r="N2857" s="14">
        <f t="shared" si="407"/>
        <v>28.724178240740741</v>
      </c>
      <c r="O2857" t="b">
        <v>0</v>
      </c>
      <c r="P2857">
        <v>5</v>
      </c>
      <c r="Q2857" t="b">
        <v>0</v>
      </c>
      <c r="R2857" s="8">
        <f t="shared" si="408"/>
        <v>0.5</v>
      </c>
      <c r="S2857" s="10">
        <f t="shared" si="409"/>
        <v>60</v>
      </c>
      <c r="T2857" t="s">
        <v>8271</v>
      </c>
      <c r="U2857" t="str">
        <f t="shared" si="410"/>
        <v>theater</v>
      </c>
      <c r="V2857" t="str">
        <f t="shared" si="411"/>
        <v>plays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>
        <f t="shared" si="404"/>
        <v>5171993</v>
      </c>
      <c r="L2858" s="12">
        <f t="shared" si="405"/>
        <v>42164.787581018521</v>
      </c>
      <c r="M2858" s="12">
        <f t="shared" si="406"/>
        <v>42224.648611111115</v>
      </c>
      <c r="N2858" s="14">
        <f t="shared" si="407"/>
        <v>59.611030092592593</v>
      </c>
      <c r="O2858" t="b">
        <v>0</v>
      </c>
      <c r="P2858">
        <v>6</v>
      </c>
      <c r="Q2858" t="b">
        <v>0</v>
      </c>
      <c r="R2858" s="8">
        <f t="shared" si="408"/>
        <v>4.8666666666666664E-2</v>
      </c>
      <c r="S2858" s="10">
        <f t="shared" si="409"/>
        <v>24.333333333333332</v>
      </c>
      <c r="T2858" t="s">
        <v>8271</v>
      </c>
      <c r="U2858" t="str">
        <f t="shared" si="410"/>
        <v>theater</v>
      </c>
      <c r="V2858" t="str">
        <f t="shared" si="411"/>
        <v>plays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>
        <f t="shared" si="404"/>
        <v>5169305</v>
      </c>
      <c r="L2859" s="12">
        <f t="shared" si="405"/>
        <v>42726.670081018514</v>
      </c>
      <c r="M2859" s="12">
        <f t="shared" si="406"/>
        <v>42786.5</v>
      </c>
      <c r="N2859" s="14">
        <f t="shared" si="407"/>
        <v>59.579918981481477</v>
      </c>
      <c r="O2859" t="b">
        <v>0</v>
      </c>
      <c r="P2859">
        <v>15</v>
      </c>
      <c r="Q2859" t="b">
        <v>0</v>
      </c>
      <c r="R2859" s="8">
        <f t="shared" si="408"/>
        <v>0.19736842105263158</v>
      </c>
      <c r="S2859" s="10">
        <f t="shared" si="409"/>
        <v>500</v>
      </c>
      <c r="T2859" t="s">
        <v>8271</v>
      </c>
      <c r="U2859" t="str">
        <f t="shared" si="410"/>
        <v>theater</v>
      </c>
      <c r="V2859" t="str">
        <f t="shared" si="411"/>
        <v>plays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>
        <f t="shared" si="404"/>
        <v>2067785</v>
      </c>
      <c r="L2860" s="12">
        <f t="shared" si="405"/>
        <v>41954.295081018514</v>
      </c>
      <c r="M2860" s="12">
        <f t="shared" si="406"/>
        <v>41978.227777777778</v>
      </c>
      <c r="N2860" s="14">
        <f t="shared" si="407"/>
        <v>23.682696759259262</v>
      </c>
      <c r="O2860" t="b">
        <v>0</v>
      </c>
      <c r="P2860">
        <v>0</v>
      </c>
      <c r="Q2860" t="b">
        <v>0</v>
      </c>
      <c r="R2860" s="8">
        <f t="shared" si="408"/>
        <v>0</v>
      </c>
      <c r="S2860" s="10" t="e">
        <f t="shared" si="409"/>
        <v>#DIV/0!</v>
      </c>
      <c r="T2860" t="s">
        <v>8271</v>
      </c>
      <c r="U2860" t="str">
        <f t="shared" si="410"/>
        <v>theater</v>
      </c>
      <c r="V2860" t="str">
        <f t="shared" si="411"/>
        <v>plays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>
        <f t="shared" si="404"/>
        <v>5184000</v>
      </c>
      <c r="L2861" s="12">
        <f t="shared" si="405"/>
        <v>42233.112314814818</v>
      </c>
      <c r="M2861" s="12">
        <f t="shared" si="406"/>
        <v>42293.112314814818</v>
      </c>
      <c r="N2861" s="14">
        <f t="shared" si="407"/>
        <v>59.75</v>
      </c>
      <c r="O2861" t="b">
        <v>0</v>
      </c>
      <c r="P2861">
        <v>1</v>
      </c>
      <c r="Q2861" t="b">
        <v>0</v>
      </c>
      <c r="R2861" s="8">
        <f t="shared" si="408"/>
        <v>1.7500000000000002E-2</v>
      </c>
      <c r="S2861" s="10">
        <f t="shared" si="409"/>
        <v>35</v>
      </c>
      <c r="T2861" t="s">
        <v>8271</v>
      </c>
      <c r="U2861" t="str">
        <f t="shared" si="410"/>
        <v>theater</v>
      </c>
      <c r="V2861" t="str">
        <f t="shared" si="411"/>
        <v>plays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>
        <f t="shared" si="404"/>
        <v>5184000</v>
      </c>
      <c r="L2862" s="12">
        <f t="shared" si="405"/>
        <v>42480.550648148142</v>
      </c>
      <c r="M2862" s="12">
        <f t="shared" si="406"/>
        <v>42540.550648148142</v>
      </c>
      <c r="N2862" s="14">
        <f t="shared" si="407"/>
        <v>59.75</v>
      </c>
      <c r="O2862" t="b">
        <v>0</v>
      </c>
      <c r="P2862">
        <v>9</v>
      </c>
      <c r="Q2862" t="b">
        <v>0</v>
      </c>
      <c r="R2862" s="8">
        <f t="shared" si="408"/>
        <v>6.6500000000000004E-2</v>
      </c>
      <c r="S2862" s="10">
        <f t="shared" si="409"/>
        <v>29.555555555555557</v>
      </c>
      <c r="T2862" t="s">
        <v>8271</v>
      </c>
      <c r="U2862" t="str">
        <f t="shared" si="410"/>
        <v>theater</v>
      </c>
      <c r="V2862" t="str">
        <f t="shared" si="411"/>
        <v>plays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>
        <f t="shared" si="404"/>
        <v>1209600</v>
      </c>
      <c r="L2863" s="12">
        <f t="shared" si="405"/>
        <v>42257.340833333335</v>
      </c>
      <c r="M2863" s="12">
        <f t="shared" si="406"/>
        <v>42271.340833333335</v>
      </c>
      <c r="N2863" s="14">
        <f t="shared" si="407"/>
        <v>13.75</v>
      </c>
      <c r="O2863" t="b">
        <v>0</v>
      </c>
      <c r="P2863">
        <v>3</v>
      </c>
      <c r="Q2863" t="b">
        <v>0</v>
      </c>
      <c r="R2863" s="8">
        <f t="shared" si="408"/>
        <v>0.32</v>
      </c>
      <c r="S2863" s="10">
        <f t="shared" si="409"/>
        <v>26.666666666666668</v>
      </c>
      <c r="T2863" t="s">
        <v>8271</v>
      </c>
      <c r="U2863" t="str">
        <f t="shared" si="410"/>
        <v>theater</v>
      </c>
      <c r="V2863" t="str">
        <f t="shared" si="411"/>
        <v>plays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>
        <f t="shared" si="404"/>
        <v>2592000</v>
      </c>
      <c r="L2864" s="12">
        <f t="shared" si="405"/>
        <v>41784.539687500001</v>
      </c>
      <c r="M2864" s="12">
        <f t="shared" si="406"/>
        <v>41814.539687500001</v>
      </c>
      <c r="N2864" s="14">
        <f t="shared" si="407"/>
        <v>29.75</v>
      </c>
      <c r="O2864" t="b">
        <v>0</v>
      </c>
      <c r="P2864">
        <v>3</v>
      </c>
      <c r="Q2864" t="b">
        <v>0</v>
      </c>
      <c r="R2864" s="8">
        <f t="shared" si="408"/>
        <v>4.3307086614173228E-3</v>
      </c>
      <c r="S2864" s="10">
        <f t="shared" si="409"/>
        <v>18.333333333333332</v>
      </c>
      <c r="T2864" t="s">
        <v>8271</v>
      </c>
      <c r="U2864" t="str">
        <f t="shared" si="410"/>
        <v>theater</v>
      </c>
      <c r="V2864" t="str">
        <f t="shared" si="411"/>
        <v>plays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>
        <f t="shared" si="404"/>
        <v>5184000</v>
      </c>
      <c r="L2865" s="12">
        <f t="shared" si="405"/>
        <v>41831.425034722226</v>
      </c>
      <c r="M2865" s="12">
        <f t="shared" si="406"/>
        <v>41891.425034722226</v>
      </c>
      <c r="N2865" s="14">
        <f t="shared" si="407"/>
        <v>59.75</v>
      </c>
      <c r="O2865" t="b">
        <v>0</v>
      </c>
      <c r="P2865">
        <v>1</v>
      </c>
      <c r="Q2865" t="b">
        <v>0</v>
      </c>
      <c r="R2865" s="8">
        <f t="shared" si="408"/>
        <v>4.0000000000000002E-4</v>
      </c>
      <c r="S2865" s="10">
        <f t="shared" si="409"/>
        <v>20</v>
      </c>
      <c r="T2865" t="s">
        <v>8271</v>
      </c>
      <c r="U2865" t="str">
        <f t="shared" si="410"/>
        <v>theater</v>
      </c>
      <c r="V2865" t="str">
        <f t="shared" si="411"/>
        <v>plays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>
        <f t="shared" si="404"/>
        <v>2586873</v>
      </c>
      <c r="L2866" s="12">
        <f t="shared" si="405"/>
        <v>42172.363506944443</v>
      </c>
      <c r="M2866" s="12">
        <f t="shared" si="406"/>
        <v>42202.304166666669</v>
      </c>
      <c r="N2866" s="14">
        <f t="shared" si="407"/>
        <v>29.690659722222225</v>
      </c>
      <c r="O2866" t="b">
        <v>0</v>
      </c>
      <c r="P2866">
        <v>3</v>
      </c>
      <c r="Q2866" t="b">
        <v>0</v>
      </c>
      <c r="R2866" s="8">
        <f t="shared" si="408"/>
        <v>1.6E-2</v>
      </c>
      <c r="S2866" s="10">
        <f t="shared" si="409"/>
        <v>13.333333333333334</v>
      </c>
      <c r="T2866" t="s">
        <v>8271</v>
      </c>
      <c r="U2866" t="str">
        <f t="shared" si="410"/>
        <v>theater</v>
      </c>
      <c r="V2866" t="str">
        <f t="shared" si="411"/>
        <v>plays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>
        <f t="shared" si="404"/>
        <v>5184000</v>
      </c>
      <c r="L2867" s="12">
        <f t="shared" si="405"/>
        <v>41949.864108796297</v>
      </c>
      <c r="M2867" s="12">
        <f t="shared" si="406"/>
        <v>42009.864108796297</v>
      </c>
      <c r="N2867" s="14">
        <f t="shared" si="407"/>
        <v>59.75</v>
      </c>
      <c r="O2867" t="b">
        <v>0</v>
      </c>
      <c r="P2867">
        <v>0</v>
      </c>
      <c r="Q2867" t="b">
        <v>0</v>
      </c>
      <c r="R2867" s="8">
        <f t="shared" si="408"/>
        <v>0</v>
      </c>
      <c r="S2867" s="10" t="e">
        <f t="shared" si="409"/>
        <v>#DIV/0!</v>
      </c>
      <c r="T2867" t="s">
        <v>8271</v>
      </c>
      <c r="U2867" t="str">
        <f t="shared" si="410"/>
        <v>theater</v>
      </c>
      <c r="V2867" t="str">
        <f t="shared" si="411"/>
        <v>plays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>
        <f t="shared" si="404"/>
        <v>2588679</v>
      </c>
      <c r="L2868" s="12">
        <f t="shared" si="405"/>
        <v>42627.705104166671</v>
      </c>
      <c r="M2868" s="12">
        <f t="shared" si="406"/>
        <v>42657.666666666672</v>
      </c>
      <c r="N2868" s="14">
        <f t="shared" si="407"/>
        <v>29.711562499999999</v>
      </c>
      <c r="O2868" t="b">
        <v>0</v>
      </c>
      <c r="P2868">
        <v>2</v>
      </c>
      <c r="Q2868" t="b">
        <v>0</v>
      </c>
      <c r="R2868" s="8">
        <f t="shared" si="408"/>
        <v>8.9999999999999993E-3</v>
      </c>
      <c r="S2868" s="10">
        <f t="shared" si="409"/>
        <v>22.5</v>
      </c>
      <c r="T2868" t="s">
        <v>8271</v>
      </c>
      <c r="U2868" t="str">
        <f t="shared" si="410"/>
        <v>theater</v>
      </c>
      <c r="V2868" t="str">
        <f t="shared" si="411"/>
        <v>plays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>
        <f t="shared" si="404"/>
        <v>2071128</v>
      </c>
      <c r="L2869" s="12">
        <f t="shared" si="405"/>
        <v>42530.945277777777</v>
      </c>
      <c r="M2869" s="12">
        <f t="shared" si="406"/>
        <v>42554.916666666672</v>
      </c>
      <c r="N2869" s="14">
        <f t="shared" si="407"/>
        <v>23.721388888888892</v>
      </c>
      <c r="O2869" t="b">
        <v>0</v>
      </c>
      <c r="P2869">
        <v>10</v>
      </c>
      <c r="Q2869" t="b">
        <v>0</v>
      </c>
      <c r="R2869" s="8">
        <f t="shared" si="408"/>
        <v>0.2016</v>
      </c>
      <c r="S2869" s="10">
        <f t="shared" si="409"/>
        <v>50.4</v>
      </c>
      <c r="T2869" t="s">
        <v>8271</v>
      </c>
      <c r="U2869" t="str">
        <f t="shared" si="410"/>
        <v>theater</v>
      </c>
      <c r="V2869" t="str">
        <f t="shared" si="411"/>
        <v>plays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>
        <f t="shared" si="404"/>
        <v>2592000</v>
      </c>
      <c r="L2870" s="12">
        <f t="shared" si="405"/>
        <v>42618.577013888891</v>
      </c>
      <c r="M2870" s="12">
        <f t="shared" si="406"/>
        <v>42648.577013888891</v>
      </c>
      <c r="N2870" s="14">
        <f t="shared" si="407"/>
        <v>29.75</v>
      </c>
      <c r="O2870" t="b">
        <v>0</v>
      </c>
      <c r="P2870">
        <v>60</v>
      </c>
      <c r="Q2870" t="b">
        <v>0</v>
      </c>
      <c r="R2870" s="8">
        <f t="shared" si="408"/>
        <v>0.42011733333333334</v>
      </c>
      <c r="S2870" s="10">
        <f t="shared" si="409"/>
        <v>105.02933333333334</v>
      </c>
      <c r="T2870" t="s">
        <v>8271</v>
      </c>
      <c r="U2870" t="str">
        <f t="shared" si="410"/>
        <v>theater</v>
      </c>
      <c r="V2870" t="str">
        <f t="shared" si="411"/>
        <v>plays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>
        <f t="shared" si="404"/>
        <v>2592000</v>
      </c>
      <c r="L2871" s="12">
        <f t="shared" si="405"/>
        <v>42540.343530092592</v>
      </c>
      <c r="M2871" s="12">
        <f t="shared" si="406"/>
        <v>42570.343530092592</v>
      </c>
      <c r="N2871" s="14">
        <f t="shared" si="407"/>
        <v>29.75</v>
      </c>
      <c r="O2871" t="b">
        <v>0</v>
      </c>
      <c r="P2871">
        <v>5</v>
      </c>
      <c r="Q2871" t="b">
        <v>0</v>
      </c>
      <c r="R2871" s="8">
        <f t="shared" si="408"/>
        <v>8.8500000000000002E-3</v>
      </c>
      <c r="S2871" s="10">
        <f t="shared" si="409"/>
        <v>35.4</v>
      </c>
      <c r="T2871" t="s">
        <v>8271</v>
      </c>
      <c r="U2871" t="str">
        <f t="shared" si="410"/>
        <v>theater</v>
      </c>
      <c r="V2871" t="str">
        <f t="shared" si="411"/>
        <v>plays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>
        <f t="shared" si="404"/>
        <v>2592000</v>
      </c>
      <c r="L2872" s="12">
        <f t="shared" si="405"/>
        <v>41745.939409722225</v>
      </c>
      <c r="M2872" s="12">
        <f t="shared" si="406"/>
        <v>41775.939409722225</v>
      </c>
      <c r="N2872" s="14">
        <f t="shared" si="407"/>
        <v>29.75</v>
      </c>
      <c r="O2872" t="b">
        <v>0</v>
      </c>
      <c r="P2872">
        <v>9</v>
      </c>
      <c r="Q2872" t="b">
        <v>0</v>
      </c>
      <c r="R2872" s="8">
        <f t="shared" si="408"/>
        <v>0.15</v>
      </c>
      <c r="S2872" s="10">
        <f t="shared" si="409"/>
        <v>83.333333333333329</v>
      </c>
      <c r="T2872" t="s">
        <v>8271</v>
      </c>
      <c r="U2872" t="str">
        <f t="shared" si="410"/>
        <v>theater</v>
      </c>
      <c r="V2872" t="str">
        <f t="shared" si="411"/>
        <v>plays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>
        <f t="shared" si="404"/>
        <v>1728000</v>
      </c>
      <c r="L2873" s="12">
        <f t="shared" si="405"/>
        <v>41974.488576388889</v>
      </c>
      <c r="M2873" s="12">
        <f t="shared" si="406"/>
        <v>41994.488576388889</v>
      </c>
      <c r="N2873" s="14">
        <f t="shared" si="407"/>
        <v>19.75</v>
      </c>
      <c r="O2873" t="b">
        <v>0</v>
      </c>
      <c r="P2873">
        <v>13</v>
      </c>
      <c r="Q2873" t="b">
        <v>0</v>
      </c>
      <c r="R2873" s="8">
        <f t="shared" si="408"/>
        <v>4.6699999999999998E-2</v>
      </c>
      <c r="S2873" s="10">
        <f t="shared" si="409"/>
        <v>35.92307692307692</v>
      </c>
      <c r="T2873" t="s">
        <v>8271</v>
      </c>
      <c r="U2873" t="str">
        <f t="shared" si="410"/>
        <v>theater</v>
      </c>
      <c r="V2873" t="str">
        <f t="shared" si="411"/>
        <v>plays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>
        <f t="shared" si="404"/>
        <v>5184000</v>
      </c>
      <c r="L2874" s="12">
        <f t="shared" si="405"/>
        <v>42114.86618055556</v>
      </c>
      <c r="M2874" s="12">
        <f t="shared" si="406"/>
        <v>42174.86618055556</v>
      </c>
      <c r="N2874" s="14">
        <f t="shared" si="407"/>
        <v>59.75</v>
      </c>
      <c r="O2874" t="b">
        <v>0</v>
      </c>
      <c r="P2874">
        <v>0</v>
      </c>
      <c r="Q2874" t="b">
        <v>0</v>
      </c>
      <c r="R2874" s="8">
        <f t="shared" si="408"/>
        <v>0</v>
      </c>
      <c r="S2874" s="10" t="e">
        <f t="shared" si="409"/>
        <v>#DIV/0!</v>
      </c>
      <c r="T2874" t="s">
        <v>8271</v>
      </c>
      <c r="U2874" t="str">
        <f t="shared" si="410"/>
        <v>theater</v>
      </c>
      <c r="V2874" t="str">
        <f t="shared" si="411"/>
        <v>plays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>
        <f t="shared" si="404"/>
        <v>2592000</v>
      </c>
      <c r="L2875" s="12">
        <f t="shared" si="405"/>
        <v>42002.567488425921</v>
      </c>
      <c r="M2875" s="12">
        <f t="shared" si="406"/>
        <v>42032.567488425921</v>
      </c>
      <c r="N2875" s="14">
        <f t="shared" si="407"/>
        <v>29.75</v>
      </c>
      <c r="O2875" t="b">
        <v>0</v>
      </c>
      <c r="P2875">
        <v>8</v>
      </c>
      <c r="Q2875" t="b">
        <v>0</v>
      </c>
      <c r="R2875" s="8">
        <f t="shared" si="408"/>
        <v>0.38119999999999998</v>
      </c>
      <c r="S2875" s="10">
        <f t="shared" si="409"/>
        <v>119.125</v>
      </c>
      <c r="T2875" t="s">
        <v>8271</v>
      </c>
      <c r="U2875" t="str">
        <f t="shared" si="410"/>
        <v>theater</v>
      </c>
      <c r="V2875" t="str">
        <f t="shared" si="411"/>
        <v>plays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>
        <f t="shared" si="404"/>
        <v>2592000</v>
      </c>
      <c r="L2876" s="12">
        <f t="shared" si="405"/>
        <v>42722.59474537037</v>
      </c>
      <c r="M2876" s="12">
        <f t="shared" si="406"/>
        <v>42752.59474537037</v>
      </c>
      <c r="N2876" s="14">
        <f t="shared" si="407"/>
        <v>29.75</v>
      </c>
      <c r="O2876" t="b">
        <v>0</v>
      </c>
      <c r="P2876">
        <v>3</v>
      </c>
      <c r="Q2876" t="b">
        <v>0</v>
      </c>
      <c r="R2876" s="8">
        <f t="shared" si="408"/>
        <v>5.4199999999999998E-2</v>
      </c>
      <c r="S2876" s="10">
        <f t="shared" si="409"/>
        <v>90.333333333333329</v>
      </c>
      <c r="T2876" t="s">
        <v>8271</v>
      </c>
      <c r="U2876" t="str">
        <f t="shared" si="410"/>
        <v>theater</v>
      </c>
      <c r="V2876" t="str">
        <f t="shared" si="411"/>
        <v>plays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>
        <f t="shared" si="404"/>
        <v>2592000</v>
      </c>
      <c r="L2877" s="12">
        <f t="shared" si="405"/>
        <v>42464.878391203703</v>
      </c>
      <c r="M2877" s="12">
        <f t="shared" si="406"/>
        <v>42494.878391203703</v>
      </c>
      <c r="N2877" s="14">
        <f t="shared" si="407"/>
        <v>29.75</v>
      </c>
      <c r="O2877" t="b">
        <v>0</v>
      </c>
      <c r="P2877">
        <v>3</v>
      </c>
      <c r="Q2877" t="b">
        <v>0</v>
      </c>
      <c r="R2877" s="8">
        <f t="shared" si="408"/>
        <v>3.5E-4</v>
      </c>
      <c r="S2877" s="10">
        <f t="shared" si="409"/>
        <v>2.3333333333333335</v>
      </c>
      <c r="T2877" t="s">
        <v>8271</v>
      </c>
      <c r="U2877" t="str">
        <f t="shared" si="410"/>
        <v>theater</v>
      </c>
      <c r="V2877" t="str">
        <f t="shared" si="411"/>
        <v>plays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>
        <f t="shared" si="404"/>
        <v>2592000</v>
      </c>
      <c r="L2878" s="12">
        <f t="shared" si="405"/>
        <v>42171.493969907402</v>
      </c>
      <c r="M2878" s="12">
        <f t="shared" si="406"/>
        <v>42201.493969907402</v>
      </c>
      <c r="N2878" s="14">
        <f t="shared" si="407"/>
        <v>29.75</v>
      </c>
      <c r="O2878" t="b">
        <v>0</v>
      </c>
      <c r="P2878">
        <v>0</v>
      </c>
      <c r="Q2878" t="b">
        <v>0</v>
      </c>
      <c r="R2878" s="8">
        <f t="shared" si="408"/>
        <v>0</v>
      </c>
      <c r="S2878" s="10" t="e">
        <f t="shared" si="409"/>
        <v>#DIV/0!</v>
      </c>
      <c r="T2878" t="s">
        <v>8271</v>
      </c>
      <c r="U2878" t="str">
        <f t="shared" si="410"/>
        <v>theater</v>
      </c>
      <c r="V2878" t="str">
        <f t="shared" si="411"/>
        <v>plays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>
        <f t="shared" si="404"/>
        <v>2743476</v>
      </c>
      <c r="L2879" s="12">
        <f t="shared" si="405"/>
        <v>42672.705138888887</v>
      </c>
      <c r="M2879" s="12">
        <f t="shared" si="406"/>
        <v>42704.458333333328</v>
      </c>
      <c r="N2879" s="14">
        <f t="shared" si="407"/>
        <v>31.503194444444443</v>
      </c>
      <c r="O2879" t="b">
        <v>0</v>
      </c>
      <c r="P2879">
        <v>6</v>
      </c>
      <c r="Q2879" t="b">
        <v>0</v>
      </c>
      <c r="R2879" s="8">
        <f t="shared" si="408"/>
        <v>0.10833333333333334</v>
      </c>
      <c r="S2879" s="10">
        <f t="shared" si="409"/>
        <v>108.33333333333333</v>
      </c>
      <c r="T2879" t="s">
        <v>8271</v>
      </c>
      <c r="U2879" t="str">
        <f t="shared" si="410"/>
        <v>theater</v>
      </c>
      <c r="V2879" t="str">
        <f t="shared" si="411"/>
        <v>plays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>
        <f t="shared" si="404"/>
        <v>5184000</v>
      </c>
      <c r="L2880" s="12">
        <f t="shared" si="405"/>
        <v>42128.365682870368</v>
      </c>
      <c r="M2880" s="12">
        <f t="shared" si="406"/>
        <v>42188.365682870368</v>
      </c>
      <c r="N2880" s="14">
        <f t="shared" si="407"/>
        <v>59.75</v>
      </c>
      <c r="O2880" t="b">
        <v>0</v>
      </c>
      <c r="P2880">
        <v>4</v>
      </c>
      <c r="Q2880" t="b">
        <v>0</v>
      </c>
      <c r="R2880" s="8">
        <f t="shared" si="408"/>
        <v>2.1000000000000001E-2</v>
      </c>
      <c r="S2880" s="10">
        <f t="shared" si="409"/>
        <v>15.75</v>
      </c>
      <c r="T2880" t="s">
        <v>8271</v>
      </c>
      <c r="U2880" t="str">
        <f t="shared" si="410"/>
        <v>theater</v>
      </c>
      <c r="V2880" t="str">
        <f t="shared" si="411"/>
        <v>plays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>
        <f t="shared" si="404"/>
        <v>2592000</v>
      </c>
      <c r="L2881" s="12">
        <f t="shared" si="405"/>
        <v>42359.475243055553</v>
      </c>
      <c r="M2881" s="12">
        <f t="shared" si="406"/>
        <v>42389.475243055553</v>
      </c>
      <c r="N2881" s="14">
        <f t="shared" si="407"/>
        <v>29.75</v>
      </c>
      <c r="O2881" t="b">
        <v>0</v>
      </c>
      <c r="P2881">
        <v>1</v>
      </c>
      <c r="Q2881" t="b">
        <v>0</v>
      </c>
      <c r="R2881" s="8">
        <f t="shared" si="408"/>
        <v>2.5892857142857141E-3</v>
      </c>
      <c r="S2881" s="10">
        <f t="shared" si="409"/>
        <v>29</v>
      </c>
      <c r="T2881" t="s">
        <v>8271</v>
      </c>
      <c r="U2881" t="str">
        <f t="shared" si="410"/>
        <v>theater</v>
      </c>
      <c r="V2881" t="str">
        <f t="shared" si="411"/>
        <v>plays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>
        <f t="shared" si="404"/>
        <v>3784848</v>
      </c>
      <c r="L2882" s="12">
        <f t="shared" si="405"/>
        <v>42192.655694444446</v>
      </c>
      <c r="M2882" s="12">
        <f t="shared" si="406"/>
        <v>42236.461805555555</v>
      </c>
      <c r="N2882" s="14">
        <f t="shared" si="407"/>
        <v>43.556111111111115</v>
      </c>
      <c r="O2882" t="b">
        <v>0</v>
      </c>
      <c r="P2882">
        <v>29</v>
      </c>
      <c r="Q2882" t="b">
        <v>0</v>
      </c>
      <c r="R2882" s="8">
        <f t="shared" si="408"/>
        <v>0.23333333333333334</v>
      </c>
      <c r="S2882" s="10">
        <f t="shared" si="409"/>
        <v>96.551724137931032</v>
      </c>
      <c r="T2882" t="s">
        <v>8271</v>
      </c>
      <c r="U2882" t="str">
        <f t="shared" si="410"/>
        <v>theater</v>
      </c>
      <c r="V2882" t="str">
        <f t="shared" si="411"/>
        <v>plays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>
        <f t="shared" ref="K2883:K2946" si="412">SUM(I2883,-J2883)</f>
        <v>5187600</v>
      </c>
      <c r="L2883" s="12">
        <f t="shared" ref="L2883:L2946" si="413">(((J2883/60)/60)/24)+DATE(1970,1,1)+(-6/24)</f>
        <v>41916.347638888888</v>
      </c>
      <c r="M2883" s="12">
        <f t="shared" ref="M2883:M2946" si="414">(((I2883/60)/60)/24)+DATE(1970,1,1)+(-6/24)</f>
        <v>41976.389305555553</v>
      </c>
      <c r="N2883" s="14">
        <f t="shared" ref="N2883:N2946" si="415">(((K2883/60)/60)/24)+(-6/24)</f>
        <v>59.791666666666664</v>
      </c>
      <c r="O2883" t="b">
        <v>0</v>
      </c>
      <c r="P2883">
        <v>0</v>
      </c>
      <c r="Q2883" t="b">
        <v>0</v>
      </c>
      <c r="R2883" s="8">
        <f t="shared" ref="R2883:R2946" si="416">E2883/D2883</f>
        <v>0</v>
      </c>
      <c r="S2883" s="10" t="e">
        <f t="shared" ref="S2883:S2946" si="417">E2883/P2883</f>
        <v>#DIV/0!</v>
      </c>
      <c r="T2883" t="s">
        <v>8271</v>
      </c>
      <c r="U2883" t="str">
        <f t="shared" si="410"/>
        <v>theater</v>
      </c>
      <c r="V2883" t="str">
        <f t="shared" si="411"/>
        <v>plays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>
        <f t="shared" si="412"/>
        <v>2592000</v>
      </c>
      <c r="L2884" s="12">
        <f t="shared" si="413"/>
        <v>42461.346273148149</v>
      </c>
      <c r="M2884" s="12">
        <f t="shared" si="414"/>
        <v>42491.346273148149</v>
      </c>
      <c r="N2884" s="14">
        <f t="shared" si="415"/>
        <v>29.75</v>
      </c>
      <c r="O2884" t="b">
        <v>0</v>
      </c>
      <c r="P2884">
        <v>4</v>
      </c>
      <c r="Q2884" t="b">
        <v>0</v>
      </c>
      <c r="R2884" s="8">
        <f t="shared" si="416"/>
        <v>0.33600000000000002</v>
      </c>
      <c r="S2884" s="10">
        <f t="shared" si="417"/>
        <v>63</v>
      </c>
      <c r="T2884" t="s">
        <v>8271</v>
      </c>
      <c r="U2884" t="str">
        <f t="shared" si="410"/>
        <v>theater</v>
      </c>
      <c r="V2884" t="str">
        <f t="shared" si="411"/>
        <v>plays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>
        <f t="shared" si="412"/>
        <v>3050303</v>
      </c>
      <c r="L2885" s="12">
        <f t="shared" si="413"/>
        <v>42370.65320601852</v>
      </c>
      <c r="M2885" s="12">
        <f t="shared" si="414"/>
        <v>42405.957638888889</v>
      </c>
      <c r="N2885" s="14">
        <f t="shared" si="415"/>
        <v>35.05443287037037</v>
      </c>
      <c r="O2885" t="b">
        <v>0</v>
      </c>
      <c r="P2885">
        <v>5</v>
      </c>
      <c r="Q2885" t="b">
        <v>0</v>
      </c>
      <c r="R2885" s="8">
        <f t="shared" si="416"/>
        <v>0.1908</v>
      </c>
      <c r="S2885" s="10">
        <f t="shared" si="417"/>
        <v>381.6</v>
      </c>
      <c r="T2885" t="s">
        <v>8271</v>
      </c>
      <c r="U2885" t="str">
        <f t="shared" si="410"/>
        <v>theater</v>
      </c>
      <c r="V2885" t="str">
        <f t="shared" si="411"/>
        <v>plays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>
        <f t="shared" si="412"/>
        <v>2592000</v>
      </c>
      <c r="L2886" s="12">
        <f t="shared" si="413"/>
        <v>41948.477256944447</v>
      </c>
      <c r="M2886" s="12">
        <f t="shared" si="414"/>
        <v>41978.477256944447</v>
      </c>
      <c r="N2886" s="14">
        <f t="shared" si="415"/>
        <v>29.75</v>
      </c>
      <c r="O2886" t="b">
        <v>0</v>
      </c>
      <c r="P2886">
        <v>4</v>
      </c>
      <c r="Q2886" t="b">
        <v>0</v>
      </c>
      <c r="R2886" s="8">
        <f t="shared" si="416"/>
        <v>4.1111111111111114E-3</v>
      </c>
      <c r="S2886" s="10">
        <f t="shared" si="417"/>
        <v>46.25</v>
      </c>
      <c r="T2886" t="s">
        <v>8271</v>
      </c>
      <c r="U2886" t="str">
        <f t="shared" si="410"/>
        <v>theater</v>
      </c>
      <c r="V2886" t="str">
        <f t="shared" si="411"/>
        <v>plays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>
        <f t="shared" si="412"/>
        <v>2588400</v>
      </c>
      <c r="L2887" s="12">
        <f t="shared" si="413"/>
        <v>42046.82640046296</v>
      </c>
      <c r="M2887" s="12">
        <f t="shared" si="414"/>
        <v>42076.784733796296</v>
      </c>
      <c r="N2887" s="14">
        <f t="shared" si="415"/>
        <v>29.708333333333332</v>
      </c>
      <c r="O2887" t="b">
        <v>0</v>
      </c>
      <c r="P2887">
        <v>5</v>
      </c>
      <c r="Q2887" t="b">
        <v>0</v>
      </c>
      <c r="R2887" s="8">
        <f t="shared" si="416"/>
        <v>0.32500000000000001</v>
      </c>
      <c r="S2887" s="10">
        <f t="shared" si="417"/>
        <v>26</v>
      </c>
      <c r="T2887" t="s">
        <v>8271</v>
      </c>
      <c r="U2887" t="str">
        <f t="shared" si="410"/>
        <v>theater</v>
      </c>
      <c r="V2887" t="str">
        <f t="shared" si="411"/>
        <v>plays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>
        <f t="shared" si="412"/>
        <v>391656</v>
      </c>
      <c r="L2888" s="12">
        <f t="shared" si="413"/>
        <v>42261.382916666669</v>
      </c>
      <c r="M2888" s="12">
        <f t="shared" si="414"/>
        <v>42265.915972222225</v>
      </c>
      <c r="N2888" s="14">
        <f t="shared" si="415"/>
        <v>4.2830555555555554</v>
      </c>
      <c r="O2888" t="b">
        <v>0</v>
      </c>
      <c r="P2888">
        <v>1</v>
      </c>
      <c r="Q2888" t="b">
        <v>0</v>
      </c>
      <c r="R2888" s="8">
        <f t="shared" si="416"/>
        <v>0.05</v>
      </c>
      <c r="S2888" s="10">
        <f t="shared" si="417"/>
        <v>10</v>
      </c>
      <c r="T2888" t="s">
        <v>8271</v>
      </c>
      <c r="U2888" t="str">
        <f t="shared" si="410"/>
        <v>theater</v>
      </c>
      <c r="V2888" t="str">
        <f t="shared" si="411"/>
        <v>plays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>
        <f t="shared" si="412"/>
        <v>2592000</v>
      </c>
      <c r="L2889" s="12">
        <f t="shared" si="413"/>
        <v>41985.177361111113</v>
      </c>
      <c r="M2889" s="12">
        <f t="shared" si="414"/>
        <v>42015.177361111113</v>
      </c>
      <c r="N2889" s="14">
        <f t="shared" si="415"/>
        <v>29.75</v>
      </c>
      <c r="O2889" t="b">
        <v>0</v>
      </c>
      <c r="P2889">
        <v>1</v>
      </c>
      <c r="Q2889" t="b">
        <v>0</v>
      </c>
      <c r="R2889" s="8">
        <f t="shared" si="416"/>
        <v>1.6666666666666668E-3</v>
      </c>
      <c r="S2889" s="10">
        <f t="shared" si="417"/>
        <v>5</v>
      </c>
      <c r="T2889" t="s">
        <v>8271</v>
      </c>
      <c r="U2889" t="str">
        <f t="shared" si="410"/>
        <v>theater</v>
      </c>
      <c r="V2889" t="str">
        <f t="shared" si="411"/>
        <v>plays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>
        <f t="shared" si="412"/>
        <v>662900</v>
      </c>
      <c r="L2890" s="12">
        <f t="shared" si="413"/>
        <v>41922.285185185188</v>
      </c>
      <c r="M2890" s="12">
        <f t="shared" si="414"/>
        <v>41929.957638888889</v>
      </c>
      <c r="N2890" s="14">
        <f t="shared" si="415"/>
        <v>7.4224537037037033</v>
      </c>
      <c r="O2890" t="b">
        <v>0</v>
      </c>
      <c r="P2890">
        <v>0</v>
      </c>
      <c r="Q2890" t="b">
        <v>0</v>
      </c>
      <c r="R2890" s="8">
        <f t="shared" si="416"/>
        <v>0</v>
      </c>
      <c r="S2890" s="10" t="e">
        <f t="shared" si="417"/>
        <v>#DIV/0!</v>
      </c>
      <c r="T2890" t="s">
        <v>8271</v>
      </c>
      <c r="U2890" t="str">
        <f t="shared" si="410"/>
        <v>theater</v>
      </c>
      <c r="V2890" t="str">
        <f t="shared" si="411"/>
        <v>plays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>
        <f t="shared" si="412"/>
        <v>2592000</v>
      </c>
      <c r="L2891" s="12">
        <f t="shared" si="413"/>
        <v>41850.613252314812</v>
      </c>
      <c r="M2891" s="12">
        <f t="shared" si="414"/>
        <v>41880.613252314812</v>
      </c>
      <c r="N2891" s="14">
        <f t="shared" si="415"/>
        <v>29.75</v>
      </c>
      <c r="O2891" t="b">
        <v>0</v>
      </c>
      <c r="P2891">
        <v>14</v>
      </c>
      <c r="Q2891" t="b">
        <v>0</v>
      </c>
      <c r="R2891" s="8">
        <f t="shared" si="416"/>
        <v>0.38066666666666665</v>
      </c>
      <c r="S2891" s="10">
        <f t="shared" si="417"/>
        <v>81.571428571428569</v>
      </c>
      <c r="T2891" t="s">
        <v>8271</v>
      </c>
      <c r="U2891" t="str">
        <f t="shared" si="410"/>
        <v>theater</v>
      </c>
      <c r="V2891" t="str">
        <f t="shared" si="411"/>
        <v>plays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>
        <f t="shared" si="412"/>
        <v>2452208</v>
      </c>
      <c r="L2892" s="12">
        <f t="shared" si="413"/>
        <v>41831.492962962962</v>
      </c>
      <c r="M2892" s="12">
        <f t="shared" si="414"/>
        <v>41859.875</v>
      </c>
      <c r="N2892" s="14">
        <f t="shared" si="415"/>
        <v>28.132037037037037</v>
      </c>
      <c r="O2892" t="b">
        <v>0</v>
      </c>
      <c r="P2892">
        <v>3</v>
      </c>
      <c r="Q2892" t="b">
        <v>0</v>
      </c>
      <c r="R2892" s="8">
        <f t="shared" si="416"/>
        <v>1.0500000000000001E-2</v>
      </c>
      <c r="S2892" s="10">
        <f t="shared" si="417"/>
        <v>7</v>
      </c>
      <c r="T2892" t="s">
        <v>8271</v>
      </c>
      <c r="U2892" t="str">
        <f t="shared" si="410"/>
        <v>theater</v>
      </c>
      <c r="V2892" t="str">
        <f t="shared" si="411"/>
        <v>plays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>
        <f t="shared" si="412"/>
        <v>5180400</v>
      </c>
      <c r="L2893" s="12">
        <f t="shared" si="413"/>
        <v>42415.633425925931</v>
      </c>
      <c r="M2893" s="12">
        <f t="shared" si="414"/>
        <v>42475.59175925926</v>
      </c>
      <c r="N2893" s="14">
        <f t="shared" si="415"/>
        <v>59.708333333333336</v>
      </c>
      <c r="O2893" t="b">
        <v>0</v>
      </c>
      <c r="P2893">
        <v>10</v>
      </c>
      <c r="Q2893" t="b">
        <v>0</v>
      </c>
      <c r="R2893" s="8">
        <f t="shared" si="416"/>
        <v>2.7300000000000001E-2</v>
      </c>
      <c r="S2893" s="10">
        <f t="shared" si="417"/>
        <v>27.3</v>
      </c>
      <c r="T2893" t="s">
        <v>8271</v>
      </c>
      <c r="U2893" t="str">
        <f t="shared" si="410"/>
        <v>theater</v>
      </c>
      <c r="V2893" t="str">
        <f t="shared" si="411"/>
        <v>plays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>
        <f t="shared" si="412"/>
        <v>618696</v>
      </c>
      <c r="L2894" s="12">
        <f t="shared" si="413"/>
        <v>41869.464166666665</v>
      </c>
      <c r="M2894" s="12">
        <f t="shared" si="414"/>
        <v>41876.625</v>
      </c>
      <c r="N2894" s="14">
        <f t="shared" si="415"/>
        <v>6.9108333333333336</v>
      </c>
      <c r="O2894" t="b">
        <v>0</v>
      </c>
      <c r="P2894">
        <v>17</v>
      </c>
      <c r="Q2894" t="b">
        <v>0</v>
      </c>
      <c r="R2894" s="8">
        <f t="shared" si="416"/>
        <v>9.0909090909090912E-2</v>
      </c>
      <c r="S2894" s="10">
        <f t="shared" si="417"/>
        <v>29.411764705882351</v>
      </c>
      <c r="T2894" t="s">
        <v>8271</v>
      </c>
      <c r="U2894" t="str">
        <f t="shared" si="410"/>
        <v>theater</v>
      </c>
      <c r="V2894" t="str">
        <f t="shared" si="411"/>
        <v>plays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>
        <f t="shared" si="412"/>
        <v>5124405</v>
      </c>
      <c r="L2895" s="12">
        <f t="shared" si="413"/>
        <v>41953.523090277777</v>
      </c>
      <c r="M2895" s="12">
        <f t="shared" si="414"/>
        <v>42012.833333333328</v>
      </c>
      <c r="N2895" s="14">
        <f t="shared" si="415"/>
        <v>59.06024305555556</v>
      </c>
      <c r="O2895" t="b">
        <v>0</v>
      </c>
      <c r="P2895">
        <v>2</v>
      </c>
      <c r="Q2895" t="b">
        <v>0</v>
      </c>
      <c r="R2895" s="8">
        <f t="shared" si="416"/>
        <v>5.0000000000000001E-3</v>
      </c>
      <c r="S2895" s="10">
        <f t="shared" si="417"/>
        <v>12.5</v>
      </c>
      <c r="T2895" t="s">
        <v>8271</v>
      </c>
      <c r="U2895" t="str">
        <f t="shared" si="410"/>
        <v>theater</v>
      </c>
      <c r="V2895" t="str">
        <f t="shared" si="411"/>
        <v>plays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>
        <f t="shared" si="412"/>
        <v>5180400</v>
      </c>
      <c r="L2896" s="12">
        <f t="shared" si="413"/>
        <v>42037.736284722225</v>
      </c>
      <c r="M2896" s="12">
        <f t="shared" si="414"/>
        <v>42097.694618055553</v>
      </c>
      <c r="N2896" s="14">
        <f t="shared" si="415"/>
        <v>59.708333333333336</v>
      </c>
      <c r="O2896" t="b">
        <v>0</v>
      </c>
      <c r="P2896">
        <v>0</v>
      </c>
      <c r="Q2896" t="b">
        <v>0</v>
      </c>
      <c r="R2896" s="8">
        <f t="shared" si="416"/>
        <v>0</v>
      </c>
      <c r="S2896" s="10" t="e">
        <f t="shared" si="417"/>
        <v>#DIV/0!</v>
      </c>
      <c r="T2896" t="s">
        <v>8271</v>
      </c>
      <c r="U2896" t="str">
        <f t="shared" si="410"/>
        <v>theater</v>
      </c>
      <c r="V2896" t="str">
        <f t="shared" si="411"/>
        <v>plays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>
        <f t="shared" si="412"/>
        <v>114008</v>
      </c>
      <c r="L2897" s="12">
        <f t="shared" si="413"/>
        <v>41811.305462962962</v>
      </c>
      <c r="M2897" s="12">
        <f t="shared" si="414"/>
        <v>41812.625</v>
      </c>
      <c r="N2897" s="14">
        <f t="shared" si="415"/>
        <v>1.0695370370370372</v>
      </c>
      <c r="O2897" t="b">
        <v>0</v>
      </c>
      <c r="P2897">
        <v>4</v>
      </c>
      <c r="Q2897" t="b">
        <v>0</v>
      </c>
      <c r="R2897" s="8">
        <f t="shared" si="416"/>
        <v>4.5999999999999999E-2</v>
      </c>
      <c r="S2897" s="10">
        <f t="shared" si="417"/>
        <v>5.75</v>
      </c>
      <c r="T2897" t="s">
        <v>8271</v>
      </c>
      <c r="U2897" t="str">
        <f t="shared" si="410"/>
        <v>theater</v>
      </c>
      <c r="V2897" t="str">
        <f t="shared" si="411"/>
        <v>plays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>
        <f t="shared" si="412"/>
        <v>1239079</v>
      </c>
      <c r="L2898" s="12">
        <f t="shared" si="413"/>
        <v>42701.658807870372</v>
      </c>
      <c r="M2898" s="12">
        <f t="shared" si="414"/>
        <v>42716</v>
      </c>
      <c r="N2898" s="14">
        <f t="shared" si="415"/>
        <v>14.091192129629627</v>
      </c>
      <c r="O2898" t="b">
        <v>0</v>
      </c>
      <c r="P2898">
        <v>12</v>
      </c>
      <c r="Q2898" t="b">
        <v>0</v>
      </c>
      <c r="R2898" s="8">
        <f t="shared" si="416"/>
        <v>0.20833333333333334</v>
      </c>
      <c r="S2898" s="10">
        <f t="shared" si="417"/>
        <v>52.083333333333336</v>
      </c>
      <c r="T2898" t="s">
        <v>8271</v>
      </c>
      <c r="U2898" t="str">
        <f t="shared" si="410"/>
        <v>theater</v>
      </c>
      <c r="V2898" t="str">
        <f t="shared" si="411"/>
        <v>plays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>
        <f t="shared" si="412"/>
        <v>2591887</v>
      </c>
      <c r="L2899" s="12">
        <f t="shared" si="413"/>
        <v>42258.396504629629</v>
      </c>
      <c r="M2899" s="12">
        <f t="shared" si="414"/>
        <v>42288.395196759258</v>
      </c>
      <c r="N2899" s="14">
        <f t="shared" si="415"/>
        <v>29.748692129629632</v>
      </c>
      <c r="O2899" t="b">
        <v>0</v>
      </c>
      <c r="P2899">
        <v>3</v>
      </c>
      <c r="Q2899" t="b">
        <v>0</v>
      </c>
      <c r="R2899" s="8">
        <f t="shared" si="416"/>
        <v>4.583333333333333E-2</v>
      </c>
      <c r="S2899" s="10">
        <f t="shared" si="417"/>
        <v>183.33333333333334</v>
      </c>
      <c r="T2899" t="s">
        <v>8271</v>
      </c>
      <c r="U2899" t="str">
        <f t="shared" si="410"/>
        <v>theater</v>
      </c>
      <c r="V2899" t="str">
        <f t="shared" si="411"/>
        <v>plays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>
        <f t="shared" si="412"/>
        <v>2592000</v>
      </c>
      <c r="L2900" s="12">
        <f t="shared" si="413"/>
        <v>42278.414965277778</v>
      </c>
      <c r="M2900" s="12">
        <f t="shared" si="414"/>
        <v>42308.414965277778</v>
      </c>
      <c r="N2900" s="14">
        <f t="shared" si="415"/>
        <v>29.75</v>
      </c>
      <c r="O2900" t="b">
        <v>0</v>
      </c>
      <c r="P2900">
        <v>12</v>
      </c>
      <c r="Q2900" t="b">
        <v>0</v>
      </c>
      <c r="R2900" s="8">
        <f t="shared" si="416"/>
        <v>4.2133333333333335E-2</v>
      </c>
      <c r="S2900" s="10">
        <f t="shared" si="417"/>
        <v>26.333333333333332</v>
      </c>
      <c r="T2900" t="s">
        <v>8271</v>
      </c>
      <c r="U2900" t="str">
        <f t="shared" si="410"/>
        <v>theater</v>
      </c>
      <c r="V2900" t="str">
        <f t="shared" si="411"/>
        <v>plays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>
        <f t="shared" si="412"/>
        <v>5184000</v>
      </c>
      <c r="L2901" s="12">
        <f t="shared" si="413"/>
        <v>42514.828217592592</v>
      </c>
      <c r="M2901" s="12">
        <f t="shared" si="414"/>
        <v>42574.828217592592</v>
      </c>
      <c r="N2901" s="14">
        <f t="shared" si="415"/>
        <v>59.75</v>
      </c>
      <c r="O2901" t="b">
        <v>0</v>
      </c>
      <c r="P2901">
        <v>0</v>
      </c>
      <c r="Q2901" t="b">
        <v>0</v>
      </c>
      <c r="R2901" s="8">
        <f t="shared" si="416"/>
        <v>0</v>
      </c>
      <c r="S2901" s="10" t="e">
        <f t="shared" si="417"/>
        <v>#DIV/0!</v>
      </c>
      <c r="T2901" t="s">
        <v>8271</v>
      </c>
      <c r="U2901" t="str">
        <f t="shared" si="410"/>
        <v>theater</v>
      </c>
      <c r="V2901" t="str">
        <f t="shared" si="411"/>
        <v>plays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>
        <f t="shared" si="412"/>
        <v>2592000</v>
      </c>
      <c r="L2902" s="12">
        <f t="shared" si="413"/>
        <v>41829.984166666669</v>
      </c>
      <c r="M2902" s="12">
        <f t="shared" si="414"/>
        <v>41859.984166666669</v>
      </c>
      <c r="N2902" s="14">
        <f t="shared" si="415"/>
        <v>29.75</v>
      </c>
      <c r="O2902" t="b">
        <v>0</v>
      </c>
      <c r="P2902">
        <v>7</v>
      </c>
      <c r="Q2902" t="b">
        <v>0</v>
      </c>
      <c r="R2902" s="8">
        <f t="shared" si="416"/>
        <v>0.61909090909090914</v>
      </c>
      <c r="S2902" s="10">
        <f t="shared" si="417"/>
        <v>486.42857142857144</v>
      </c>
      <c r="T2902" t="s">
        <v>8271</v>
      </c>
      <c r="U2902" t="str">
        <f t="shared" si="410"/>
        <v>theater</v>
      </c>
      <c r="V2902" t="str">
        <f t="shared" si="411"/>
        <v>plays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>
        <f t="shared" si="412"/>
        <v>5184000</v>
      </c>
      <c r="L2903" s="12">
        <f t="shared" si="413"/>
        <v>41982.654386574075</v>
      </c>
      <c r="M2903" s="12">
        <f t="shared" si="414"/>
        <v>42042.654386574075</v>
      </c>
      <c r="N2903" s="14">
        <f t="shared" si="415"/>
        <v>59.75</v>
      </c>
      <c r="O2903" t="b">
        <v>0</v>
      </c>
      <c r="P2903">
        <v>2</v>
      </c>
      <c r="Q2903" t="b">
        <v>0</v>
      </c>
      <c r="R2903" s="8">
        <f t="shared" si="416"/>
        <v>8.0000000000000002E-3</v>
      </c>
      <c r="S2903" s="10">
        <f t="shared" si="417"/>
        <v>3</v>
      </c>
      <c r="T2903" t="s">
        <v>8271</v>
      </c>
      <c r="U2903" t="str">
        <f t="shared" si="410"/>
        <v>theater</v>
      </c>
      <c r="V2903" t="str">
        <f t="shared" si="411"/>
        <v>plays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>
        <f t="shared" si="412"/>
        <v>2592000</v>
      </c>
      <c r="L2904" s="12">
        <f t="shared" si="413"/>
        <v>42210.189768518518</v>
      </c>
      <c r="M2904" s="12">
        <f t="shared" si="414"/>
        <v>42240.189768518518</v>
      </c>
      <c r="N2904" s="14">
        <f t="shared" si="415"/>
        <v>29.75</v>
      </c>
      <c r="O2904" t="b">
        <v>0</v>
      </c>
      <c r="P2904">
        <v>1</v>
      </c>
      <c r="Q2904" t="b">
        <v>0</v>
      </c>
      <c r="R2904" s="8">
        <f t="shared" si="416"/>
        <v>1.6666666666666666E-4</v>
      </c>
      <c r="S2904" s="10">
        <f t="shared" si="417"/>
        <v>25</v>
      </c>
      <c r="T2904" t="s">
        <v>8271</v>
      </c>
      <c r="U2904" t="str">
        <f t="shared" si="410"/>
        <v>theater</v>
      </c>
      <c r="V2904" t="str">
        <f t="shared" si="411"/>
        <v>plays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>
        <f t="shared" si="412"/>
        <v>5184000</v>
      </c>
      <c r="L2905" s="12">
        <f t="shared" si="413"/>
        <v>42195.916874999995</v>
      </c>
      <c r="M2905" s="12">
        <f t="shared" si="414"/>
        <v>42255.916874999995</v>
      </c>
      <c r="N2905" s="14">
        <f t="shared" si="415"/>
        <v>59.75</v>
      </c>
      <c r="O2905" t="b">
        <v>0</v>
      </c>
      <c r="P2905">
        <v>4</v>
      </c>
      <c r="Q2905" t="b">
        <v>0</v>
      </c>
      <c r="R2905" s="8">
        <f t="shared" si="416"/>
        <v>7.7999999999999996E-3</v>
      </c>
      <c r="S2905" s="10">
        <f t="shared" si="417"/>
        <v>9.75</v>
      </c>
      <c r="T2905" t="s">
        <v>8271</v>
      </c>
      <c r="U2905" t="str">
        <f t="shared" si="410"/>
        <v>theater</v>
      </c>
      <c r="V2905" t="str">
        <f t="shared" si="411"/>
        <v>plays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>
        <f t="shared" si="412"/>
        <v>996369</v>
      </c>
      <c r="L2906" s="12">
        <f t="shared" si="413"/>
        <v>41940.717951388891</v>
      </c>
      <c r="M2906" s="12">
        <f t="shared" si="414"/>
        <v>41952.25</v>
      </c>
      <c r="N2906" s="14">
        <f t="shared" si="415"/>
        <v>11.282048611111113</v>
      </c>
      <c r="O2906" t="b">
        <v>0</v>
      </c>
      <c r="P2906">
        <v>4</v>
      </c>
      <c r="Q2906" t="b">
        <v>0</v>
      </c>
      <c r="R2906" s="8">
        <f t="shared" si="416"/>
        <v>0.05</v>
      </c>
      <c r="S2906" s="10">
        <f t="shared" si="417"/>
        <v>18.75</v>
      </c>
      <c r="T2906" t="s">
        <v>8271</v>
      </c>
      <c r="U2906" t="str">
        <f t="shared" si="410"/>
        <v>theater</v>
      </c>
      <c r="V2906" t="str">
        <f t="shared" si="411"/>
        <v>plays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>
        <f t="shared" si="412"/>
        <v>1209600</v>
      </c>
      <c r="L2907" s="12">
        <f t="shared" si="413"/>
        <v>42605.806863425925</v>
      </c>
      <c r="M2907" s="12">
        <f t="shared" si="414"/>
        <v>42619.806863425925</v>
      </c>
      <c r="N2907" s="14">
        <f t="shared" si="415"/>
        <v>13.75</v>
      </c>
      <c r="O2907" t="b">
        <v>0</v>
      </c>
      <c r="P2907">
        <v>17</v>
      </c>
      <c r="Q2907" t="b">
        <v>0</v>
      </c>
      <c r="R2907" s="8">
        <f t="shared" si="416"/>
        <v>0.17771428571428571</v>
      </c>
      <c r="S2907" s="10">
        <f t="shared" si="417"/>
        <v>36.588235294117645</v>
      </c>
      <c r="T2907" t="s">
        <v>8271</v>
      </c>
      <c r="U2907" t="str">
        <f t="shared" si="410"/>
        <v>theater</v>
      </c>
      <c r="V2907" t="str">
        <f t="shared" si="411"/>
        <v>plays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>
        <f t="shared" si="412"/>
        <v>1502734</v>
      </c>
      <c r="L2908" s="12">
        <f t="shared" si="413"/>
        <v>42199.398912037039</v>
      </c>
      <c r="M2908" s="12">
        <f t="shared" si="414"/>
        <v>42216.791666666672</v>
      </c>
      <c r="N2908" s="14">
        <f t="shared" si="415"/>
        <v>17.142754629629628</v>
      </c>
      <c r="O2908" t="b">
        <v>0</v>
      </c>
      <c r="P2908">
        <v>7</v>
      </c>
      <c r="Q2908" t="b">
        <v>0</v>
      </c>
      <c r="R2908" s="8">
        <f t="shared" si="416"/>
        <v>9.4166666666666662E-2</v>
      </c>
      <c r="S2908" s="10">
        <f t="shared" si="417"/>
        <v>80.714285714285708</v>
      </c>
      <c r="T2908" t="s">
        <v>8271</v>
      </c>
      <c r="U2908" t="str">
        <f t="shared" si="410"/>
        <v>theater</v>
      </c>
      <c r="V2908" t="str">
        <f t="shared" si="411"/>
        <v>plays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>
        <f t="shared" si="412"/>
        <v>5184000</v>
      </c>
      <c r="L2909" s="12">
        <f t="shared" si="413"/>
        <v>42444.627743055549</v>
      </c>
      <c r="M2909" s="12">
        <f t="shared" si="414"/>
        <v>42504.627743055549</v>
      </c>
      <c r="N2909" s="14">
        <f t="shared" si="415"/>
        <v>59.75</v>
      </c>
      <c r="O2909" t="b">
        <v>0</v>
      </c>
      <c r="P2909">
        <v>2</v>
      </c>
      <c r="Q2909" t="b">
        <v>0</v>
      </c>
      <c r="R2909" s="8">
        <f t="shared" si="416"/>
        <v>8.0000000000000004E-4</v>
      </c>
      <c r="S2909" s="10">
        <f t="shared" si="417"/>
        <v>1</v>
      </c>
      <c r="T2909" t="s">
        <v>8271</v>
      </c>
      <c r="U2909" t="str">
        <f t="shared" si="410"/>
        <v>theater</v>
      </c>
      <c r="V2909" t="str">
        <f t="shared" si="411"/>
        <v>plays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>
        <f t="shared" si="412"/>
        <v>2592000</v>
      </c>
      <c r="L2910" s="12">
        <f t="shared" si="413"/>
        <v>42499.481701388882</v>
      </c>
      <c r="M2910" s="12">
        <f t="shared" si="414"/>
        <v>42529.481701388882</v>
      </c>
      <c r="N2910" s="14">
        <f t="shared" si="415"/>
        <v>29.75</v>
      </c>
      <c r="O2910" t="b">
        <v>0</v>
      </c>
      <c r="P2910">
        <v>5</v>
      </c>
      <c r="Q2910" t="b">
        <v>0</v>
      </c>
      <c r="R2910" s="8">
        <f t="shared" si="416"/>
        <v>2.75E-2</v>
      </c>
      <c r="S2910" s="10">
        <f t="shared" si="417"/>
        <v>52.8</v>
      </c>
      <c r="T2910" t="s">
        <v>8271</v>
      </c>
      <c r="U2910" t="str">
        <f t="shared" si="410"/>
        <v>theater</v>
      </c>
      <c r="V2910" t="str">
        <f t="shared" si="411"/>
        <v>plays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>
        <f t="shared" si="412"/>
        <v>3417759</v>
      </c>
      <c r="L2911" s="12">
        <f t="shared" si="413"/>
        <v>41929.016215277778</v>
      </c>
      <c r="M2911" s="12">
        <f t="shared" si="414"/>
        <v>41968.573611111111</v>
      </c>
      <c r="N2911" s="14">
        <f t="shared" si="415"/>
        <v>39.307395833333338</v>
      </c>
      <c r="O2911" t="b">
        <v>0</v>
      </c>
      <c r="P2911">
        <v>1</v>
      </c>
      <c r="Q2911" t="b">
        <v>0</v>
      </c>
      <c r="R2911" s="8">
        <f t="shared" si="416"/>
        <v>1.1111111111111112E-4</v>
      </c>
      <c r="S2911" s="10">
        <f t="shared" si="417"/>
        <v>20</v>
      </c>
      <c r="T2911" t="s">
        <v>8271</v>
      </c>
      <c r="U2911" t="str">
        <f t="shared" ref="U2911:U2974" si="418">IF(T2911="theater/plays", "theater", IF(T2911="theater/musical", "theater", IF(T2911="theater/spaces", "theater", "N/A")))</f>
        <v>theater</v>
      </c>
      <c r="V2911" t="str">
        <f t="shared" ref="V2911:V2974" si="419">IF(T2911="theater/plays", "plays", IF(T2911="theater/musical", "musical", IF(T2911="theater/spaces", "spaces", "N/A")))</f>
        <v>plays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>
        <f t="shared" si="412"/>
        <v>5184000</v>
      </c>
      <c r="L2912" s="12">
        <f t="shared" si="413"/>
        <v>42107.591284722221</v>
      </c>
      <c r="M2912" s="12">
        <f t="shared" si="414"/>
        <v>42167.591284722221</v>
      </c>
      <c r="N2912" s="14">
        <f t="shared" si="415"/>
        <v>59.75</v>
      </c>
      <c r="O2912" t="b">
        <v>0</v>
      </c>
      <c r="P2912">
        <v>1</v>
      </c>
      <c r="Q2912" t="b">
        <v>0</v>
      </c>
      <c r="R2912" s="8">
        <f t="shared" si="416"/>
        <v>3.3333333333333335E-5</v>
      </c>
      <c r="S2912" s="10">
        <f t="shared" si="417"/>
        <v>1</v>
      </c>
      <c r="T2912" t="s">
        <v>8271</v>
      </c>
      <c r="U2912" t="str">
        <f t="shared" si="418"/>
        <v>theater</v>
      </c>
      <c r="V2912" t="str">
        <f t="shared" si="419"/>
        <v>plays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>
        <f t="shared" si="412"/>
        <v>3456000</v>
      </c>
      <c r="L2913" s="12">
        <f t="shared" si="413"/>
        <v>42142.518819444449</v>
      </c>
      <c r="M2913" s="12">
        <f t="shared" si="414"/>
        <v>42182.518819444449</v>
      </c>
      <c r="N2913" s="14">
        <f t="shared" si="415"/>
        <v>39.75</v>
      </c>
      <c r="O2913" t="b">
        <v>0</v>
      </c>
      <c r="P2913">
        <v>14</v>
      </c>
      <c r="Q2913" t="b">
        <v>0</v>
      </c>
      <c r="R2913" s="8">
        <f t="shared" si="416"/>
        <v>0.36499999999999999</v>
      </c>
      <c r="S2913" s="10">
        <f t="shared" si="417"/>
        <v>46.928571428571431</v>
      </c>
      <c r="T2913" t="s">
        <v>8271</v>
      </c>
      <c r="U2913" t="str">
        <f t="shared" si="418"/>
        <v>theater</v>
      </c>
      <c r="V2913" t="str">
        <f t="shared" si="419"/>
        <v>plays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>
        <f t="shared" si="412"/>
        <v>2592000</v>
      </c>
      <c r="L2914" s="12">
        <f t="shared" si="413"/>
        <v>42353.881643518514</v>
      </c>
      <c r="M2914" s="12">
        <f t="shared" si="414"/>
        <v>42383.881643518514</v>
      </c>
      <c r="N2914" s="14">
        <f t="shared" si="415"/>
        <v>29.75</v>
      </c>
      <c r="O2914" t="b">
        <v>0</v>
      </c>
      <c r="P2914">
        <v>26</v>
      </c>
      <c r="Q2914" t="b">
        <v>0</v>
      </c>
      <c r="R2914" s="8">
        <f t="shared" si="416"/>
        <v>0.14058171745152354</v>
      </c>
      <c r="S2914" s="10">
        <f t="shared" si="417"/>
        <v>78.07692307692308</v>
      </c>
      <c r="T2914" t="s">
        <v>8271</v>
      </c>
      <c r="U2914" t="str">
        <f t="shared" si="418"/>
        <v>theater</v>
      </c>
      <c r="V2914" t="str">
        <f t="shared" si="419"/>
        <v>plays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>
        <f t="shared" si="412"/>
        <v>5184000</v>
      </c>
      <c r="L2915" s="12">
        <f t="shared" si="413"/>
        <v>41828.672905092593</v>
      </c>
      <c r="M2915" s="12">
        <f t="shared" si="414"/>
        <v>41888.672905092593</v>
      </c>
      <c r="N2915" s="14">
        <f t="shared" si="415"/>
        <v>59.75</v>
      </c>
      <c r="O2915" t="b">
        <v>0</v>
      </c>
      <c r="P2915">
        <v>2</v>
      </c>
      <c r="Q2915" t="b">
        <v>0</v>
      </c>
      <c r="R2915" s="8">
        <f t="shared" si="416"/>
        <v>2.0000000000000001E-4</v>
      </c>
      <c r="S2915" s="10">
        <f t="shared" si="417"/>
        <v>1</v>
      </c>
      <c r="T2915" t="s">
        <v>8271</v>
      </c>
      <c r="U2915" t="str">
        <f t="shared" si="418"/>
        <v>theater</v>
      </c>
      <c r="V2915" t="str">
        <f t="shared" si="419"/>
        <v>plays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>
        <f t="shared" si="412"/>
        <v>5180400</v>
      </c>
      <c r="L2916" s="12">
        <f t="shared" si="413"/>
        <v>42017.657337962963</v>
      </c>
      <c r="M2916" s="12">
        <f t="shared" si="414"/>
        <v>42077.615671296298</v>
      </c>
      <c r="N2916" s="14">
        <f t="shared" si="415"/>
        <v>59.708333333333336</v>
      </c>
      <c r="O2916" t="b">
        <v>0</v>
      </c>
      <c r="P2916">
        <v>1</v>
      </c>
      <c r="Q2916" t="b">
        <v>0</v>
      </c>
      <c r="R2916" s="8">
        <f t="shared" si="416"/>
        <v>4.0000000000000003E-5</v>
      </c>
      <c r="S2916" s="10">
        <f t="shared" si="417"/>
        <v>1</v>
      </c>
      <c r="T2916" t="s">
        <v>8271</v>
      </c>
      <c r="U2916" t="str">
        <f t="shared" si="418"/>
        <v>theater</v>
      </c>
      <c r="V2916" t="str">
        <f t="shared" si="419"/>
        <v>plays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>
        <f t="shared" si="412"/>
        <v>2588400</v>
      </c>
      <c r="L2917" s="12">
        <f t="shared" si="413"/>
        <v>42415.148032407407</v>
      </c>
      <c r="M2917" s="12">
        <f t="shared" si="414"/>
        <v>42445.106365740736</v>
      </c>
      <c r="N2917" s="14">
        <f t="shared" si="415"/>
        <v>29.708333333333332</v>
      </c>
      <c r="O2917" t="b">
        <v>0</v>
      </c>
      <c r="P2917">
        <v>3</v>
      </c>
      <c r="Q2917" t="b">
        <v>0</v>
      </c>
      <c r="R2917" s="8">
        <f t="shared" si="416"/>
        <v>0.61099999999999999</v>
      </c>
      <c r="S2917" s="10">
        <f t="shared" si="417"/>
        <v>203.66666666666666</v>
      </c>
      <c r="T2917" t="s">
        <v>8271</v>
      </c>
      <c r="U2917" t="str">
        <f t="shared" si="418"/>
        <v>theater</v>
      </c>
      <c r="V2917" t="str">
        <f t="shared" si="419"/>
        <v>plays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>
        <f t="shared" si="412"/>
        <v>1987200</v>
      </c>
      <c r="L2918" s="12">
        <f t="shared" si="413"/>
        <v>41755.226724537039</v>
      </c>
      <c r="M2918" s="12">
        <f t="shared" si="414"/>
        <v>41778.226724537039</v>
      </c>
      <c r="N2918" s="14">
        <f t="shared" si="415"/>
        <v>22.75</v>
      </c>
      <c r="O2918" t="b">
        <v>0</v>
      </c>
      <c r="P2918">
        <v>7</v>
      </c>
      <c r="Q2918" t="b">
        <v>0</v>
      </c>
      <c r="R2918" s="8">
        <f t="shared" si="416"/>
        <v>7.8378378378378383E-2</v>
      </c>
      <c r="S2918" s="10">
        <f t="shared" si="417"/>
        <v>20.714285714285715</v>
      </c>
      <c r="T2918" t="s">
        <v>8271</v>
      </c>
      <c r="U2918" t="str">
        <f t="shared" si="418"/>
        <v>theater</v>
      </c>
      <c r="V2918" t="str">
        <f t="shared" si="419"/>
        <v>plays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>
        <f t="shared" si="412"/>
        <v>1555200</v>
      </c>
      <c r="L2919" s="12">
        <f t="shared" si="413"/>
        <v>42244.984340277777</v>
      </c>
      <c r="M2919" s="12">
        <f t="shared" si="414"/>
        <v>42262.984340277777</v>
      </c>
      <c r="N2919" s="14">
        <f t="shared" si="415"/>
        <v>17.75</v>
      </c>
      <c r="O2919" t="b">
        <v>0</v>
      </c>
      <c r="P2919">
        <v>9</v>
      </c>
      <c r="Q2919" t="b">
        <v>0</v>
      </c>
      <c r="R2919" s="8">
        <f t="shared" si="416"/>
        <v>0.2185</v>
      </c>
      <c r="S2919" s="10">
        <f t="shared" si="417"/>
        <v>48.555555555555557</v>
      </c>
      <c r="T2919" t="s">
        <v>8271</v>
      </c>
      <c r="U2919" t="str">
        <f t="shared" si="418"/>
        <v>theater</v>
      </c>
      <c r="V2919" t="str">
        <f t="shared" si="419"/>
        <v>plays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>
        <f t="shared" si="412"/>
        <v>2419200</v>
      </c>
      <c r="L2920" s="12">
        <f t="shared" si="413"/>
        <v>42278.379710648151</v>
      </c>
      <c r="M2920" s="12">
        <f t="shared" si="414"/>
        <v>42306.379710648151</v>
      </c>
      <c r="N2920" s="14">
        <f t="shared" si="415"/>
        <v>27.75</v>
      </c>
      <c r="O2920" t="b">
        <v>0</v>
      </c>
      <c r="P2920">
        <v>20</v>
      </c>
      <c r="Q2920" t="b">
        <v>0</v>
      </c>
      <c r="R2920" s="8">
        <f t="shared" si="416"/>
        <v>0.27239999999999998</v>
      </c>
      <c r="S2920" s="10">
        <f t="shared" si="417"/>
        <v>68.099999999999994</v>
      </c>
      <c r="T2920" t="s">
        <v>8271</v>
      </c>
      <c r="U2920" t="str">
        <f t="shared" si="418"/>
        <v>theater</v>
      </c>
      <c r="V2920" t="str">
        <f t="shared" si="419"/>
        <v>plays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>
        <f t="shared" si="412"/>
        <v>2592000</v>
      </c>
      <c r="L2921" s="12">
        <f t="shared" si="413"/>
        <v>41826.36954861111</v>
      </c>
      <c r="M2921" s="12">
        <f t="shared" si="414"/>
        <v>41856.36954861111</v>
      </c>
      <c r="N2921" s="14">
        <f t="shared" si="415"/>
        <v>29.75</v>
      </c>
      <c r="O2921" t="b">
        <v>0</v>
      </c>
      <c r="P2921">
        <v>6</v>
      </c>
      <c r="Q2921" t="b">
        <v>0</v>
      </c>
      <c r="R2921" s="8">
        <f t="shared" si="416"/>
        <v>8.5000000000000006E-2</v>
      </c>
      <c r="S2921" s="10">
        <f t="shared" si="417"/>
        <v>8.5</v>
      </c>
      <c r="T2921" t="s">
        <v>8271</v>
      </c>
      <c r="U2921" t="str">
        <f t="shared" si="418"/>
        <v>theater</v>
      </c>
      <c r="V2921" t="str">
        <f t="shared" si="419"/>
        <v>plays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>
        <f t="shared" si="412"/>
        <v>2588400</v>
      </c>
      <c r="L2922" s="12">
        <f t="shared" si="413"/>
        <v>42058.542476851857</v>
      </c>
      <c r="M2922" s="12">
        <f t="shared" si="414"/>
        <v>42088.500810185185</v>
      </c>
      <c r="N2922" s="14">
        <f t="shared" si="415"/>
        <v>29.708333333333332</v>
      </c>
      <c r="O2922" t="b">
        <v>0</v>
      </c>
      <c r="P2922">
        <v>13</v>
      </c>
      <c r="Q2922" t="b">
        <v>0</v>
      </c>
      <c r="R2922" s="8">
        <f t="shared" si="416"/>
        <v>0.26840000000000003</v>
      </c>
      <c r="S2922" s="10">
        <f t="shared" si="417"/>
        <v>51.615384615384613</v>
      </c>
      <c r="T2922" t="s">
        <v>8271</v>
      </c>
      <c r="U2922" t="str">
        <f t="shared" si="418"/>
        <v>theater</v>
      </c>
      <c r="V2922" t="str">
        <f t="shared" si="419"/>
        <v>plays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>
        <f t="shared" si="412"/>
        <v>2592000</v>
      </c>
      <c r="L2923" s="12">
        <f t="shared" si="413"/>
        <v>41877.636620370373</v>
      </c>
      <c r="M2923" s="12">
        <f t="shared" si="414"/>
        <v>41907.636620370373</v>
      </c>
      <c r="N2923" s="14">
        <f t="shared" si="415"/>
        <v>29.75</v>
      </c>
      <c r="O2923" t="b">
        <v>0</v>
      </c>
      <c r="P2923">
        <v>3</v>
      </c>
      <c r="Q2923" t="b">
        <v>1</v>
      </c>
      <c r="R2923" s="8">
        <f t="shared" si="416"/>
        <v>1.29</v>
      </c>
      <c r="S2923" s="10">
        <f t="shared" si="417"/>
        <v>43</v>
      </c>
      <c r="T2923" t="s">
        <v>8305</v>
      </c>
      <c r="U2923" t="str">
        <f t="shared" si="418"/>
        <v>theater</v>
      </c>
      <c r="V2923" t="str">
        <f t="shared" si="419"/>
        <v>musical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>
        <f t="shared" si="412"/>
        <v>3888000</v>
      </c>
      <c r="L2924" s="12">
        <f t="shared" si="413"/>
        <v>42097.624155092592</v>
      </c>
      <c r="M2924" s="12">
        <f t="shared" si="414"/>
        <v>42142.624155092592</v>
      </c>
      <c r="N2924" s="14">
        <f t="shared" si="415"/>
        <v>44.75</v>
      </c>
      <c r="O2924" t="b">
        <v>0</v>
      </c>
      <c r="P2924">
        <v>6</v>
      </c>
      <c r="Q2924" t="b">
        <v>1</v>
      </c>
      <c r="R2924" s="8">
        <f t="shared" si="416"/>
        <v>1</v>
      </c>
      <c r="S2924" s="10">
        <f t="shared" si="417"/>
        <v>83.333333333333329</v>
      </c>
      <c r="T2924" t="s">
        <v>8305</v>
      </c>
      <c r="U2924" t="str">
        <f t="shared" si="418"/>
        <v>theater</v>
      </c>
      <c r="V2924" t="str">
        <f t="shared" si="419"/>
        <v>musical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>
        <f t="shared" si="412"/>
        <v>1293621</v>
      </c>
      <c r="L2925" s="12">
        <f t="shared" si="413"/>
        <v>42012.90253472222</v>
      </c>
      <c r="M2925" s="12">
        <f t="shared" si="414"/>
        <v>42027.875</v>
      </c>
      <c r="N2925" s="14">
        <f t="shared" si="415"/>
        <v>14.722465277777777</v>
      </c>
      <c r="O2925" t="b">
        <v>0</v>
      </c>
      <c r="P2925">
        <v>10</v>
      </c>
      <c r="Q2925" t="b">
        <v>1</v>
      </c>
      <c r="R2925" s="8">
        <f t="shared" si="416"/>
        <v>1</v>
      </c>
      <c r="S2925" s="10">
        <f t="shared" si="417"/>
        <v>30</v>
      </c>
      <c r="T2925" t="s">
        <v>8305</v>
      </c>
      <c r="U2925" t="str">
        <f t="shared" si="418"/>
        <v>theater</v>
      </c>
      <c r="V2925" t="str">
        <f t="shared" si="419"/>
        <v>musical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>
        <f t="shared" si="412"/>
        <v>2558230</v>
      </c>
      <c r="L2926" s="12">
        <f t="shared" si="413"/>
        <v>42103.306828703702</v>
      </c>
      <c r="M2926" s="12">
        <f t="shared" si="414"/>
        <v>42132.915972222225</v>
      </c>
      <c r="N2926" s="14">
        <f t="shared" si="415"/>
        <v>29.359143518518518</v>
      </c>
      <c r="O2926" t="b">
        <v>0</v>
      </c>
      <c r="P2926">
        <v>147</v>
      </c>
      <c r="Q2926" t="b">
        <v>1</v>
      </c>
      <c r="R2926" s="8">
        <f t="shared" si="416"/>
        <v>1.032</v>
      </c>
      <c r="S2926" s="10">
        <f t="shared" si="417"/>
        <v>175.51020408163265</v>
      </c>
      <c r="T2926" t="s">
        <v>8305</v>
      </c>
      <c r="U2926" t="str">
        <f t="shared" si="418"/>
        <v>theater</v>
      </c>
      <c r="V2926" t="str">
        <f t="shared" si="419"/>
        <v>musical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>
        <f t="shared" si="412"/>
        <v>2592000</v>
      </c>
      <c r="L2927" s="12">
        <f t="shared" si="413"/>
        <v>41863.334120370368</v>
      </c>
      <c r="M2927" s="12">
        <f t="shared" si="414"/>
        <v>41893.334120370368</v>
      </c>
      <c r="N2927" s="14">
        <f t="shared" si="415"/>
        <v>29.75</v>
      </c>
      <c r="O2927" t="b">
        <v>0</v>
      </c>
      <c r="P2927">
        <v>199</v>
      </c>
      <c r="Q2927" t="b">
        <v>1</v>
      </c>
      <c r="R2927" s="8">
        <f t="shared" si="416"/>
        <v>1.0244597777777777</v>
      </c>
      <c r="S2927" s="10">
        <f t="shared" si="417"/>
        <v>231.66175879396985</v>
      </c>
      <c r="T2927" t="s">
        <v>8305</v>
      </c>
      <c r="U2927" t="str">
        <f t="shared" si="418"/>
        <v>theater</v>
      </c>
      <c r="V2927" t="str">
        <f t="shared" si="419"/>
        <v>musical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>
        <f t="shared" si="412"/>
        <v>1209600</v>
      </c>
      <c r="L2928" s="12">
        <f t="shared" si="413"/>
        <v>42044.515960648147</v>
      </c>
      <c r="M2928" s="12">
        <f t="shared" si="414"/>
        <v>42058.515960648147</v>
      </c>
      <c r="N2928" s="14">
        <f t="shared" si="415"/>
        <v>13.75</v>
      </c>
      <c r="O2928" t="b">
        <v>0</v>
      </c>
      <c r="P2928">
        <v>50</v>
      </c>
      <c r="Q2928" t="b">
        <v>1</v>
      </c>
      <c r="R2928" s="8">
        <f t="shared" si="416"/>
        <v>1.25</v>
      </c>
      <c r="S2928" s="10">
        <f t="shared" si="417"/>
        <v>75</v>
      </c>
      <c r="T2928" t="s">
        <v>8305</v>
      </c>
      <c r="U2928" t="str">
        <f t="shared" si="418"/>
        <v>theater</v>
      </c>
      <c r="V2928" t="str">
        <f t="shared" si="419"/>
        <v>musical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>
        <f t="shared" si="412"/>
        <v>2465771</v>
      </c>
      <c r="L2929" s="12">
        <f t="shared" si="413"/>
        <v>41806.419317129628</v>
      </c>
      <c r="M2929" s="12">
        <f t="shared" si="414"/>
        <v>41834.958333333336</v>
      </c>
      <c r="N2929" s="14">
        <f t="shared" si="415"/>
        <v>28.289016203703707</v>
      </c>
      <c r="O2929" t="b">
        <v>0</v>
      </c>
      <c r="P2929">
        <v>21</v>
      </c>
      <c r="Q2929" t="b">
        <v>1</v>
      </c>
      <c r="R2929" s="8">
        <f t="shared" si="416"/>
        <v>1.3083333333333333</v>
      </c>
      <c r="S2929" s="10">
        <f t="shared" si="417"/>
        <v>112.14285714285714</v>
      </c>
      <c r="T2929" t="s">
        <v>8305</v>
      </c>
      <c r="U2929" t="str">
        <f t="shared" si="418"/>
        <v>theater</v>
      </c>
      <c r="V2929" t="str">
        <f t="shared" si="419"/>
        <v>musical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>
        <f t="shared" si="412"/>
        <v>2592000</v>
      </c>
      <c r="L2930" s="12">
        <f t="shared" si="413"/>
        <v>42403.748217592598</v>
      </c>
      <c r="M2930" s="12">
        <f t="shared" si="414"/>
        <v>42433.748217592598</v>
      </c>
      <c r="N2930" s="14">
        <f t="shared" si="415"/>
        <v>29.75</v>
      </c>
      <c r="O2930" t="b">
        <v>0</v>
      </c>
      <c r="P2930">
        <v>24</v>
      </c>
      <c r="Q2930" t="b">
        <v>1</v>
      </c>
      <c r="R2930" s="8">
        <f t="shared" si="416"/>
        <v>1</v>
      </c>
      <c r="S2930" s="10">
        <f t="shared" si="417"/>
        <v>41.666666666666664</v>
      </c>
      <c r="T2930" t="s">
        <v>8305</v>
      </c>
      <c r="U2930" t="str">
        <f t="shared" si="418"/>
        <v>theater</v>
      </c>
      <c r="V2930" t="str">
        <f t="shared" si="419"/>
        <v>musical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>
        <f t="shared" si="412"/>
        <v>2592000</v>
      </c>
      <c r="L2931" s="12">
        <f t="shared" si="413"/>
        <v>41754.314328703702</v>
      </c>
      <c r="M2931" s="12">
        <f t="shared" si="414"/>
        <v>41784.314328703702</v>
      </c>
      <c r="N2931" s="14">
        <f t="shared" si="415"/>
        <v>29.75</v>
      </c>
      <c r="O2931" t="b">
        <v>0</v>
      </c>
      <c r="P2931">
        <v>32</v>
      </c>
      <c r="Q2931" t="b">
        <v>1</v>
      </c>
      <c r="R2931" s="8">
        <f t="shared" si="416"/>
        <v>1.02069375</v>
      </c>
      <c r="S2931" s="10">
        <f t="shared" si="417"/>
        <v>255.17343750000001</v>
      </c>
      <c r="T2931" t="s">
        <v>8305</v>
      </c>
      <c r="U2931" t="str">
        <f t="shared" si="418"/>
        <v>theater</v>
      </c>
      <c r="V2931" t="str">
        <f t="shared" si="419"/>
        <v>musical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>
        <f t="shared" si="412"/>
        <v>2592000</v>
      </c>
      <c r="L2932" s="12">
        <f t="shared" si="413"/>
        <v>42101.334074074075</v>
      </c>
      <c r="M2932" s="12">
        <f t="shared" si="414"/>
        <v>42131.334074074075</v>
      </c>
      <c r="N2932" s="14">
        <f t="shared" si="415"/>
        <v>29.75</v>
      </c>
      <c r="O2932" t="b">
        <v>0</v>
      </c>
      <c r="P2932">
        <v>62</v>
      </c>
      <c r="Q2932" t="b">
        <v>1</v>
      </c>
      <c r="R2932" s="8">
        <f t="shared" si="416"/>
        <v>1.0092000000000001</v>
      </c>
      <c r="S2932" s="10">
        <f t="shared" si="417"/>
        <v>162.7741935483871</v>
      </c>
      <c r="T2932" t="s">
        <v>8305</v>
      </c>
      <c r="U2932" t="str">
        <f t="shared" si="418"/>
        <v>theater</v>
      </c>
      <c r="V2932" t="str">
        <f t="shared" si="419"/>
        <v>musical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>
        <f t="shared" si="412"/>
        <v>2156917</v>
      </c>
      <c r="L2933" s="12">
        <f t="shared" si="413"/>
        <v>41872.041238425925</v>
      </c>
      <c r="M2933" s="12">
        <f t="shared" si="414"/>
        <v>41897.005555555559</v>
      </c>
      <c r="N2933" s="14">
        <f t="shared" si="415"/>
        <v>24.714317129629631</v>
      </c>
      <c r="O2933" t="b">
        <v>0</v>
      </c>
      <c r="P2933">
        <v>9</v>
      </c>
      <c r="Q2933" t="b">
        <v>1</v>
      </c>
      <c r="R2933" s="8">
        <f t="shared" si="416"/>
        <v>1.06</v>
      </c>
      <c r="S2933" s="10">
        <f t="shared" si="417"/>
        <v>88.333333333333329</v>
      </c>
      <c r="T2933" t="s">
        <v>8305</v>
      </c>
      <c r="U2933" t="str">
        <f t="shared" si="418"/>
        <v>theater</v>
      </c>
      <c r="V2933" t="str">
        <f t="shared" si="419"/>
        <v>musical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>
        <f t="shared" si="412"/>
        <v>2703763</v>
      </c>
      <c r="L2934" s="12">
        <f t="shared" si="413"/>
        <v>42024.914780092593</v>
      </c>
      <c r="M2934" s="12">
        <f t="shared" si="414"/>
        <v>42056.208333333328</v>
      </c>
      <c r="N2934" s="14">
        <f t="shared" si="415"/>
        <v>31.043553240740739</v>
      </c>
      <c r="O2934" t="b">
        <v>0</v>
      </c>
      <c r="P2934">
        <v>38</v>
      </c>
      <c r="Q2934" t="b">
        <v>1</v>
      </c>
      <c r="R2934" s="8">
        <f t="shared" si="416"/>
        <v>1.0509677419354839</v>
      </c>
      <c r="S2934" s="10">
        <f t="shared" si="417"/>
        <v>85.736842105263165</v>
      </c>
      <c r="T2934" t="s">
        <v>8305</v>
      </c>
      <c r="U2934" t="str">
        <f t="shared" si="418"/>
        <v>theater</v>
      </c>
      <c r="V2934" t="str">
        <f t="shared" si="419"/>
        <v>musical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>
        <f t="shared" si="412"/>
        <v>2592000</v>
      </c>
      <c r="L2935" s="12">
        <f t="shared" si="413"/>
        <v>42495.706631944442</v>
      </c>
      <c r="M2935" s="12">
        <f t="shared" si="414"/>
        <v>42525.706631944442</v>
      </c>
      <c r="N2935" s="14">
        <f t="shared" si="415"/>
        <v>29.75</v>
      </c>
      <c r="O2935" t="b">
        <v>0</v>
      </c>
      <c r="P2935">
        <v>54</v>
      </c>
      <c r="Q2935" t="b">
        <v>1</v>
      </c>
      <c r="R2935" s="8">
        <f t="shared" si="416"/>
        <v>1.0276000000000001</v>
      </c>
      <c r="S2935" s="10">
        <f t="shared" si="417"/>
        <v>47.574074074074076</v>
      </c>
      <c r="T2935" t="s">
        <v>8305</v>
      </c>
      <c r="U2935" t="str">
        <f t="shared" si="418"/>
        <v>theater</v>
      </c>
      <c r="V2935" t="str">
        <f t="shared" si="419"/>
        <v>musical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>
        <f t="shared" si="412"/>
        <v>2592000</v>
      </c>
      <c r="L2936" s="12">
        <f t="shared" si="413"/>
        <v>41775.386157407411</v>
      </c>
      <c r="M2936" s="12">
        <f t="shared" si="414"/>
        <v>41805.386157407411</v>
      </c>
      <c r="N2936" s="14">
        <f t="shared" si="415"/>
        <v>29.75</v>
      </c>
      <c r="O2936" t="b">
        <v>0</v>
      </c>
      <c r="P2936">
        <v>37</v>
      </c>
      <c r="Q2936" t="b">
        <v>1</v>
      </c>
      <c r="R2936" s="8">
        <f t="shared" si="416"/>
        <v>1.08</v>
      </c>
      <c r="S2936" s="10">
        <f t="shared" si="417"/>
        <v>72.972972972972968</v>
      </c>
      <c r="T2936" t="s">
        <v>8305</v>
      </c>
      <c r="U2936" t="str">
        <f t="shared" si="418"/>
        <v>theater</v>
      </c>
      <c r="V2936" t="str">
        <f t="shared" si="419"/>
        <v>musical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>
        <f t="shared" si="412"/>
        <v>5021992</v>
      </c>
      <c r="L2937" s="12">
        <f t="shared" si="413"/>
        <v>42553.333425925928</v>
      </c>
      <c r="M2937" s="12">
        <f t="shared" si="414"/>
        <v>42611.458333333328</v>
      </c>
      <c r="N2937" s="14">
        <f t="shared" si="415"/>
        <v>57.874907407407413</v>
      </c>
      <c r="O2937" t="b">
        <v>0</v>
      </c>
      <c r="P2937">
        <v>39</v>
      </c>
      <c r="Q2937" t="b">
        <v>1</v>
      </c>
      <c r="R2937" s="8">
        <f t="shared" si="416"/>
        <v>1.0088571428571429</v>
      </c>
      <c r="S2937" s="10">
        <f t="shared" si="417"/>
        <v>90.538461538461533</v>
      </c>
      <c r="T2937" t="s">
        <v>8305</v>
      </c>
      <c r="U2937" t="str">
        <f t="shared" si="418"/>
        <v>theater</v>
      </c>
      <c r="V2937" t="str">
        <f t="shared" si="419"/>
        <v>musical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>
        <f t="shared" si="412"/>
        <v>1084917</v>
      </c>
      <c r="L2938" s="12">
        <f t="shared" si="413"/>
        <v>41912.400729166664</v>
      </c>
      <c r="M2938" s="12">
        <f t="shared" si="414"/>
        <v>41924.957638888889</v>
      </c>
      <c r="N2938" s="14">
        <f t="shared" si="415"/>
        <v>12.306909722222223</v>
      </c>
      <c r="O2938" t="b">
        <v>0</v>
      </c>
      <c r="P2938">
        <v>34</v>
      </c>
      <c r="Q2938" t="b">
        <v>1</v>
      </c>
      <c r="R2938" s="8">
        <f t="shared" si="416"/>
        <v>1.28</v>
      </c>
      <c r="S2938" s="10">
        <f t="shared" si="417"/>
        <v>37.647058823529413</v>
      </c>
      <c r="T2938" t="s">
        <v>8305</v>
      </c>
      <c r="U2938" t="str">
        <f t="shared" si="418"/>
        <v>theater</v>
      </c>
      <c r="V2938" t="str">
        <f t="shared" si="419"/>
        <v>musical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>
        <f t="shared" si="412"/>
        <v>2592000</v>
      </c>
      <c r="L2939" s="12">
        <f t="shared" si="413"/>
        <v>41803.207326388889</v>
      </c>
      <c r="M2939" s="12">
        <f t="shared" si="414"/>
        <v>41833.207326388889</v>
      </c>
      <c r="N2939" s="14">
        <f t="shared" si="415"/>
        <v>29.75</v>
      </c>
      <c r="O2939" t="b">
        <v>0</v>
      </c>
      <c r="P2939">
        <v>55</v>
      </c>
      <c r="Q2939" t="b">
        <v>1</v>
      </c>
      <c r="R2939" s="8">
        <f t="shared" si="416"/>
        <v>1.3333333333333333</v>
      </c>
      <c r="S2939" s="10">
        <f t="shared" si="417"/>
        <v>36.363636363636367</v>
      </c>
      <c r="T2939" t="s">
        <v>8305</v>
      </c>
      <c r="U2939" t="str">
        <f t="shared" si="418"/>
        <v>theater</v>
      </c>
      <c r="V2939" t="str">
        <f t="shared" si="419"/>
        <v>musical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>
        <f t="shared" si="412"/>
        <v>2592000</v>
      </c>
      <c r="L2940" s="12">
        <f t="shared" si="413"/>
        <v>42004.453865740739</v>
      </c>
      <c r="M2940" s="12">
        <f t="shared" si="414"/>
        <v>42034.453865740739</v>
      </c>
      <c r="N2940" s="14">
        <f t="shared" si="415"/>
        <v>29.75</v>
      </c>
      <c r="O2940" t="b">
        <v>0</v>
      </c>
      <c r="P2940">
        <v>32</v>
      </c>
      <c r="Q2940" t="b">
        <v>1</v>
      </c>
      <c r="R2940" s="8">
        <f t="shared" si="416"/>
        <v>1.0137499999999999</v>
      </c>
      <c r="S2940" s="10">
        <f t="shared" si="417"/>
        <v>126.71875</v>
      </c>
      <c r="T2940" t="s">
        <v>8305</v>
      </c>
      <c r="U2940" t="str">
        <f t="shared" si="418"/>
        <v>theater</v>
      </c>
      <c r="V2940" t="str">
        <f t="shared" si="419"/>
        <v>musical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>
        <f t="shared" si="412"/>
        <v>2871288</v>
      </c>
      <c r="L2941" s="12">
        <f t="shared" si="413"/>
        <v>41845.559166666666</v>
      </c>
      <c r="M2941" s="12">
        <f t="shared" si="414"/>
        <v>41878.791666666664</v>
      </c>
      <c r="N2941" s="14">
        <f t="shared" si="415"/>
        <v>32.982500000000002</v>
      </c>
      <c r="O2941" t="b">
        <v>0</v>
      </c>
      <c r="P2941">
        <v>25</v>
      </c>
      <c r="Q2941" t="b">
        <v>1</v>
      </c>
      <c r="R2941" s="8">
        <f t="shared" si="416"/>
        <v>1.0287500000000001</v>
      </c>
      <c r="S2941" s="10">
        <f t="shared" si="417"/>
        <v>329.2</v>
      </c>
      <c r="T2941" t="s">
        <v>8305</v>
      </c>
      <c r="U2941" t="str">
        <f t="shared" si="418"/>
        <v>theater</v>
      </c>
      <c r="V2941" t="str">
        <f t="shared" si="419"/>
        <v>musical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>
        <f t="shared" si="412"/>
        <v>3456000</v>
      </c>
      <c r="L2942" s="12">
        <f t="shared" si="413"/>
        <v>41982.523356481484</v>
      </c>
      <c r="M2942" s="12">
        <f t="shared" si="414"/>
        <v>42022.523356481484</v>
      </c>
      <c r="N2942" s="14">
        <f t="shared" si="415"/>
        <v>39.75</v>
      </c>
      <c r="O2942" t="b">
        <v>0</v>
      </c>
      <c r="P2942">
        <v>33</v>
      </c>
      <c r="Q2942" t="b">
        <v>1</v>
      </c>
      <c r="R2942" s="8">
        <f t="shared" si="416"/>
        <v>1.0724</v>
      </c>
      <c r="S2942" s="10">
        <f t="shared" si="417"/>
        <v>81.242424242424249</v>
      </c>
      <c r="T2942" t="s">
        <v>8305</v>
      </c>
      <c r="U2942" t="str">
        <f t="shared" si="418"/>
        <v>theater</v>
      </c>
      <c r="V2942" t="str">
        <f t="shared" si="419"/>
        <v>musical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>
        <f t="shared" si="412"/>
        <v>2592000</v>
      </c>
      <c r="L2943" s="12">
        <f t="shared" si="413"/>
        <v>42034.710127314815</v>
      </c>
      <c r="M2943" s="12">
        <f t="shared" si="414"/>
        <v>42064.710127314815</v>
      </c>
      <c r="N2943" s="14">
        <f t="shared" si="415"/>
        <v>29.75</v>
      </c>
      <c r="O2943" t="b">
        <v>0</v>
      </c>
      <c r="P2943">
        <v>1</v>
      </c>
      <c r="Q2943" t="b">
        <v>0</v>
      </c>
      <c r="R2943" s="8">
        <f t="shared" si="416"/>
        <v>4.0000000000000003E-5</v>
      </c>
      <c r="S2943" s="10">
        <f t="shared" si="417"/>
        <v>1</v>
      </c>
      <c r="T2943" t="s">
        <v>8303</v>
      </c>
      <c r="U2943" t="str">
        <f t="shared" si="418"/>
        <v>theater</v>
      </c>
      <c r="V2943" t="str">
        <f t="shared" si="419"/>
        <v>spaces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>
        <f t="shared" si="412"/>
        <v>1731621</v>
      </c>
      <c r="L2944" s="12">
        <f t="shared" si="413"/>
        <v>42334.553923611107</v>
      </c>
      <c r="M2944" s="12">
        <f t="shared" si="414"/>
        <v>42354.595833333333</v>
      </c>
      <c r="N2944" s="14">
        <f t="shared" si="415"/>
        <v>19.791909722222222</v>
      </c>
      <c r="O2944" t="b">
        <v>0</v>
      </c>
      <c r="P2944">
        <v>202</v>
      </c>
      <c r="Q2944" t="b">
        <v>0</v>
      </c>
      <c r="R2944" s="8">
        <f t="shared" si="416"/>
        <v>0.20424999999999999</v>
      </c>
      <c r="S2944" s="10">
        <f t="shared" si="417"/>
        <v>202.22772277227722</v>
      </c>
      <c r="T2944" t="s">
        <v>8303</v>
      </c>
      <c r="U2944" t="str">
        <f t="shared" si="418"/>
        <v>theater</v>
      </c>
      <c r="V2944" t="str">
        <f t="shared" si="419"/>
        <v>spaces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>
        <f t="shared" si="412"/>
        <v>2592000</v>
      </c>
      <c r="L2945" s="12">
        <f t="shared" si="413"/>
        <v>42076.879398148143</v>
      </c>
      <c r="M2945" s="12">
        <f t="shared" si="414"/>
        <v>42106.879398148143</v>
      </c>
      <c r="N2945" s="14">
        <f t="shared" si="415"/>
        <v>29.75</v>
      </c>
      <c r="O2945" t="b">
        <v>0</v>
      </c>
      <c r="P2945">
        <v>0</v>
      </c>
      <c r="Q2945" t="b">
        <v>0</v>
      </c>
      <c r="R2945" s="8">
        <f t="shared" si="416"/>
        <v>0</v>
      </c>
      <c r="S2945" s="10" t="e">
        <f t="shared" si="417"/>
        <v>#DIV/0!</v>
      </c>
      <c r="T2945" t="s">
        <v>8303</v>
      </c>
      <c r="U2945" t="str">
        <f t="shared" si="418"/>
        <v>theater</v>
      </c>
      <c r="V2945" t="str">
        <f t="shared" si="419"/>
        <v>spaces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>
        <f t="shared" si="412"/>
        <v>2592000</v>
      </c>
      <c r="L2946" s="12">
        <f t="shared" si="413"/>
        <v>42132.6643287037</v>
      </c>
      <c r="M2946" s="12">
        <f t="shared" si="414"/>
        <v>42162.6643287037</v>
      </c>
      <c r="N2946" s="14">
        <f t="shared" si="415"/>
        <v>29.75</v>
      </c>
      <c r="O2946" t="b">
        <v>0</v>
      </c>
      <c r="P2946">
        <v>1</v>
      </c>
      <c r="Q2946" t="b">
        <v>0</v>
      </c>
      <c r="R2946" s="8">
        <f t="shared" si="416"/>
        <v>0.01</v>
      </c>
      <c r="S2946" s="10">
        <f t="shared" si="417"/>
        <v>100</v>
      </c>
      <c r="T2946" t="s">
        <v>8303</v>
      </c>
      <c r="U2946" t="str">
        <f t="shared" si="418"/>
        <v>theater</v>
      </c>
      <c r="V2946" t="str">
        <f t="shared" si="419"/>
        <v>spaces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>
        <f t="shared" ref="K2947:K3010" si="420">SUM(I2947,-J2947)</f>
        <v>2592000</v>
      </c>
      <c r="L2947" s="12">
        <f t="shared" ref="L2947:L3010" si="421">(((J2947/60)/60)/24)+DATE(1970,1,1)+(-6/24)</f>
        <v>42117.889583333337</v>
      </c>
      <c r="M2947" s="12">
        <f t="shared" ref="M2947:M3010" si="422">(((I2947/60)/60)/24)+DATE(1970,1,1)+(-6/24)</f>
        <v>42147.889583333337</v>
      </c>
      <c r="N2947" s="14">
        <f t="shared" ref="N2947:N3010" si="423">(((K2947/60)/60)/24)+(-6/24)</f>
        <v>29.75</v>
      </c>
      <c r="O2947" t="b">
        <v>0</v>
      </c>
      <c r="P2947">
        <v>0</v>
      </c>
      <c r="Q2947" t="b">
        <v>0</v>
      </c>
      <c r="R2947" s="8">
        <f t="shared" ref="R2947:R3010" si="424">E2947/D2947</f>
        <v>0</v>
      </c>
      <c r="S2947" s="10" t="e">
        <f t="shared" ref="S2947:S3010" si="425">E2947/P2947</f>
        <v>#DIV/0!</v>
      </c>
      <c r="T2947" t="s">
        <v>8303</v>
      </c>
      <c r="U2947" t="str">
        <f t="shared" si="418"/>
        <v>theater</v>
      </c>
      <c r="V2947" t="str">
        <f t="shared" si="419"/>
        <v>spaces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>
        <f t="shared" si="420"/>
        <v>2592000</v>
      </c>
      <c r="L2948" s="12">
        <f t="shared" si="421"/>
        <v>42567.281157407408</v>
      </c>
      <c r="M2948" s="12">
        <f t="shared" si="422"/>
        <v>42597.281157407408</v>
      </c>
      <c r="N2948" s="14">
        <f t="shared" si="423"/>
        <v>29.75</v>
      </c>
      <c r="O2948" t="b">
        <v>0</v>
      </c>
      <c r="P2948">
        <v>2</v>
      </c>
      <c r="Q2948" t="b">
        <v>0</v>
      </c>
      <c r="R2948" s="8">
        <f t="shared" si="424"/>
        <v>1E-3</v>
      </c>
      <c r="S2948" s="10">
        <f t="shared" si="425"/>
        <v>1</v>
      </c>
      <c r="T2948" t="s">
        <v>8303</v>
      </c>
      <c r="U2948" t="str">
        <f t="shared" si="418"/>
        <v>theater</v>
      </c>
      <c r="V2948" t="str">
        <f t="shared" si="419"/>
        <v>spaces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>
        <f t="shared" si="420"/>
        <v>4246893</v>
      </c>
      <c r="L2949" s="12">
        <f t="shared" si="421"/>
        <v>42649.312118055561</v>
      </c>
      <c r="M2949" s="12">
        <f t="shared" si="422"/>
        <v>42698.465972222228</v>
      </c>
      <c r="N2949" s="14">
        <f t="shared" si="423"/>
        <v>48.903854166666669</v>
      </c>
      <c r="O2949" t="b">
        <v>0</v>
      </c>
      <c r="P2949">
        <v>13</v>
      </c>
      <c r="Q2949" t="b">
        <v>0</v>
      </c>
      <c r="R2949" s="8">
        <f t="shared" si="424"/>
        <v>4.2880000000000001E-2</v>
      </c>
      <c r="S2949" s="10">
        <f t="shared" si="425"/>
        <v>82.461538461538467</v>
      </c>
      <c r="T2949" t="s">
        <v>8303</v>
      </c>
      <c r="U2949" t="str">
        <f t="shared" si="418"/>
        <v>theater</v>
      </c>
      <c r="V2949" t="str">
        <f t="shared" si="419"/>
        <v>spaces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>
        <f t="shared" si="420"/>
        <v>5184000</v>
      </c>
      <c r="L2950" s="12">
        <f t="shared" si="421"/>
        <v>42097.399224537032</v>
      </c>
      <c r="M2950" s="12">
        <f t="shared" si="422"/>
        <v>42157.399224537032</v>
      </c>
      <c r="N2950" s="14">
        <f t="shared" si="423"/>
        <v>59.75</v>
      </c>
      <c r="O2950" t="b">
        <v>0</v>
      </c>
      <c r="P2950">
        <v>9</v>
      </c>
      <c r="Q2950" t="b">
        <v>0</v>
      </c>
      <c r="R2950" s="8">
        <f t="shared" si="424"/>
        <v>4.8000000000000001E-5</v>
      </c>
      <c r="S2950" s="10">
        <f t="shared" si="425"/>
        <v>2.6666666666666665</v>
      </c>
      <c r="T2950" t="s">
        <v>8303</v>
      </c>
      <c r="U2950" t="str">
        <f t="shared" si="418"/>
        <v>theater</v>
      </c>
      <c r="V2950" t="str">
        <f t="shared" si="419"/>
        <v>spaces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>
        <f t="shared" si="420"/>
        <v>2595600</v>
      </c>
      <c r="L2951" s="12">
        <f t="shared" si="421"/>
        <v>42297.573113425926</v>
      </c>
      <c r="M2951" s="12">
        <f t="shared" si="422"/>
        <v>42327.614780092597</v>
      </c>
      <c r="N2951" s="14">
        <f t="shared" si="423"/>
        <v>29.791666666666668</v>
      </c>
      <c r="O2951" t="b">
        <v>0</v>
      </c>
      <c r="P2951">
        <v>2</v>
      </c>
      <c r="Q2951" t="b">
        <v>0</v>
      </c>
      <c r="R2951" s="8">
        <f t="shared" si="424"/>
        <v>2.5000000000000001E-2</v>
      </c>
      <c r="S2951" s="10">
        <f t="shared" si="425"/>
        <v>12.5</v>
      </c>
      <c r="T2951" t="s">
        <v>8303</v>
      </c>
      <c r="U2951" t="str">
        <f t="shared" si="418"/>
        <v>theater</v>
      </c>
      <c r="V2951" t="str">
        <f t="shared" si="419"/>
        <v>spaces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>
        <f t="shared" si="420"/>
        <v>2592000</v>
      </c>
      <c r="L2952" s="12">
        <f t="shared" si="421"/>
        <v>42362.11518518519</v>
      </c>
      <c r="M2952" s="12">
        <f t="shared" si="422"/>
        <v>42392.11518518519</v>
      </c>
      <c r="N2952" s="14">
        <f t="shared" si="423"/>
        <v>29.75</v>
      </c>
      <c r="O2952" t="b">
        <v>0</v>
      </c>
      <c r="P2952">
        <v>0</v>
      </c>
      <c r="Q2952" t="b">
        <v>0</v>
      </c>
      <c r="R2952" s="8">
        <f t="shared" si="424"/>
        <v>0</v>
      </c>
      <c r="S2952" s="10" t="e">
        <f t="shared" si="425"/>
        <v>#DIV/0!</v>
      </c>
      <c r="T2952" t="s">
        <v>8303</v>
      </c>
      <c r="U2952" t="str">
        <f t="shared" si="418"/>
        <v>theater</v>
      </c>
      <c r="V2952" t="str">
        <f t="shared" si="419"/>
        <v>spaces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>
        <f t="shared" si="420"/>
        <v>3888000</v>
      </c>
      <c r="L2953" s="12">
        <f t="shared" si="421"/>
        <v>41872.552928240737</v>
      </c>
      <c r="M2953" s="12">
        <f t="shared" si="422"/>
        <v>41917.552928240737</v>
      </c>
      <c r="N2953" s="14">
        <f t="shared" si="423"/>
        <v>44.75</v>
      </c>
      <c r="O2953" t="b">
        <v>0</v>
      </c>
      <c r="P2953">
        <v>58</v>
      </c>
      <c r="Q2953" t="b">
        <v>0</v>
      </c>
      <c r="R2953" s="8">
        <f t="shared" si="424"/>
        <v>2.1919999999999999E-2</v>
      </c>
      <c r="S2953" s="10">
        <f t="shared" si="425"/>
        <v>18.896551724137932</v>
      </c>
      <c r="T2953" t="s">
        <v>8303</v>
      </c>
      <c r="U2953" t="str">
        <f t="shared" si="418"/>
        <v>theater</v>
      </c>
      <c r="V2953" t="str">
        <f t="shared" si="419"/>
        <v>spaces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>
        <f t="shared" si="420"/>
        <v>2719561</v>
      </c>
      <c r="L2954" s="12">
        <f t="shared" si="421"/>
        <v>42628.440266203703</v>
      </c>
      <c r="M2954" s="12">
        <f t="shared" si="422"/>
        <v>42659.916666666672</v>
      </c>
      <c r="N2954" s="14">
        <f t="shared" si="423"/>
        <v>31.226400462962967</v>
      </c>
      <c r="O2954" t="b">
        <v>0</v>
      </c>
      <c r="P2954">
        <v>8</v>
      </c>
      <c r="Q2954" t="b">
        <v>0</v>
      </c>
      <c r="R2954" s="8">
        <f t="shared" si="424"/>
        <v>8.0250000000000002E-2</v>
      </c>
      <c r="S2954" s="10">
        <f t="shared" si="425"/>
        <v>200.625</v>
      </c>
      <c r="T2954" t="s">
        <v>8303</v>
      </c>
      <c r="U2954" t="str">
        <f t="shared" si="418"/>
        <v>theater</v>
      </c>
      <c r="V2954" t="str">
        <f t="shared" si="419"/>
        <v>spaces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>
        <f t="shared" si="420"/>
        <v>2592000</v>
      </c>
      <c r="L2955" s="12">
        <f t="shared" si="421"/>
        <v>42255.541909722218</v>
      </c>
      <c r="M2955" s="12">
        <f t="shared" si="422"/>
        <v>42285.541909722218</v>
      </c>
      <c r="N2955" s="14">
        <f t="shared" si="423"/>
        <v>29.75</v>
      </c>
      <c r="O2955" t="b">
        <v>0</v>
      </c>
      <c r="P2955">
        <v>3</v>
      </c>
      <c r="Q2955" t="b">
        <v>0</v>
      </c>
      <c r="R2955" s="8">
        <f t="shared" si="424"/>
        <v>1.5125E-3</v>
      </c>
      <c r="S2955" s="10">
        <f t="shared" si="425"/>
        <v>201.66666666666666</v>
      </c>
      <c r="T2955" t="s">
        <v>8303</v>
      </c>
      <c r="U2955" t="str">
        <f t="shared" si="418"/>
        <v>theater</v>
      </c>
      <c r="V2955" t="str">
        <f t="shared" si="419"/>
        <v>spaces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>
        <f t="shared" si="420"/>
        <v>1724400</v>
      </c>
      <c r="L2956" s="12">
        <f t="shared" si="421"/>
        <v>42790.333368055552</v>
      </c>
      <c r="M2956" s="12">
        <f t="shared" si="422"/>
        <v>42810.291701388895</v>
      </c>
      <c r="N2956" s="14">
        <f t="shared" si="423"/>
        <v>19.708333333333332</v>
      </c>
      <c r="O2956" t="b">
        <v>0</v>
      </c>
      <c r="P2956">
        <v>0</v>
      </c>
      <c r="Q2956" t="b">
        <v>0</v>
      </c>
      <c r="R2956" s="8">
        <f t="shared" si="424"/>
        <v>0</v>
      </c>
      <c r="S2956" s="10" t="e">
        <f t="shared" si="425"/>
        <v>#DIV/0!</v>
      </c>
      <c r="T2956" t="s">
        <v>8303</v>
      </c>
      <c r="U2956" t="str">
        <f t="shared" si="418"/>
        <v>theater</v>
      </c>
      <c r="V2956" t="str">
        <f t="shared" si="419"/>
        <v>spaces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>
        <f t="shared" si="420"/>
        <v>2592000</v>
      </c>
      <c r="L2957" s="12">
        <f t="shared" si="421"/>
        <v>42141.491307870368</v>
      </c>
      <c r="M2957" s="12">
        <f t="shared" si="422"/>
        <v>42171.491307870368</v>
      </c>
      <c r="N2957" s="14">
        <f t="shared" si="423"/>
        <v>29.75</v>
      </c>
      <c r="O2957" t="b">
        <v>0</v>
      </c>
      <c r="P2957">
        <v>11</v>
      </c>
      <c r="Q2957" t="b">
        <v>0</v>
      </c>
      <c r="R2957" s="8">
        <f t="shared" si="424"/>
        <v>0.59583333333333333</v>
      </c>
      <c r="S2957" s="10">
        <f t="shared" si="425"/>
        <v>65</v>
      </c>
      <c r="T2957" t="s">
        <v>8303</v>
      </c>
      <c r="U2957" t="str">
        <f t="shared" si="418"/>
        <v>theater</v>
      </c>
      <c r="V2957" t="str">
        <f t="shared" si="419"/>
        <v>spaces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>
        <f t="shared" si="420"/>
        <v>2592000</v>
      </c>
      <c r="L2958" s="12">
        <f t="shared" si="421"/>
        <v>42464.708912037036</v>
      </c>
      <c r="M2958" s="12">
        <f t="shared" si="422"/>
        <v>42494.708912037036</v>
      </c>
      <c r="N2958" s="14">
        <f t="shared" si="423"/>
        <v>29.75</v>
      </c>
      <c r="O2958" t="b">
        <v>0</v>
      </c>
      <c r="P2958">
        <v>20</v>
      </c>
      <c r="Q2958" t="b">
        <v>0</v>
      </c>
      <c r="R2958" s="8">
        <f t="shared" si="424"/>
        <v>0.16734177215189874</v>
      </c>
      <c r="S2958" s="10">
        <f t="shared" si="425"/>
        <v>66.099999999999994</v>
      </c>
      <c r="T2958" t="s">
        <v>8303</v>
      </c>
      <c r="U2958" t="str">
        <f t="shared" si="418"/>
        <v>theater</v>
      </c>
      <c r="V2958" t="str">
        <f t="shared" si="419"/>
        <v>spaces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>
        <f t="shared" si="420"/>
        <v>5180400</v>
      </c>
      <c r="L2959" s="12">
        <f t="shared" si="421"/>
        <v>42030.761249999996</v>
      </c>
      <c r="M2959" s="12">
        <f t="shared" si="422"/>
        <v>42090.719583333332</v>
      </c>
      <c r="N2959" s="14">
        <f t="shared" si="423"/>
        <v>59.708333333333336</v>
      </c>
      <c r="O2959" t="b">
        <v>0</v>
      </c>
      <c r="P2959">
        <v>3</v>
      </c>
      <c r="Q2959" t="b">
        <v>0</v>
      </c>
      <c r="R2959" s="8">
        <f t="shared" si="424"/>
        <v>1.8666666666666668E-2</v>
      </c>
      <c r="S2959" s="10">
        <f t="shared" si="425"/>
        <v>93.333333333333329</v>
      </c>
      <c r="T2959" t="s">
        <v>8303</v>
      </c>
      <c r="U2959" t="str">
        <f t="shared" si="418"/>
        <v>theater</v>
      </c>
      <c r="V2959" t="str">
        <f t="shared" si="419"/>
        <v>spaces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>
        <f t="shared" si="420"/>
        <v>5180400</v>
      </c>
      <c r="L2960" s="12">
        <f t="shared" si="421"/>
        <v>42438.529131944444</v>
      </c>
      <c r="M2960" s="12">
        <f t="shared" si="422"/>
        <v>42498.48746527778</v>
      </c>
      <c r="N2960" s="14">
        <f t="shared" si="423"/>
        <v>59.708333333333336</v>
      </c>
      <c r="O2960" t="b">
        <v>0</v>
      </c>
      <c r="P2960">
        <v>0</v>
      </c>
      <c r="Q2960" t="b">
        <v>0</v>
      </c>
      <c r="R2960" s="8">
        <f t="shared" si="424"/>
        <v>0</v>
      </c>
      <c r="S2960" s="10" t="e">
        <f t="shared" si="425"/>
        <v>#DIV/0!</v>
      </c>
      <c r="T2960" t="s">
        <v>8303</v>
      </c>
      <c r="U2960" t="str">
        <f t="shared" si="418"/>
        <v>theater</v>
      </c>
      <c r="V2960" t="str">
        <f t="shared" si="419"/>
        <v>spaces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>
        <f t="shared" si="420"/>
        <v>2592000</v>
      </c>
      <c r="L2961" s="12">
        <f t="shared" si="421"/>
        <v>42497.758391203708</v>
      </c>
      <c r="M2961" s="12">
        <f t="shared" si="422"/>
        <v>42527.758391203708</v>
      </c>
      <c r="N2961" s="14">
        <f t="shared" si="423"/>
        <v>29.75</v>
      </c>
      <c r="O2961" t="b">
        <v>0</v>
      </c>
      <c r="P2961">
        <v>0</v>
      </c>
      <c r="Q2961" t="b">
        <v>0</v>
      </c>
      <c r="R2961" s="8">
        <f t="shared" si="424"/>
        <v>0</v>
      </c>
      <c r="S2961" s="10" t="e">
        <f t="shared" si="425"/>
        <v>#DIV/0!</v>
      </c>
      <c r="T2961" t="s">
        <v>8303</v>
      </c>
      <c r="U2961" t="str">
        <f t="shared" si="418"/>
        <v>theater</v>
      </c>
      <c r="V2961" t="str">
        <f t="shared" si="419"/>
        <v>spaces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>
        <f t="shared" si="420"/>
        <v>2592000</v>
      </c>
      <c r="L2962" s="12">
        <f t="shared" si="421"/>
        <v>41863.507210648146</v>
      </c>
      <c r="M2962" s="12">
        <f t="shared" si="422"/>
        <v>41893.507210648146</v>
      </c>
      <c r="N2962" s="14">
        <f t="shared" si="423"/>
        <v>29.75</v>
      </c>
      <c r="O2962" t="b">
        <v>0</v>
      </c>
      <c r="P2962">
        <v>0</v>
      </c>
      <c r="Q2962" t="b">
        <v>0</v>
      </c>
      <c r="R2962" s="8">
        <f t="shared" si="424"/>
        <v>0</v>
      </c>
      <c r="S2962" s="10" t="e">
        <f t="shared" si="425"/>
        <v>#DIV/0!</v>
      </c>
      <c r="T2962" t="s">
        <v>8303</v>
      </c>
      <c r="U2962" t="str">
        <f t="shared" si="418"/>
        <v>theater</v>
      </c>
      <c r="V2962" t="str">
        <f t="shared" si="419"/>
        <v>spaces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>
        <f t="shared" si="420"/>
        <v>2415241</v>
      </c>
      <c r="L2963" s="12">
        <f t="shared" si="421"/>
        <v>42060.962488425925</v>
      </c>
      <c r="M2963" s="12">
        <f t="shared" si="422"/>
        <v>42088.916666666672</v>
      </c>
      <c r="N2963" s="14">
        <f t="shared" si="423"/>
        <v>27.704178240740745</v>
      </c>
      <c r="O2963" t="b">
        <v>0</v>
      </c>
      <c r="P2963">
        <v>108</v>
      </c>
      <c r="Q2963" t="b">
        <v>1</v>
      </c>
      <c r="R2963" s="8">
        <f t="shared" si="424"/>
        <v>1.0962000000000001</v>
      </c>
      <c r="S2963" s="10">
        <f t="shared" si="425"/>
        <v>50.75</v>
      </c>
      <c r="T2963" t="s">
        <v>8271</v>
      </c>
      <c r="U2963" t="str">
        <f t="shared" si="418"/>
        <v>theater</v>
      </c>
      <c r="V2963" t="str">
        <f t="shared" si="419"/>
        <v>plays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>
        <f t="shared" si="420"/>
        <v>2423234</v>
      </c>
      <c r="L2964" s="12">
        <f t="shared" si="421"/>
        <v>42035.99428240741</v>
      </c>
      <c r="M2964" s="12">
        <f t="shared" si="422"/>
        <v>42064.040972222225</v>
      </c>
      <c r="N2964" s="14">
        <f t="shared" si="423"/>
        <v>27.796689814814812</v>
      </c>
      <c r="O2964" t="b">
        <v>0</v>
      </c>
      <c r="P2964">
        <v>20</v>
      </c>
      <c r="Q2964" t="b">
        <v>1</v>
      </c>
      <c r="R2964" s="8">
        <f t="shared" si="424"/>
        <v>1.218</v>
      </c>
      <c r="S2964" s="10">
        <f t="shared" si="425"/>
        <v>60.9</v>
      </c>
      <c r="T2964" t="s">
        <v>8271</v>
      </c>
      <c r="U2964" t="str">
        <f t="shared" si="418"/>
        <v>theater</v>
      </c>
      <c r="V2964" t="str">
        <f t="shared" si="419"/>
        <v>plays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>
        <f t="shared" si="420"/>
        <v>2592000</v>
      </c>
      <c r="L2965" s="12">
        <f t="shared" si="421"/>
        <v>42157.220185185186</v>
      </c>
      <c r="M2965" s="12">
        <f t="shared" si="422"/>
        <v>42187.220185185186</v>
      </c>
      <c r="N2965" s="14">
        <f t="shared" si="423"/>
        <v>29.75</v>
      </c>
      <c r="O2965" t="b">
        <v>0</v>
      </c>
      <c r="P2965">
        <v>98</v>
      </c>
      <c r="Q2965" t="b">
        <v>1</v>
      </c>
      <c r="R2965" s="8">
        <f t="shared" si="424"/>
        <v>1.0685</v>
      </c>
      <c r="S2965" s="10">
        <f t="shared" si="425"/>
        <v>109.03061224489795</v>
      </c>
      <c r="T2965" t="s">
        <v>8271</v>
      </c>
      <c r="U2965" t="str">
        <f t="shared" si="418"/>
        <v>theater</v>
      </c>
      <c r="V2965" t="str">
        <f t="shared" si="419"/>
        <v>plays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>
        <f t="shared" si="420"/>
        <v>2590901</v>
      </c>
      <c r="L2966" s="12">
        <f t="shared" si="421"/>
        <v>41827.659942129627</v>
      </c>
      <c r="M2966" s="12">
        <f t="shared" si="422"/>
        <v>41857.647222222222</v>
      </c>
      <c r="N2966" s="14">
        <f t="shared" si="423"/>
        <v>29.737280092592595</v>
      </c>
      <c r="O2966" t="b">
        <v>0</v>
      </c>
      <c r="P2966">
        <v>196</v>
      </c>
      <c r="Q2966" t="b">
        <v>1</v>
      </c>
      <c r="R2966" s="8">
        <f t="shared" si="424"/>
        <v>1.0071379999999999</v>
      </c>
      <c r="S2966" s="10">
        <f t="shared" si="425"/>
        <v>25.692295918367346</v>
      </c>
      <c r="T2966" t="s">
        <v>8271</v>
      </c>
      <c r="U2966" t="str">
        <f t="shared" si="418"/>
        <v>theater</v>
      </c>
      <c r="V2966" t="str">
        <f t="shared" si="419"/>
        <v>plays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>
        <f t="shared" si="420"/>
        <v>2592000</v>
      </c>
      <c r="L2967" s="12">
        <f t="shared" si="421"/>
        <v>42162.479548611111</v>
      </c>
      <c r="M2967" s="12">
        <f t="shared" si="422"/>
        <v>42192.479548611111</v>
      </c>
      <c r="N2967" s="14">
        <f t="shared" si="423"/>
        <v>29.75</v>
      </c>
      <c r="O2967" t="b">
        <v>0</v>
      </c>
      <c r="P2967">
        <v>39</v>
      </c>
      <c r="Q2967" t="b">
        <v>1</v>
      </c>
      <c r="R2967" s="8">
        <f t="shared" si="424"/>
        <v>1.0900000000000001</v>
      </c>
      <c r="S2967" s="10">
        <f t="shared" si="425"/>
        <v>41.92307692307692</v>
      </c>
      <c r="T2967" t="s">
        <v>8271</v>
      </c>
      <c r="U2967" t="str">
        <f t="shared" si="418"/>
        <v>theater</v>
      </c>
      <c r="V2967" t="str">
        <f t="shared" si="419"/>
        <v>plays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>
        <f t="shared" si="420"/>
        <v>2592000</v>
      </c>
      <c r="L2968" s="12">
        <f t="shared" si="421"/>
        <v>42233.488564814819</v>
      </c>
      <c r="M2968" s="12">
        <f t="shared" si="422"/>
        <v>42263.488564814819</v>
      </c>
      <c r="N2968" s="14">
        <f t="shared" si="423"/>
        <v>29.75</v>
      </c>
      <c r="O2968" t="b">
        <v>0</v>
      </c>
      <c r="P2968">
        <v>128</v>
      </c>
      <c r="Q2968" t="b">
        <v>1</v>
      </c>
      <c r="R2968" s="8">
        <f t="shared" si="424"/>
        <v>1.1363000000000001</v>
      </c>
      <c r="S2968" s="10">
        <f t="shared" si="425"/>
        <v>88.7734375</v>
      </c>
      <c r="T2968" t="s">
        <v>8271</v>
      </c>
      <c r="U2968" t="str">
        <f t="shared" si="418"/>
        <v>theater</v>
      </c>
      <c r="V2968" t="str">
        <f t="shared" si="419"/>
        <v>plays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>
        <f t="shared" si="420"/>
        <v>2588400</v>
      </c>
      <c r="L2969" s="12">
        <f t="shared" si="421"/>
        <v>42041.947824074072</v>
      </c>
      <c r="M2969" s="12">
        <f t="shared" si="422"/>
        <v>42071.906157407408</v>
      </c>
      <c r="N2969" s="14">
        <f t="shared" si="423"/>
        <v>29.708333333333332</v>
      </c>
      <c r="O2969" t="b">
        <v>0</v>
      </c>
      <c r="P2969">
        <v>71</v>
      </c>
      <c r="Q2969" t="b">
        <v>1</v>
      </c>
      <c r="R2969" s="8">
        <f t="shared" si="424"/>
        <v>1.1392</v>
      </c>
      <c r="S2969" s="10">
        <f t="shared" si="425"/>
        <v>80.225352112676063</v>
      </c>
      <c r="T2969" t="s">
        <v>8271</v>
      </c>
      <c r="U2969" t="str">
        <f t="shared" si="418"/>
        <v>theater</v>
      </c>
      <c r="V2969" t="str">
        <f t="shared" si="419"/>
        <v>plays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>
        <f t="shared" si="420"/>
        <v>1178680</v>
      </c>
      <c r="L2970" s="12">
        <f t="shared" si="421"/>
        <v>42585.273842592593</v>
      </c>
      <c r="M2970" s="12">
        <f t="shared" si="422"/>
        <v>42598.915972222225</v>
      </c>
      <c r="N2970" s="14">
        <f t="shared" si="423"/>
        <v>13.392129629629631</v>
      </c>
      <c r="O2970" t="b">
        <v>0</v>
      </c>
      <c r="P2970">
        <v>47</v>
      </c>
      <c r="Q2970" t="b">
        <v>1</v>
      </c>
      <c r="R2970" s="8">
        <f t="shared" si="424"/>
        <v>1.06</v>
      </c>
      <c r="S2970" s="10">
        <f t="shared" si="425"/>
        <v>78.936170212765958</v>
      </c>
      <c r="T2970" t="s">
        <v>8271</v>
      </c>
      <c r="U2970" t="str">
        <f t="shared" si="418"/>
        <v>theater</v>
      </c>
      <c r="V2970" t="str">
        <f t="shared" si="419"/>
        <v>plays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>
        <f t="shared" si="420"/>
        <v>2606307</v>
      </c>
      <c r="L2971" s="12">
        <f t="shared" si="421"/>
        <v>42097.536493055552</v>
      </c>
      <c r="M2971" s="12">
        <f t="shared" si="422"/>
        <v>42127.702083333337</v>
      </c>
      <c r="N2971" s="14">
        <f t="shared" si="423"/>
        <v>29.915590277777778</v>
      </c>
      <c r="O2971" t="b">
        <v>0</v>
      </c>
      <c r="P2971">
        <v>17</v>
      </c>
      <c r="Q2971" t="b">
        <v>1</v>
      </c>
      <c r="R2971" s="8">
        <f t="shared" si="424"/>
        <v>1.625</v>
      </c>
      <c r="S2971" s="10">
        <f t="shared" si="425"/>
        <v>95.588235294117652</v>
      </c>
      <c r="T2971" t="s">
        <v>8271</v>
      </c>
      <c r="U2971" t="str">
        <f t="shared" si="418"/>
        <v>theater</v>
      </c>
      <c r="V2971" t="str">
        <f t="shared" si="419"/>
        <v>plays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>
        <f t="shared" si="420"/>
        <v>2592000</v>
      </c>
      <c r="L2972" s="12">
        <f t="shared" si="421"/>
        <v>41808.419571759259</v>
      </c>
      <c r="M2972" s="12">
        <f t="shared" si="422"/>
        <v>41838.419571759259</v>
      </c>
      <c r="N2972" s="14">
        <f t="shared" si="423"/>
        <v>29.75</v>
      </c>
      <c r="O2972" t="b">
        <v>0</v>
      </c>
      <c r="P2972">
        <v>91</v>
      </c>
      <c r="Q2972" t="b">
        <v>1</v>
      </c>
      <c r="R2972" s="8">
        <f t="shared" si="424"/>
        <v>1.06</v>
      </c>
      <c r="S2972" s="10">
        <f t="shared" si="425"/>
        <v>69.890109890109883</v>
      </c>
      <c r="T2972" t="s">
        <v>8271</v>
      </c>
      <c r="U2972" t="str">
        <f t="shared" si="418"/>
        <v>theater</v>
      </c>
      <c r="V2972" t="str">
        <f t="shared" si="419"/>
        <v>plays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>
        <f t="shared" si="420"/>
        <v>2592000</v>
      </c>
      <c r="L2973" s="12">
        <f t="shared" si="421"/>
        <v>41852.408310185187</v>
      </c>
      <c r="M2973" s="12">
        <f t="shared" si="422"/>
        <v>41882.408310185187</v>
      </c>
      <c r="N2973" s="14">
        <f t="shared" si="423"/>
        <v>29.75</v>
      </c>
      <c r="O2973" t="b">
        <v>0</v>
      </c>
      <c r="P2973">
        <v>43</v>
      </c>
      <c r="Q2973" t="b">
        <v>1</v>
      </c>
      <c r="R2973" s="8">
        <f t="shared" si="424"/>
        <v>1.0015624999999999</v>
      </c>
      <c r="S2973" s="10">
        <f t="shared" si="425"/>
        <v>74.534883720930239</v>
      </c>
      <c r="T2973" t="s">
        <v>8271</v>
      </c>
      <c r="U2973" t="str">
        <f t="shared" si="418"/>
        <v>theater</v>
      </c>
      <c r="V2973" t="str">
        <f t="shared" si="419"/>
        <v>plays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>
        <f t="shared" si="420"/>
        <v>1290080</v>
      </c>
      <c r="L2974" s="12">
        <f t="shared" si="421"/>
        <v>42693.860185185185</v>
      </c>
      <c r="M2974" s="12">
        <f t="shared" si="422"/>
        <v>42708.791666666672</v>
      </c>
      <c r="N2974" s="14">
        <f t="shared" si="423"/>
        <v>14.681481481481482</v>
      </c>
      <c r="O2974" t="b">
        <v>0</v>
      </c>
      <c r="P2974">
        <v>17</v>
      </c>
      <c r="Q2974" t="b">
        <v>1</v>
      </c>
      <c r="R2974" s="8">
        <f t="shared" si="424"/>
        <v>1.0535000000000001</v>
      </c>
      <c r="S2974" s="10">
        <f t="shared" si="425"/>
        <v>123.94117647058823</v>
      </c>
      <c r="T2974" t="s">
        <v>8271</v>
      </c>
      <c r="U2974" t="str">
        <f t="shared" si="418"/>
        <v>theater</v>
      </c>
      <c r="V2974" t="str">
        <f t="shared" si="419"/>
        <v>plays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>
        <f t="shared" si="420"/>
        <v>2449292</v>
      </c>
      <c r="L2975" s="12">
        <f t="shared" si="421"/>
        <v>42341.568379629629</v>
      </c>
      <c r="M2975" s="12">
        <f t="shared" si="422"/>
        <v>42369.916666666672</v>
      </c>
      <c r="N2975" s="14">
        <f t="shared" si="423"/>
        <v>28.098287037037036</v>
      </c>
      <c r="O2975" t="b">
        <v>0</v>
      </c>
      <c r="P2975">
        <v>33</v>
      </c>
      <c r="Q2975" t="b">
        <v>1</v>
      </c>
      <c r="R2975" s="8">
        <f t="shared" si="424"/>
        <v>1.748</v>
      </c>
      <c r="S2975" s="10">
        <f t="shared" si="425"/>
        <v>264.84848484848487</v>
      </c>
      <c r="T2975" t="s">
        <v>8271</v>
      </c>
      <c r="U2975" t="str">
        <f t="shared" ref="U2975:U3038" si="426">IF(T2975="theater/plays", "theater", IF(T2975="theater/musical", "theater", IF(T2975="theater/spaces", "theater", "N/A")))</f>
        <v>theater</v>
      </c>
      <c r="V2975" t="str">
        <f t="shared" ref="V2975:V3038" si="427">IF(T2975="theater/plays", "plays", IF(T2975="theater/musical", "musical", IF(T2975="theater/spaces", "spaces", "N/A")))</f>
        <v>plays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>
        <f t="shared" si="420"/>
        <v>2419629</v>
      </c>
      <c r="L2976" s="12">
        <f t="shared" si="421"/>
        <v>41879.811006944445</v>
      </c>
      <c r="M2976" s="12">
        <f t="shared" si="422"/>
        <v>41907.815972222219</v>
      </c>
      <c r="N2976" s="14">
        <f t="shared" si="423"/>
        <v>27.754965277777782</v>
      </c>
      <c r="O2976" t="b">
        <v>0</v>
      </c>
      <c r="P2976">
        <v>87</v>
      </c>
      <c r="Q2976" t="b">
        <v>1</v>
      </c>
      <c r="R2976" s="8">
        <f t="shared" si="424"/>
        <v>1.02</v>
      </c>
      <c r="S2976" s="10">
        <f t="shared" si="425"/>
        <v>58.620689655172413</v>
      </c>
      <c r="T2976" t="s">
        <v>8271</v>
      </c>
      <c r="U2976" t="str">
        <f t="shared" si="426"/>
        <v>theater</v>
      </c>
      <c r="V2976" t="str">
        <f t="shared" si="427"/>
        <v>plays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>
        <f t="shared" si="420"/>
        <v>2457314</v>
      </c>
      <c r="L2977" s="12">
        <f t="shared" si="421"/>
        <v>41941.433865740742</v>
      </c>
      <c r="M2977" s="12">
        <f t="shared" si="422"/>
        <v>41969.875</v>
      </c>
      <c r="N2977" s="14">
        <f t="shared" si="423"/>
        <v>28.191134259259258</v>
      </c>
      <c r="O2977" t="b">
        <v>0</v>
      </c>
      <c r="P2977">
        <v>113</v>
      </c>
      <c r="Q2977" t="b">
        <v>1</v>
      </c>
      <c r="R2977" s="8">
        <f t="shared" si="424"/>
        <v>1.00125</v>
      </c>
      <c r="S2977" s="10">
        <f t="shared" si="425"/>
        <v>70.884955752212392</v>
      </c>
      <c r="T2977" t="s">
        <v>8271</v>
      </c>
      <c r="U2977" t="str">
        <f t="shared" si="426"/>
        <v>theater</v>
      </c>
      <c r="V2977" t="str">
        <f t="shared" si="427"/>
        <v>plays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>
        <f t="shared" si="420"/>
        <v>1448870</v>
      </c>
      <c r="L2978" s="12">
        <f t="shared" si="421"/>
        <v>42425.480671296296</v>
      </c>
      <c r="M2978" s="12">
        <f t="shared" si="422"/>
        <v>42442.25</v>
      </c>
      <c r="N2978" s="14">
        <f t="shared" si="423"/>
        <v>16.519328703703703</v>
      </c>
      <c r="O2978" t="b">
        <v>0</v>
      </c>
      <c r="P2978">
        <v>14</v>
      </c>
      <c r="Q2978" t="b">
        <v>1</v>
      </c>
      <c r="R2978" s="8">
        <f t="shared" si="424"/>
        <v>1.7142857142857142</v>
      </c>
      <c r="S2978" s="10">
        <f t="shared" si="425"/>
        <v>8.5714285714285712</v>
      </c>
      <c r="T2978" t="s">
        <v>8271</v>
      </c>
      <c r="U2978" t="str">
        <f t="shared" si="426"/>
        <v>theater</v>
      </c>
      <c r="V2978" t="str">
        <f t="shared" si="427"/>
        <v>plays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>
        <f t="shared" si="420"/>
        <v>5115906</v>
      </c>
      <c r="L2979" s="12">
        <f t="shared" si="421"/>
        <v>42026.63118055556</v>
      </c>
      <c r="M2979" s="12">
        <f t="shared" si="422"/>
        <v>42085.843055555553</v>
      </c>
      <c r="N2979" s="14">
        <f t="shared" si="423"/>
        <v>58.961874999999999</v>
      </c>
      <c r="O2979" t="b">
        <v>0</v>
      </c>
      <c r="P2979">
        <v>30</v>
      </c>
      <c r="Q2979" t="b">
        <v>1</v>
      </c>
      <c r="R2979" s="8">
        <f t="shared" si="424"/>
        <v>1.1356666666666666</v>
      </c>
      <c r="S2979" s="10">
        <f t="shared" si="425"/>
        <v>113.56666666666666</v>
      </c>
      <c r="T2979" t="s">
        <v>8271</v>
      </c>
      <c r="U2979" t="str">
        <f t="shared" si="426"/>
        <v>theater</v>
      </c>
      <c r="V2979" t="str">
        <f t="shared" si="427"/>
        <v>plays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>
        <f t="shared" si="420"/>
        <v>830193</v>
      </c>
      <c r="L2980" s="12">
        <f t="shared" si="421"/>
        <v>41922.390590277777</v>
      </c>
      <c r="M2980" s="12">
        <f t="shared" si="422"/>
        <v>41931.999305555553</v>
      </c>
      <c r="N2980" s="14">
        <f t="shared" si="423"/>
        <v>9.3587152777777778</v>
      </c>
      <c r="O2980" t="b">
        <v>0</v>
      </c>
      <c r="P2980">
        <v>16</v>
      </c>
      <c r="Q2980" t="b">
        <v>1</v>
      </c>
      <c r="R2980" s="8">
        <f t="shared" si="424"/>
        <v>1.2946666666666666</v>
      </c>
      <c r="S2980" s="10">
        <f t="shared" si="425"/>
        <v>60.6875</v>
      </c>
      <c r="T2980" t="s">
        <v>8271</v>
      </c>
      <c r="U2980" t="str">
        <f t="shared" si="426"/>
        <v>theater</v>
      </c>
      <c r="V2980" t="str">
        <f t="shared" si="427"/>
        <v>plays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>
        <f t="shared" si="420"/>
        <v>1419177</v>
      </c>
      <c r="L2981" s="12">
        <f t="shared" si="421"/>
        <v>41993.574340277773</v>
      </c>
      <c r="M2981" s="12">
        <f t="shared" si="422"/>
        <v>42010</v>
      </c>
      <c r="N2981" s="14">
        <f t="shared" si="423"/>
        <v>16.175659722222225</v>
      </c>
      <c r="O2981" t="b">
        <v>0</v>
      </c>
      <c r="P2981">
        <v>46</v>
      </c>
      <c r="Q2981" t="b">
        <v>1</v>
      </c>
      <c r="R2981" s="8">
        <f t="shared" si="424"/>
        <v>1.014</v>
      </c>
      <c r="S2981" s="10">
        <f t="shared" si="425"/>
        <v>110.21739130434783</v>
      </c>
      <c r="T2981" t="s">
        <v>8271</v>
      </c>
      <c r="U2981" t="str">
        <f t="shared" si="426"/>
        <v>theater</v>
      </c>
      <c r="V2981" t="str">
        <f t="shared" si="427"/>
        <v>plays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>
        <f t="shared" si="420"/>
        <v>1742470</v>
      </c>
      <c r="L2982" s="12">
        <f t="shared" si="421"/>
        <v>42219.665856481486</v>
      </c>
      <c r="M2982" s="12">
        <f t="shared" si="422"/>
        <v>42239.833333333328</v>
      </c>
      <c r="N2982" s="14">
        <f t="shared" si="423"/>
        <v>19.917476851851852</v>
      </c>
      <c r="O2982" t="b">
        <v>0</v>
      </c>
      <c r="P2982">
        <v>24</v>
      </c>
      <c r="Q2982" t="b">
        <v>1</v>
      </c>
      <c r="R2982" s="8">
        <f t="shared" si="424"/>
        <v>1.0916666666666666</v>
      </c>
      <c r="S2982" s="10">
        <f t="shared" si="425"/>
        <v>136.45833333333334</v>
      </c>
      <c r="T2982" t="s">
        <v>8271</v>
      </c>
      <c r="U2982" t="str">
        <f t="shared" si="426"/>
        <v>theater</v>
      </c>
      <c r="V2982" t="str">
        <f t="shared" si="427"/>
        <v>plays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>
        <f t="shared" si="420"/>
        <v>3888000</v>
      </c>
      <c r="L2983" s="12">
        <f t="shared" si="421"/>
        <v>42225.309675925921</v>
      </c>
      <c r="M2983" s="12">
        <f t="shared" si="422"/>
        <v>42270.309675925921</v>
      </c>
      <c r="N2983" s="14">
        <f t="shared" si="423"/>
        <v>44.75</v>
      </c>
      <c r="O2983" t="b">
        <v>1</v>
      </c>
      <c r="P2983">
        <v>97</v>
      </c>
      <c r="Q2983" t="b">
        <v>1</v>
      </c>
      <c r="R2983" s="8">
        <f t="shared" si="424"/>
        <v>1.28925</v>
      </c>
      <c r="S2983" s="10">
        <f t="shared" si="425"/>
        <v>53.164948453608247</v>
      </c>
      <c r="T2983" t="s">
        <v>8303</v>
      </c>
      <c r="U2983" t="str">
        <f t="shared" si="426"/>
        <v>theater</v>
      </c>
      <c r="V2983" t="str">
        <f t="shared" si="427"/>
        <v>spaces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>
        <f t="shared" si="420"/>
        <v>2592000</v>
      </c>
      <c r="L2984" s="12">
        <f t="shared" si="421"/>
        <v>42381.436840277776</v>
      </c>
      <c r="M2984" s="12">
        <f t="shared" si="422"/>
        <v>42411.436840277776</v>
      </c>
      <c r="N2984" s="14">
        <f t="shared" si="423"/>
        <v>29.75</v>
      </c>
      <c r="O2984" t="b">
        <v>1</v>
      </c>
      <c r="P2984">
        <v>59</v>
      </c>
      <c r="Q2984" t="b">
        <v>1</v>
      </c>
      <c r="R2984" s="8">
        <f t="shared" si="424"/>
        <v>1.0206</v>
      </c>
      <c r="S2984" s="10">
        <f t="shared" si="425"/>
        <v>86.491525423728817</v>
      </c>
      <c r="T2984" t="s">
        <v>8303</v>
      </c>
      <c r="U2984" t="str">
        <f t="shared" si="426"/>
        <v>theater</v>
      </c>
      <c r="V2984" t="str">
        <f t="shared" si="427"/>
        <v>spaces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>
        <f t="shared" si="420"/>
        <v>5187600</v>
      </c>
      <c r="L2985" s="12">
        <f t="shared" si="421"/>
        <v>41894.382361111115</v>
      </c>
      <c r="M2985" s="12">
        <f t="shared" si="422"/>
        <v>41954.424027777779</v>
      </c>
      <c r="N2985" s="14">
        <f t="shared" si="423"/>
        <v>59.791666666666664</v>
      </c>
      <c r="O2985" t="b">
        <v>1</v>
      </c>
      <c r="P2985">
        <v>1095</v>
      </c>
      <c r="Q2985" t="b">
        <v>1</v>
      </c>
      <c r="R2985" s="8">
        <f t="shared" si="424"/>
        <v>1.465395775862069</v>
      </c>
      <c r="S2985" s="10">
        <f t="shared" si="425"/>
        <v>155.23827397260274</v>
      </c>
      <c r="T2985" t="s">
        <v>8303</v>
      </c>
      <c r="U2985" t="str">
        <f t="shared" si="426"/>
        <v>theater</v>
      </c>
      <c r="V2985" t="str">
        <f t="shared" si="427"/>
        <v>spaces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>
        <f t="shared" si="420"/>
        <v>2592000</v>
      </c>
      <c r="L2986" s="12">
        <f t="shared" si="421"/>
        <v>42576.028715277775</v>
      </c>
      <c r="M2986" s="12">
        <f t="shared" si="422"/>
        <v>42606.028715277775</v>
      </c>
      <c r="N2986" s="14">
        <f t="shared" si="423"/>
        <v>29.75</v>
      </c>
      <c r="O2986" t="b">
        <v>1</v>
      </c>
      <c r="P2986">
        <v>218</v>
      </c>
      <c r="Q2986" t="b">
        <v>1</v>
      </c>
      <c r="R2986" s="8">
        <f t="shared" si="424"/>
        <v>1.00352</v>
      </c>
      <c r="S2986" s="10">
        <f t="shared" si="425"/>
        <v>115.08256880733946</v>
      </c>
      <c r="T2986" t="s">
        <v>8303</v>
      </c>
      <c r="U2986" t="str">
        <f t="shared" si="426"/>
        <v>theater</v>
      </c>
      <c r="V2986" t="str">
        <f t="shared" si="427"/>
        <v>spaces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>
        <f t="shared" si="420"/>
        <v>1658272</v>
      </c>
      <c r="L2987" s="12">
        <f t="shared" si="421"/>
        <v>42654.723703703698</v>
      </c>
      <c r="M2987" s="12">
        <f t="shared" si="422"/>
        <v>42673.916666666672</v>
      </c>
      <c r="N2987" s="14">
        <f t="shared" si="423"/>
        <v>18.942962962962962</v>
      </c>
      <c r="O2987" t="b">
        <v>0</v>
      </c>
      <c r="P2987">
        <v>111</v>
      </c>
      <c r="Q2987" t="b">
        <v>1</v>
      </c>
      <c r="R2987" s="8">
        <f t="shared" si="424"/>
        <v>1.2164999999999999</v>
      </c>
      <c r="S2987" s="10">
        <f t="shared" si="425"/>
        <v>109.5945945945946</v>
      </c>
      <c r="T2987" t="s">
        <v>8303</v>
      </c>
      <c r="U2987" t="str">
        <f t="shared" si="426"/>
        <v>theater</v>
      </c>
      <c r="V2987" t="str">
        <f t="shared" si="427"/>
        <v>spaces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>
        <f t="shared" si="420"/>
        <v>5180400</v>
      </c>
      <c r="L2988" s="12">
        <f t="shared" si="421"/>
        <v>42431.250069444446</v>
      </c>
      <c r="M2988" s="12">
        <f t="shared" si="422"/>
        <v>42491.208402777775</v>
      </c>
      <c r="N2988" s="14">
        <f t="shared" si="423"/>
        <v>59.708333333333336</v>
      </c>
      <c r="O2988" t="b">
        <v>0</v>
      </c>
      <c r="P2988">
        <v>56</v>
      </c>
      <c r="Q2988" t="b">
        <v>1</v>
      </c>
      <c r="R2988" s="8">
        <f t="shared" si="424"/>
        <v>1.0549999999999999</v>
      </c>
      <c r="S2988" s="10">
        <f t="shared" si="425"/>
        <v>45.214285714285715</v>
      </c>
      <c r="T2988" t="s">
        <v>8303</v>
      </c>
      <c r="U2988" t="str">
        <f t="shared" si="426"/>
        <v>theater</v>
      </c>
      <c r="V2988" t="str">
        <f t="shared" si="427"/>
        <v>spaces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>
        <f t="shared" si="420"/>
        <v>2479049</v>
      </c>
      <c r="L2989" s="12">
        <f t="shared" si="421"/>
        <v>42627.057303240741</v>
      </c>
      <c r="M2989" s="12">
        <f t="shared" si="422"/>
        <v>42655.75</v>
      </c>
      <c r="N2989" s="14">
        <f t="shared" si="423"/>
        <v>28.44269675925926</v>
      </c>
      <c r="O2989" t="b">
        <v>0</v>
      </c>
      <c r="P2989">
        <v>265</v>
      </c>
      <c r="Q2989" t="b">
        <v>1</v>
      </c>
      <c r="R2989" s="8">
        <f t="shared" si="424"/>
        <v>1.1040080000000001</v>
      </c>
      <c r="S2989" s="10">
        <f t="shared" si="425"/>
        <v>104.15169811320754</v>
      </c>
      <c r="T2989" t="s">
        <v>8303</v>
      </c>
      <c r="U2989" t="str">
        <f t="shared" si="426"/>
        <v>theater</v>
      </c>
      <c r="V2989" t="str">
        <f t="shared" si="427"/>
        <v>spaces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>
        <f t="shared" si="420"/>
        <v>2592000</v>
      </c>
      <c r="L2990" s="12">
        <f t="shared" si="421"/>
        <v>42511.112048611118</v>
      </c>
      <c r="M2990" s="12">
        <f t="shared" si="422"/>
        <v>42541.112048611118</v>
      </c>
      <c r="N2990" s="14">
        <f t="shared" si="423"/>
        <v>29.75</v>
      </c>
      <c r="O2990" t="b">
        <v>0</v>
      </c>
      <c r="P2990">
        <v>28</v>
      </c>
      <c r="Q2990" t="b">
        <v>1</v>
      </c>
      <c r="R2990" s="8">
        <f t="shared" si="424"/>
        <v>1</v>
      </c>
      <c r="S2990" s="10">
        <f t="shared" si="425"/>
        <v>35.714285714285715</v>
      </c>
      <c r="T2990" t="s">
        <v>8303</v>
      </c>
      <c r="U2990" t="str">
        <f t="shared" si="426"/>
        <v>theater</v>
      </c>
      <c r="V2990" t="str">
        <f t="shared" si="427"/>
        <v>spaces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>
        <f t="shared" si="420"/>
        <v>1916978</v>
      </c>
      <c r="L2991" s="12">
        <f t="shared" si="421"/>
        <v>42336.77039351852</v>
      </c>
      <c r="M2991" s="12">
        <f t="shared" si="422"/>
        <v>42358.957638888889</v>
      </c>
      <c r="N2991" s="14">
        <f t="shared" si="423"/>
        <v>21.937245370370373</v>
      </c>
      <c r="O2991" t="b">
        <v>0</v>
      </c>
      <c r="P2991">
        <v>364</v>
      </c>
      <c r="Q2991" t="b">
        <v>1</v>
      </c>
      <c r="R2991" s="8">
        <f t="shared" si="424"/>
        <v>1.76535</v>
      </c>
      <c r="S2991" s="10">
        <f t="shared" si="425"/>
        <v>96.997252747252745</v>
      </c>
      <c r="T2991" t="s">
        <v>8303</v>
      </c>
      <c r="U2991" t="str">
        <f t="shared" si="426"/>
        <v>theater</v>
      </c>
      <c r="V2991" t="str">
        <f t="shared" si="427"/>
        <v>spaces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>
        <f t="shared" si="420"/>
        <v>3024000</v>
      </c>
      <c r="L2992" s="12">
        <f t="shared" si="421"/>
        <v>42341.32430555555</v>
      </c>
      <c r="M2992" s="12">
        <f t="shared" si="422"/>
        <v>42376.32430555555</v>
      </c>
      <c r="N2992" s="14">
        <f t="shared" si="423"/>
        <v>34.75</v>
      </c>
      <c r="O2992" t="b">
        <v>0</v>
      </c>
      <c r="P2992">
        <v>27</v>
      </c>
      <c r="Q2992" t="b">
        <v>1</v>
      </c>
      <c r="R2992" s="8">
        <f t="shared" si="424"/>
        <v>1</v>
      </c>
      <c r="S2992" s="10">
        <f t="shared" si="425"/>
        <v>370.37037037037038</v>
      </c>
      <c r="T2992" t="s">
        <v>8303</v>
      </c>
      <c r="U2992" t="str">
        <f t="shared" si="426"/>
        <v>theater</v>
      </c>
      <c r="V2992" t="str">
        <f t="shared" si="427"/>
        <v>spaces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>
        <f t="shared" si="420"/>
        <v>1900800</v>
      </c>
      <c r="L2993" s="12">
        <f t="shared" si="421"/>
        <v>42740.587152777778</v>
      </c>
      <c r="M2993" s="12">
        <f t="shared" si="422"/>
        <v>42762.587152777778</v>
      </c>
      <c r="N2993" s="14">
        <f t="shared" si="423"/>
        <v>21.75</v>
      </c>
      <c r="O2993" t="b">
        <v>0</v>
      </c>
      <c r="P2993">
        <v>93</v>
      </c>
      <c r="Q2993" t="b">
        <v>1</v>
      </c>
      <c r="R2993" s="8">
        <f t="shared" si="424"/>
        <v>1.0329411764705883</v>
      </c>
      <c r="S2993" s="10">
        <f t="shared" si="425"/>
        <v>94.408602150537632</v>
      </c>
      <c r="T2993" t="s">
        <v>8303</v>
      </c>
      <c r="U2993" t="str">
        <f t="shared" si="426"/>
        <v>theater</v>
      </c>
      <c r="V2993" t="str">
        <f t="shared" si="427"/>
        <v>spaces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>
        <f t="shared" si="420"/>
        <v>2592000</v>
      </c>
      <c r="L2994" s="12">
        <f t="shared" si="421"/>
        <v>42622.517476851848</v>
      </c>
      <c r="M2994" s="12">
        <f t="shared" si="422"/>
        <v>42652.517476851848</v>
      </c>
      <c r="N2994" s="14">
        <f t="shared" si="423"/>
        <v>29.75</v>
      </c>
      <c r="O2994" t="b">
        <v>0</v>
      </c>
      <c r="P2994">
        <v>64</v>
      </c>
      <c r="Q2994" t="b">
        <v>1</v>
      </c>
      <c r="R2994" s="8">
        <f t="shared" si="424"/>
        <v>1.0449999999999999</v>
      </c>
      <c r="S2994" s="10">
        <f t="shared" si="425"/>
        <v>48.984375</v>
      </c>
      <c r="T2994" t="s">
        <v>8303</v>
      </c>
      <c r="U2994" t="str">
        <f t="shared" si="426"/>
        <v>theater</v>
      </c>
      <c r="V2994" t="str">
        <f t="shared" si="427"/>
        <v>spaces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>
        <f t="shared" si="420"/>
        <v>2592000</v>
      </c>
      <c r="L2995" s="12">
        <f t="shared" si="421"/>
        <v>42390.588738425926</v>
      </c>
      <c r="M2995" s="12">
        <f t="shared" si="422"/>
        <v>42420.588738425926</v>
      </c>
      <c r="N2995" s="14">
        <f t="shared" si="423"/>
        <v>29.75</v>
      </c>
      <c r="O2995" t="b">
        <v>0</v>
      </c>
      <c r="P2995">
        <v>22</v>
      </c>
      <c r="Q2995" t="b">
        <v>1</v>
      </c>
      <c r="R2995" s="8">
        <f t="shared" si="424"/>
        <v>1.0029999999999999</v>
      </c>
      <c r="S2995" s="10">
        <f t="shared" si="425"/>
        <v>45.590909090909093</v>
      </c>
      <c r="T2995" t="s">
        <v>8303</v>
      </c>
      <c r="U2995" t="str">
        <f t="shared" si="426"/>
        <v>theater</v>
      </c>
      <c r="V2995" t="str">
        <f t="shared" si="427"/>
        <v>spaces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>
        <f t="shared" si="420"/>
        <v>2592000</v>
      </c>
      <c r="L2996" s="12">
        <f t="shared" si="421"/>
        <v>41885.228842592594</v>
      </c>
      <c r="M2996" s="12">
        <f t="shared" si="422"/>
        <v>41915.228842592594</v>
      </c>
      <c r="N2996" s="14">
        <f t="shared" si="423"/>
        <v>29.75</v>
      </c>
      <c r="O2996" t="b">
        <v>0</v>
      </c>
      <c r="P2996">
        <v>59</v>
      </c>
      <c r="Q2996" t="b">
        <v>1</v>
      </c>
      <c r="R2996" s="8">
        <f t="shared" si="424"/>
        <v>4.577466666666667</v>
      </c>
      <c r="S2996" s="10">
        <f t="shared" si="425"/>
        <v>23.275254237288134</v>
      </c>
      <c r="T2996" t="s">
        <v>8303</v>
      </c>
      <c r="U2996" t="str">
        <f t="shared" si="426"/>
        <v>theater</v>
      </c>
      <c r="V2996" t="str">
        <f t="shared" si="427"/>
        <v>spaces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>
        <f t="shared" si="420"/>
        <v>2592000</v>
      </c>
      <c r="L2997" s="12">
        <f t="shared" si="421"/>
        <v>42724.415173611109</v>
      </c>
      <c r="M2997" s="12">
        <f t="shared" si="422"/>
        <v>42754.415173611109</v>
      </c>
      <c r="N2997" s="14">
        <f t="shared" si="423"/>
        <v>29.75</v>
      </c>
      <c r="O2997" t="b">
        <v>0</v>
      </c>
      <c r="P2997">
        <v>249</v>
      </c>
      <c r="Q2997" t="b">
        <v>1</v>
      </c>
      <c r="R2997" s="8">
        <f t="shared" si="424"/>
        <v>1.0496000000000001</v>
      </c>
      <c r="S2997" s="10">
        <f t="shared" si="425"/>
        <v>63.2289156626506</v>
      </c>
      <c r="T2997" t="s">
        <v>8303</v>
      </c>
      <c r="U2997" t="str">
        <f t="shared" si="426"/>
        <v>theater</v>
      </c>
      <c r="V2997" t="str">
        <f t="shared" si="427"/>
        <v>spaces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>
        <f t="shared" si="420"/>
        <v>5184000</v>
      </c>
      <c r="L2998" s="12">
        <f t="shared" si="421"/>
        <v>42090.662500000006</v>
      </c>
      <c r="M2998" s="12">
        <f t="shared" si="422"/>
        <v>42150.662500000006</v>
      </c>
      <c r="N2998" s="14">
        <f t="shared" si="423"/>
        <v>59.75</v>
      </c>
      <c r="O2998" t="b">
        <v>0</v>
      </c>
      <c r="P2998">
        <v>392</v>
      </c>
      <c r="Q2998" t="b">
        <v>1</v>
      </c>
      <c r="R2998" s="8">
        <f t="shared" si="424"/>
        <v>1.7194285714285715</v>
      </c>
      <c r="S2998" s="10">
        <f t="shared" si="425"/>
        <v>153.5204081632653</v>
      </c>
      <c r="T2998" t="s">
        <v>8303</v>
      </c>
      <c r="U2998" t="str">
        <f t="shared" si="426"/>
        <v>theater</v>
      </c>
      <c r="V2998" t="str">
        <f t="shared" si="427"/>
        <v>spaces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>
        <f t="shared" si="420"/>
        <v>1509747</v>
      </c>
      <c r="L2999" s="12">
        <f t="shared" si="421"/>
        <v>42775.483715277776</v>
      </c>
      <c r="M2999" s="12">
        <f t="shared" si="422"/>
        <v>42792.957638888889</v>
      </c>
      <c r="N2999" s="14">
        <f t="shared" si="423"/>
        <v>17.223923611111111</v>
      </c>
      <c r="O2999" t="b">
        <v>0</v>
      </c>
      <c r="P2999">
        <v>115</v>
      </c>
      <c r="Q2999" t="b">
        <v>1</v>
      </c>
      <c r="R2999" s="8">
        <f t="shared" si="424"/>
        <v>1.0373000000000001</v>
      </c>
      <c r="S2999" s="10">
        <f t="shared" si="425"/>
        <v>90.2</v>
      </c>
      <c r="T2999" t="s">
        <v>8303</v>
      </c>
      <c r="U2999" t="str">
        <f t="shared" si="426"/>
        <v>theater</v>
      </c>
      <c r="V2999" t="str">
        <f t="shared" si="427"/>
        <v>spaces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>
        <f t="shared" si="420"/>
        <v>2418371</v>
      </c>
      <c r="L3000" s="12">
        <f t="shared" si="421"/>
        <v>41777.943622685183</v>
      </c>
      <c r="M3000" s="12">
        <f t="shared" si="422"/>
        <v>41805.934027777781</v>
      </c>
      <c r="N3000" s="14">
        <f t="shared" si="423"/>
        <v>27.740405092592592</v>
      </c>
      <c r="O3000" t="b">
        <v>0</v>
      </c>
      <c r="P3000">
        <v>433</v>
      </c>
      <c r="Q3000" t="b">
        <v>1</v>
      </c>
      <c r="R3000" s="8">
        <f t="shared" si="424"/>
        <v>1.0302899999999999</v>
      </c>
      <c r="S3000" s="10">
        <f t="shared" si="425"/>
        <v>118.97113163972287</v>
      </c>
      <c r="T3000" t="s">
        <v>8303</v>
      </c>
      <c r="U3000" t="str">
        <f t="shared" si="426"/>
        <v>theater</v>
      </c>
      <c r="V3000" t="str">
        <f t="shared" si="427"/>
        <v>spaces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>
        <f t="shared" si="420"/>
        <v>1239240</v>
      </c>
      <c r="L3001" s="12">
        <f t="shared" si="421"/>
        <v>42780.490277777775</v>
      </c>
      <c r="M3001" s="12">
        <f t="shared" si="422"/>
        <v>42794.833333333328</v>
      </c>
      <c r="N3001" s="14">
        <f t="shared" si="423"/>
        <v>14.093055555555557</v>
      </c>
      <c r="O3001" t="b">
        <v>0</v>
      </c>
      <c r="P3001">
        <v>20</v>
      </c>
      <c r="Q3001" t="b">
        <v>1</v>
      </c>
      <c r="R3001" s="8">
        <f t="shared" si="424"/>
        <v>1.1888888888888889</v>
      </c>
      <c r="S3001" s="10">
        <f t="shared" si="425"/>
        <v>80.25</v>
      </c>
      <c r="T3001" t="s">
        <v>8303</v>
      </c>
      <c r="U3001" t="str">
        <f t="shared" si="426"/>
        <v>theater</v>
      </c>
      <c r="V3001" t="str">
        <f t="shared" si="427"/>
        <v>spaces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>
        <f t="shared" si="420"/>
        <v>1202930</v>
      </c>
      <c r="L3002" s="12">
        <f t="shared" si="421"/>
        <v>42752.577199074076</v>
      </c>
      <c r="M3002" s="12">
        <f t="shared" si="422"/>
        <v>42766.5</v>
      </c>
      <c r="N3002" s="14">
        <f t="shared" si="423"/>
        <v>13.672800925925925</v>
      </c>
      <c r="O3002" t="b">
        <v>0</v>
      </c>
      <c r="P3002">
        <v>8</v>
      </c>
      <c r="Q3002" t="b">
        <v>1</v>
      </c>
      <c r="R3002" s="8">
        <f t="shared" si="424"/>
        <v>1</v>
      </c>
      <c r="S3002" s="10">
        <f t="shared" si="425"/>
        <v>62.5</v>
      </c>
      <c r="T3002" t="s">
        <v>8303</v>
      </c>
      <c r="U3002" t="str">
        <f t="shared" si="426"/>
        <v>theater</v>
      </c>
      <c r="V3002" t="str">
        <f t="shared" si="427"/>
        <v>spaces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>
        <f t="shared" si="420"/>
        <v>2592000</v>
      </c>
      <c r="L3003" s="12">
        <f t="shared" si="421"/>
        <v>42534.645625000005</v>
      </c>
      <c r="M3003" s="12">
        <f t="shared" si="422"/>
        <v>42564.645625000005</v>
      </c>
      <c r="N3003" s="14">
        <f t="shared" si="423"/>
        <v>29.75</v>
      </c>
      <c r="O3003" t="b">
        <v>0</v>
      </c>
      <c r="P3003">
        <v>175</v>
      </c>
      <c r="Q3003" t="b">
        <v>1</v>
      </c>
      <c r="R3003" s="8">
        <f t="shared" si="424"/>
        <v>3.1869988910451896</v>
      </c>
      <c r="S3003" s="10">
        <f t="shared" si="425"/>
        <v>131.37719999999999</v>
      </c>
      <c r="T3003" t="s">
        <v>8303</v>
      </c>
      <c r="U3003" t="str">
        <f t="shared" si="426"/>
        <v>theater</v>
      </c>
      <c r="V3003" t="str">
        <f t="shared" si="427"/>
        <v>spaces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>
        <f t="shared" si="420"/>
        <v>2592000</v>
      </c>
      <c r="L3004" s="12">
        <f t="shared" si="421"/>
        <v>41239.58625</v>
      </c>
      <c r="M3004" s="12">
        <f t="shared" si="422"/>
        <v>41269.58625</v>
      </c>
      <c r="N3004" s="14">
        <f t="shared" si="423"/>
        <v>29.75</v>
      </c>
      <c r="O3004" t="b">
        <v>0</v>
      </c>
      <c r="P3004">
        <v>104</v>
      </c>
      <c r="Q3004" t="b">
        <v>1</v>
      </c>
      <c r="R3004" s="8">
        <f t="shared" si="424"/>
        <v>1.0850614285714286</v>
      </c>
      <c r="S3004" s="10">
        <f t="shared" si="425"/>
        <v>73.032980769230775</v>
      </c>
      <c r="T3004" t="s">
        <v>8303</v>
      </c>
      <c r="U3004" t="str">
        <f t="shared" si="426"/>
        <v>theater</v>
      </c>
      <c r="V3004" t="str">
        <f t="shared" si="427"/>
        <v>spaces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>
        <f t="shared" si="420"/>
        <v>2712964</v>
      </c>
      <c r="L3005" s="12">
        <f t="shared" si="421"/>
        <v>42398.599259259259</v>
      </c>
      <c r="M3005" s="12">
        <f t="shared" si="422"/>
        <v>42429.999305555553</v>
      </c>
      <c r="N3005" s="14">
        <f t="shared" si="423"/>
        <v>31.150046296296296</v>
      </c>
      <c r="O3005" t="b">
        <v>0</v>
      </c>
      <c r="P3005">
        <v>17</v>
      </c>
      <c r="Q3005" t="b">
        <v>1</v>
      </c>
      <c r="R3005" s="8">
        <f t="shared" si="424"/>
        <v>1.0116666666666667</v>
      </c>
      <c r="S3005" s="10">
        <f t="shared" si="425"/>
        <v>178.52941176470588</v>
      </c>
      <c r="T3005" t="s">
        <v>8303</v>
      </c>
      <c r="U3005" t="str">
        <f t="shared" si="426"/>
        <v>theater</v>
      </c>
      <c r="V3005" t="str">
        <f t="shared" si="427"/>
        <v>spaces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>
        <f t="shared" si="420"/>
        <v>2595600</v>
      </c>
      <c r="L3006" s="12">
        <f t="shared" si="421"/>
        <v>41928.631064814814</v>
      </c>
      <c r="M3006" s="12">
        <f t="shared" si="422"/>
        <v>41958.672731481478</v>
      </c>
      <c r="N3006" s="14">
        <f t="shared" si="423"/>
        <v>29.791666666666668</v>
      </c>
      <c r="O3006" t="b">
        <v>0</v>
      </c>
      <c r="P3006">
        <v>277</v>
      </c>
      <c r="Q3006" t="b">
        <v>1</v>
      </c>
      <c r="R3006" s="8">
        <f t="shared" si="424"/>
        <v>1.12815</v>
      </c>
      <c r="S3006" s="10">
        <f t="shared" si="425"/>
        <v>162.90974729241879</v>
      </c>
      <c r="T3006" t="s">
        <v>8303</v>
      </c>
      <c r="U3006" t="str">
        <f t="shared" si="426"/>
        <v>theater</v>
      </c>
      <c r="V3006" t="str">
        <f t="shared" si="427"/>
        <v>spaces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>
        <f t="shared" si="420"/>
        <v>2592000</v>
      </c>
      <c r="L3007" s="12">
        <f t="shared" si="421"/>
        <v>41888.424826388888</v>
      </c>
      <c r="M3007" s="12">
        <f t="shared" si="422"/>
        <v>41918.424826388888</v>
      </c>
      <c r="N3007" s="14">
        <f t="shared" si="423"/>
        <v>29.75</v>
      </c>
      <c r="O3007" t="b">
        <v>0</v>
      </c>
      <c r="P3007">
        <v>118</v>
      </c>
      <c r="Q3007" t="b">
        <v>1</v>
      </c>
      <c r="R3007" s="8">
        <f t="shared" si="424"/>
        <v>1.2049622641509434</v>
      </c>
      <c r="S3007" s="10">
        <f t="shared" si="425"/>
        <v>108.24237288135593</v>
      </c>
      <c r="T3007" t="s">
        <v>8303</v>
      </c>
      <c r="U3007" t="str">
        <f t="shared" si="426"/>
        <v>theater</v>
      </c>
      <c r="V3007" t="str">
        <f t="shared" si="427"/>
        <v>spaces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>
        <f t="shared" si="420"/>
        <v>2592000</v>
      </c>
      <c r="L3008" s="12">
        <f t="shared" si="421"/>
        <v>41957.506840277783</v>
      </c>
      <c r="M3008" s="12">
        <f t="shared" si="422"/>
        <v>41987.506840277783</v>
      </c>
      <c r="N3008" s="14">
        <f t="shared" si="423"/>
        <v>29.75</v>
      </c>
      <c r="O3008" t="b">
        <v>0</v>
      </c>
      <c r="P3008">
        <v>97</v>
      </c>
      <c r="Q3008" t="b">
        <v>1</v>
      </c>
      <c r="R3008" s="8">
        <f t="shared" si="424"/>
        <v>1.0774999999999999</v>
      </c>
      <c r="S3008" s="10">
        <f t="shared" si="425"/>
        <v>88.865979381443296</v>
      </c>
      <c r="T3008" t="s">
        <v>8303</v>
      </c>
      <c r="U3008" t="str">
        <f t="shared" si="426"/>
        <v>theater</v>
      </c>
      <c r="V3008" t="str">
        <f t="shared" si="427"/>
        <v>spaces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>
        <f t="shared" si="420"/>
        <v>1814400</v>
      </c>
      <c r="L3009" s="12">
        <f t="shared" si="421"/>
        <v>42097.966238425928</v>
      </c>
      <c r="M3009" s="12">
        <f t="shared" si="422"/>
        <v>42118.966238425928</v>
      </c>
      <c r="N3009" s="14">
        <f t="shared" si="423"/>
        <v>20.75</v>
      </c>
      <c r="O3009" t="b">
        <v>0</v>
      </c>
      <c r="P3009">
        <v>20</v>
      </c>
      <c r="Q3009" t="b">
        <v>1</v>
      </c>
      <c r="R3009" s="8">
        <f t="shared" si="424"/>
        <v>1.8</v>
      </c>
      <c r="S3009" s="10">
        <f t="shared" si="425"/>
        <v>54</v>
      </c>
      <c r="T3009" t="s">
        <v>8303</v>
      </c>
      <c r="U3009" t="str">
        <f t="shared" si="426"/>
        <v>theater</v>
      </c>
      <c r="V3009" t="str">
        <f t="shared" si="427"/>
        <v>spaces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>
        <f t="shared" si="420"/>
        <v>2592000</v>
      </c>
      <c r="L3010" s="12">
        <f t="shared" si="421"/>
        <v>42359.962025462963</v>
      </c>
      <c r="M3010" s="12">
        <f t="shared" si="422"/>
        <v>42389.962025462963</v>
      </c>
      <c r="N3010" s="14">
        <f t="shared" si="423"/>
        <v>29.75</v>
      </c>
      <c r="O3010" t="b">
        <v>0</v>
      </c>
      <c r="P3010">
        <v>26</v>
      </c>
      <c r="Q3010" t="b">
        <v>1</v>
      </c>
      <c r="R3010" s="8">
        <f t="shared" si="424"/>
        <v>1.0116666666666667</v>
      </c>
      <c r="S3010" s="10">
        <f t="shared" si="425"/>
        <v>116.73076923076923</v>
      </c>
      <c r="T3010" t="s">
        <v>8303</v>
      </c>
      <c r="U3010" t="str">
        <f t="shared" si="426"/>
        <v>theater</v>
      </c>
      <c r="V3010" t="str">
        <f t="shared" si="427"/>
        <v>spaces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>
        <f t="shared" ref="K3011:K3074" si="428">SUM(I3011,-J3011)</f>
        <v>2595600</v>
      </c>
      <c r="L3011" s="12">
        <f t="shared" ref="L3011:L3074" si="429">(((J3011/60)/60)/24)+DATE(1970,1,1)+(-6/24)</f>
        <v>41939.319907407407</v>
      </c>
      <c r="M3011" s="12">
        <f t="shared" ref="M3011:M3074" si="430">(((I3011/60)/60)/24)+DATE(1970,1,1)+(-6/24)</f>
        <v>41969.361574074079</v>
      </c>
      <c r="N3011" s="14">
        <f t="shared" ref="N3011:N3074" si="431">(((K3011/60)/60)/24)+(-6/24)</f>
        <v>29.791666666666668</v>
      </c>
      <c r="O3011" t="b">
        <v>0</v>
      </c>
      <c r="P3011">
        <v>128</v>
      </c>
      <c r="Q3011" t="b">
        <v>1</v>
      </c>
      <c r="R3011" s="8">
        <f t="shared" ref="R3011:R3074" si="432">E3011/D3011</f>
        <v>1.19756</v>
      </c>
      <c r="S3011" s="10">
        <f t="shared" ref="S3011:S3074" si="433">E3011/P3011</f>
        <v>233.8984375</v>
      </c>
      <c r="T3011" t="s">
        <v>8303</v>
      </c>
      <c r="U3011" t="str">
        <f t="shared" si="426"/>
        <v>theater</v>
      </c>
      <c r="V3011" t="str">
        <f t="shared" si="427"/>
        <v>spaces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>
        <f t="shared" si="428"/>
        <v>5184000</v>
      </c>
      <c r="L3012" s="12">
        <f t="shared" si="429"/>
        <v>41996.582395833335</v>
      </c>
      <c r="M3012" s="12">
        <f t="shared" si="430"/>
        <v>42056.582395833335</v>
      </c>
      <c r="N3012" s="14">
        <f t="shared" si="431"/>
        <v>59.75</v>
      </c>
      <c r="O3012" t="b">
        <v>0</v>
      </c>
      <c r="P3012">
        <v>15</v>
      </c>
      <c r="Q3012" t="b">
        <v>1</v>
      </c>
      <c r="R3012" s="8">
        <f t="shared" si="432"/>
        <v>1.58</v>
      </c>
      <c r="S3012" s="10">
        <f t="shared" si="433"/>
        <v>158</v>
      </c>
      <c r="T3012" t="s">
        <v>8303</v>
      </c>
      <c r="U3012" t="str">
        <f t="shared" si="426"/>
        <v>theater</v>
      </c>
      <c r="V3012" t="str">
        <f t="shared" si="427"/>
        <v>spaces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>
        <f t="shared" si="428"/>
        <v>2375024</v>
      </c>
      <c r="L3013" s="12">
        <f t="shared" si="429"/>
        <v>42334.218935185185</v>
      </c>
      <c r="M3013" s="12">
        <f t="shared" si="430"/>
        <v>42361.707638888889</v>
      </c>
      <c r="N3013" s="14">
        <f t="shared" si="431"/>
        <v>27.238703703703703</v>
      </c>
      <c r="O3013" t="b">
        <v>0</v>
      </c>
      <c r="P3013">
        <v>25</v>
      </c>
      <c r="Q3013" t="b">
        <v>1</v>
      </c>
      <c r="R3013" s="8">
        <f t="shared" si="432"/>
        <v>1.2366666666666666</v>
      </c>
      <c r="S3013" s="10">
        <f t="shared" si="433"/>
        <v>14.84</v>
      </c>
      <c r="T3013" t="s">
        <v>8303</v>
      </c>
      <c r="U3013" t="str">
        <f t="shared" si="426"/>
        <v>theater</v>
      </c>
      <c r="V3013" t="str">
        <f t="shared" si="427"/>
        <v>spaces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>
        <f t="shared" si="428"/>
        <v>1814400</v>
      </c>
      <c r="L3014" s="12">
        <f t="shared" si="429"/>
        <v>42024.452893518523</v>
      </c>
      <c r="M3014" s="12">
        <f t="shared" si="430"/>
        <v>42045.452893518523</v>
      </c>
      <c r="N3014" s="14">
        <f t="shared" si="431"/>
        <v>20.75</v>
      </c>
      <c r="O3014" t="b">
        <v>0</v>
      </c>
      <c r="P3014">
        <v>55</v>
      </c>
      <c r="Q3014" t="b">
        <v>1</v>
      </c>
      <c r="R3014" s="8">
        <f t="shared" si="432"/>
        <v>1.1712499999999999</v>
      </c>
      <c r="S3014" s="10">
        <f t="shared" si="433"/>
        <v>85.181818181818187</v>
      </c>
      <c r="T3014" t="s">
        <v>8303</v>
      </c>
      <c r="U3014" t="str">
        <f t="shared" si="426"/>
        <v>theater</v>
      </c>
      <c r="V3014" t="str">
        <f t="shared" si="427"/>
        <v>spaces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>
        <f t="shared" si="428"/>
        <v>2592000</v>
      </c>
      <c r="L3015" s="12">
        <f t="shared" si="429"/>
        <v>42146.586215277777</v>
      </c>
      <c r="M3015" s="12">
        <f t="shared" si="430"/>
        <v>42176.586215277777</v>
      </c>
      <c r="N3015" s="14">
        <f t="shared" si="431"/>
        <v>29.75</v>
      </c>
      <c r="O3015" t="b">
        <v>0</v>
      </c>
      <c r="P3015">
        <v>107</v>
      </c>
      <c r="Q3015" t="b">
        <v>1</v>
      </c>
      <c r="R3015" s="8">
        <f t="shared" si="432"/>
        <v>1.5696000000000001</v>
      </c>
      <c r="S3015" s="10">
        <f t="shared" si="433"/>
        <v>146.69158878504672</v>
      </c>
      <c r="T3015" t="s">
        <v>8303</v>
      </c>
      <c r="U3015" t="str">
        <f t="shared" si="426"/>
        <v>theater</v>
      </c>
      <c r="V3015" t="str">
        <f t="shared" si="427"/>
        <v>spaces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>
        <f t="shared" si="428"/>
        <v>2426520</v>
      </c>
      <c r="L3016" s="12">
        <f t="shared" si="429"/>
        <v>41919.873611111114</v>
      </c>
      <c r="M3016" s="12">
        <f t="shared" si="430"/>
        <v>41947.958333333336</v>
      </c>
      <c r="N3016" s="14">
        <f t="shared" si="431"/>
        <v>27.834722222222222</v>
      </c>
      <c r="O3016" t="b">
        <v>0</v>
      </c>
      <c r="P3016">
        <v>557</v>
      </c>
      <c r="Q3016" t="b">
        <v>1</v>
      </c>
      <c r="R3016" s="8">
        <f t="shared" si="432"/>
        <v>1.13104</v>
      </c>
      <c r="S3016" s="10">
        <f t="shared" si="433"/>
        <v>50.764811490125673</v>
      </c>
      <c r="T3016" t="s">
        <v>8303</v>
      </c>
      <c r="U3016" t="str">
        <f t="shared" si="426"/>
        <v>theater</v>
      </c>
      <c r="V3016" t="str">
        <f t="shared" si="427"/>
        <v>spaces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>
        <f t="shared" si="428"/>
        <v>1333962</v>
      </c>
      <c r="L3017" s="12">
        <f t="shared" si="429"/>
        <v>41785.47729166667</v>
      </c>
      <c r="M3017" s="12">
        <f t="shared" si="430"/>
        <v>41800.916666666664</v>
      </c>
      <c r="N3017" s="14">
        <f t="shared" si="431"/>
        <v>15.189375</v>
      </c>
      <c r="O3017" t="b">
        <v>0</v>
      </c>
      <c r="P3017">
        <v>40</v>
      </c>
      <c r="Q3017" t="b">
        <v>1</v>
      </c>
      <c r="R3017" s="8">
        <f t="shared" si="432"/>
        <v>1.0317647058823529</v>
      </c>
      <c r="S3017" s="10">
        <f t="shared" si="433"/>
        <v>87.7</v>
      </c>
      <c r="T3017" t="s">
        <v>8303</v>
      </c>
      <c r="U3017" t="str">
        <f t="shared" si="426"/>
        <v>theater</v>
      </c>
      <c r="V3017" t="str">
        <f t="shared" si="427"/>
        <v>spaces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>
        <f t="shared" si="428"/>
        <v>5184000</v>
      </c>
      <c r="L3018" s="12">
        <f t="shared" si="429"/>
        <v>41778.298055555555</v>
      </c>
      <c r="M3018" s="12">
        <f t="shared" si="430"/>
        <v>41838.298055555555</v>
      </c>
      <c r="N3018" s="14">
        <f t="shared" si="431"/>
        <v>59.75</v>
      </c>
      <c r="O3018" t="b">
        <v>0</v>
      </c>
      <c r="P3018">
        <v>36</v>
      </c>
      <c r="Q3018" t="b">
        <v>1</v>
      </c>
      <c r="R3018" s="8">
        <f t="shared" si="432"/>
        <v>1.0261176470588236</v>
      </c>
      <c r="S3018" s="10">
        <f t="shared" si="433"/>
        <v>242.27777777777777</v>
      </c>
      <c r="T3018" t="s">
        <v>8303</v>
      </c>
      <c r="U3018" t="str">
        <f t="shared" si="426"/>
        <v>theater</v>
      </c>
      <c r="V3018" t="str">
        <f t="shared" si="427"/>
        <v>spaces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>
        <f t="shared" si="428"/>
        <v>2592000</v>
      </c>
      <c r="L3019" s="12">
        <f t="shared" si="429"/>
        <v>41841.600034722222</v>
      </c>
      <c r="M3019" s="12">
        <f t="shared" si="430"/>
        <v>41871.600034722222</v>
      </c>
      <c r="N3019" s="14">
        <f t="shared" si="431"/>
        <v>29.75</v>
      </c>
      <c r="O3019" t="b">
        <v>0</v>
      </c>
      <c r="P3019">
        <v>159</v>
      </c>
      <c r="Q3019" t="b">
        <v>1</v>
      </c>
      <c r="R3019" s="8">
        <f t="shared" si="432"/>
        <v>1.0584090909090909</v>
      </c>
      <c r="S3019" s="10">
        <f t="shared" si="433"/>
        <v>146.44654088050314</v>
      </c>
      <c r="T3019" t="s">
        <v>8303</v>
      </c>
      <c r="U3019" t="str">
        <f t="shared" si="426"/>
        <v>theater</v>
      </c>
      <c r="V3019" t="str">
        <f t="shared" si="427"/>
        <v>spaces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>
        <f t="shared" si="428"/>
        <v>3682224</v>
      </c>
      <c r="L3020" s="12">
        <f t="shared" si="429"/>
        <v>42163.04833333334</v>
      </c>
      <c r="M3020" s="12">
        <f t="shared" si="430"/>
        <v>42205.666666666672</v>
      </c>
      <c r="N3020" s="14">
        <f t="shared" si="431"/>
        <v>42.368333333333332</v>
      </c>
      <c r="O3020" t="b">
        <v>0</v>
      </c>
      <c r="P3020">
        <v>41</v>
      </c>
      <c r="Q3020" t="b">
        <v>1</v>
      </c>
      <c r="R3020" s="8">
        <f t="shared" si="432"/>
        <v>1.0071428571428571</v>
      </c>
      <c r="S3020" s="10">
        <f t="shared" si="433"/>
        <v>103.17073170731707</v>
      </c>
      <c r="T3020" t="s">
        <v>8303</v>
      </c>
      <c r="U3020" t="str">
        <f t="shared" si="426"/>
        <v>theater</v>
      </c>
      <c r="V3020" t="str">
        <f t="shared" si="427"/>
        <v>spaces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>
        <f t="shared" si="428"/>
        <v>2357980</v>
      </c>
      <c r="L3021" s="12">
        <f t="shared" si="429"/>
        <v>41758.583564814813</v>
      </c>
      <c r="M3021" s="12">
        <f t="shared" si="430"/>
        <v>41785.875</v>
      </c>
      <c r="N3021" s="14">
        <f t="shared" si="431"/>
        <v>27.041435185185183</v>
      </c>
      <c r="O3021" t="b">
        <v>0</v>
      </c>
      <c r="P3021">
        <v>226</v>
      </c>
      <c r="Q3021" t="b">
        <v>1</v>
      </c>
      <c r="R3021" s="8">
        <f t="shared" si="432"/>
        <v>1.2123333333333333</v>
      </c>
      <c r="S3021" s="10">
        <f t="shared" si="433"/>
        <v>80.464601769911511</v>
      </c>
      <c r="T3021" t="s">
        <v>8303</v>
      </c>
      <c r="U3021" t="str">
        <f t="shared" si="426"/>
        <v>theater</v>
      </c>
      <c r="V3021" t="str">
        <f t="shared" si="427"/>
        <v>spaces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>
        <f t="shared" si="428"/>
        <v>5184000</v>
      </c>
      <c r="L3022" s="12">
        <f t="shared" si="429"/>
        <v>42170.596446759257</v>
      </c>
      <c r="M3022" s="12">
        <f t="shared" si="430"/>
        <v>42230.596446759257</v>
      </c>
      <c r="N3022" s="14">
        <f t="shared" si="431"/>
        <v>59.75</v>
      </c>
      <c r="O3022" t="b">
        <v>0</v>
      </c>
      <c r="P3022">
        <v>30</v>
      </c>
      <c r="Q3022" t="b">
        <v>1</v>
      </c>
      <c r="R3022" s="8">
        <f t="shared" si="432"/>
        <v>1.0057142857142858</v>
      </c>
      <c r="S3022" s="10">
        <f t="shared" si="433"/>
        <v>234.66666666666666</v>
      </c>
      <c r="T3022" t="s">
        <v>8303</v>
      </c>
      <c r="U3022" t="str">
        <f t="shared" si="426"/>
        <v>theater</v>
      </c>
      <c r="V3022" t="str">
        <f t="shared" si="427"/>
        <v>spaces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>
        <f t="shared" si="428"/>
        <v>3078471</v>
      </c>
      <c r="L3023" s="12">
        <f t="shared" si="429"/>
        <v>42660.368854166663</v>
      </c>
      <c r="M3023" s="12">
        <f t="shared" si="430"/>
        <v>42695.999305555553</v>
      </c>
      <c r="N3023" s="14">
        <f t="shared" si="431"/>
        <v>35.380451388888886</v>
      </c>
      <c r="O3023" t="b">
        <v>0</v>
      </c>
      <c r="P3023">
        <v>103</v>
      </c>
      <c r="Q3023" t="b">
        <v>1</v>
      </c>
      <c r="R3023" s="8">
        <f t="shared" si="432"/>
        <v>1.1602222222222223</v>
      </c>
      <c r="S3023" s="10">
        <f t="shared" si="433"/>
        <v>50.689320388349515</v>
      </c>
      <c r="T3023" t="s">
        <v>8303</v>
      </c>
      <c r="U3023" t="str">
        <f t="shared" si="426"/>
        <v>theater</v>
      </c>
      <c r="V3023" t="str">
        <f t="shared" si="427"/>
        <v>spaces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>
        <f t="shared" si="428"/>
        <v>3888000</v>
      </c>
      <c r="L3024" s="12">
        <f t="shared" si="429"/>
        <v>42564.70380787037</v>
      </c>
      <c r="M3024" s="12">
        <f t="shared" si="430"/>
        <v>42609.70380787037</v>
      </c>
      <c r="N3024" s="14">
        <f t="shared" si="431"/>
        <v>44.75</v>
      </c>
      <c r="O3024" t="b">
        <v>0</v>
      </c>
      <c r="P3024">
        <v>62</v>
      </c>
      <c r="Q3024" t="b">
        <v>1</v>
      </c>
      <c r="R3024" s="8">
        <f t="shared" si="432"/>
        <v>1.0087999999999999</v>
      </c>
      <c r="S3024" s="10">
        <f t="shared" si="433"/>
        <v>162.70967741935485</v>
      </c>
      <c r="T3024" t="s">
        <v>8303</v>
      </c>
      <c r="U3024" t="str">
        <f t="shared" si="426"/>
        <v>theater</v>
      </c>
      <c r="V3024" t="str">
        <f t="shared" si="427"/>
        <v>spaces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>
        <f t="shared" si="428"/>
        <v>3888000</v>
      </c>
      <c r="L3025" s="12">
        <f t="shared" si="429"/>
        <v>42121.425763888896</v>
      </c>
      <c r="M3025" s="12">
        <f t="shared" si="430"/>
        <v>42166.425763888896</v>
      </c>
      <c r="N3025" s="14">
        <f t="shared" si="431"/>
        <v>44.75</v>
      </c>
      <c r="O3025" t="b">
        <v>0</v>
      </c>
      <c r="P3025">
        <v>6</v>
      </c>
      <c r="Q3025" t="b">
        <v>1</v>
      </c>
      <c r="R3025" s="8">
        <f t="shared" si="432"/>
        <v>1.03</v>
      </c>
      <c r="S3025" s="10">
        <f t="shared" si="433"/>
        <v>120.16666666666667</v>
      </c>
      <c r="T3025" t="s">
        <v>8303</v>
      </c>
      <c r="U3025" t="str">
        <f t="shared" si="426"/>
        <v>theater</v>
      </c>
      <c r="V3025" t="str">
        <f t="shared" si="427"/>
        <v>spaces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>
        <f t="shared" si="428"/>
        <v>2592000</v>
      </c>
      <c r="L3026" s="12">
        <f t="shared" si="429"/>
        <v>41158.743923611109</v>
      </c>
      <c r="M3026" s="12">
        <f t="shared" si="430"/>
        <v>41188.743923611109</v>
      </c>
      <c r="N3026" s="14">
        <f t="shared" si="431"/>
        <v>29.75</v>
      </c>
      <c r="O3026" t="b">
        <v>0</v>
      </c>
      <c r="P3026">
        <v>182</v>
      </c>
      <c r="Q3026" t="b">
        <v>1</v>
      </c>
      <c r="R3026" s="8">
        <f t="shared" si="432"/>
        <v>2.4641999999999999</v>
      </c>
      <c r="S3026" s="10">
        <f t="shared" si="433"/>
        <v>67.697802197802204</v>
      </c>
      <c r="T3026" t="s">
        <v>8303</v>
      </c>
      <c r="U3026" t="str">
        <f t="shared" si="426"/>
        <v>theater</v>
      </c>
      <c r="V3026" t="str">
        <f t="shared" si="427"/>
        <v>spaces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>
        <f t="shared" si="428"/>
        <v>2432787</v>
      </c>
      <c r="L3027" s="12">
        <f t="shared" si="429"/>
        <v>41761.259409722225</v>
      </c>
      <c r="M3027" s="12">
        <f t="shared" si="430"/>
        <v>41789.416666666664</v>
      </c>
      <c r="N3027" s="14">
        <f t="shared" si="431"/>
        <v>27.907256944444441</v>
      </c>
      <c r="O3027" t="b">
        <v>0</v>
      </c>
      <c r="P3027">
        <v>145</v>
      </c>
      <c r="Q3027" t="b">
        <v>1</v>
      </c>
      <c r="R3027" s="8">
        <f t="shared" si="432"/>
        <v>3.0219999999999998</v>
      </c>
      <c r="S3027" s="10">
        <f t="shared" si="433"/>
        <v>52.103448275862071</v>
      </c>
      <c r="T3027" t="s">
        <v>8303</v>
      </c>
      <c r="U3027" t="str">
        <f t="shared" si="426"/>
        <v>theater</v>
      </c>
      <c r="V3027" t="str">
        <f t="shared" si="427"/>
        <v>spaces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>
        <f t="shared" si="428"/>
        <v>1209600</v>
      </c>
      <c r="L3028" s="12">
        <f t="shared" si="429"/>
        <v>42783.209398148145</v>
      </c>
      <c r="M3028" s="12">
        <f t="shared" si="430"/>
        <v>42797.209398148145</v>
      </c>
      <c r="N3028" s="14">
        <f t="shared" si="431"/>
        <v>13.75</v>
      </c>
      <c r="O3028" t="b">
        <v>0</v>
      </c>
      <c r="P3028">
        <v>25</v>
      </c>
      <c r="Q3028" t="b">
        <v>1</v>
      </c>
      <c r="R3028" s="8">
        <f t="shared" si="432"/>
        <v>1.4333333333333333</v>
      </c>
      <c r="S3028" s="10">
        <f t="shared" si="433"/>
        <v>51.6</v>
      </c>
      <c r="T3028" t="s">
        <v>8303</v>
      </c>
      <c r="U3028" t="str">
        <f t="shared" si="426"/>
        <v>theater</v>
      </c>
      <c r="V3028" t="str">
        <f t="shared" si="427"/>
        <v>spaces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>
        <f t="shared" si="428"/>
        <v>2588400</v>
      </c>
      <c r="L3029" s="12">
        <f t="shared" si="429"/>
        <v>42053.454293981486</v>
      </c>
      <c r="M3029" s="12">
        <f t="shared" si="430"/>
        <v>42083.412627314814</v>
      </c>
      <c r="N3029" s="14">
        <f t="shared" si="431"/>
        <v>29.708333333333332</v>
      </c>
      <c r="O3029" t="b">
        <v>0</v>
      </c>
      <c r="P3029">
        <v>320</v>
      </c>
      <c r="Q3029" t="b">
        <v>1</v>
      </c>
      <c r="R3029" s="8">
        <f t="shared" si="432"/>
        <v>1.3144</v>
      </c>
      <c r="S3029" s="10">
        <f t="shared" si="433"/>
        <v>164.3</v>
      </c>
      <c r="T3029" t="s">
        <v>8303</v>
      </c>
      <c r="U3029" t="str">
        <f t="shared" si="426"/>
        <v>theater</v>
      </c>
      <c r="V3029" t="str">
        <f t="shared" si="427"/>
        <v>spaces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>
        <f t="shared" si="428"/>
        <v>2592000</v>
      </c>
      <c r="L3030" s="12">
        <f t="shared" si="429"/>
        <v>42567.014178240745</v>
      </c>
      <c r="M3030" s="12">
        <f t="shared" si="430"/>
        <v>42597.014178240745</v>
      </c>
      <c r="N3030" s="14">
        <f t="shared" si="431"/>
        <v>29.75</v>
      </c>
      <c r="O3030" t="b">
        <v>0</v>
      </c>
      <c r="P3030">
        <v>99</v>
      </c>
      <c r="Q3030" t="b">
        <v>1</v>
      </c>
      <c r="R3030" s="8">
        <f t="shared" si="432"/>
        <v>1.6801999999999999</v>
      </c>
      <c r="S3030" s="10">
        <f t="shared" si="433"/>
        <v>84.858585858585855</v>
      </c>
      <c r="T3030" t="s">
        <v>8303</v>
      </c>
      <c r="U3030" t="str">
        <f t="shared" si="426"/>
        <v>theater</v>
      </c>
      <c r="V3030" t="str">
        <f t="shared" si="427"/>
        <v>spaces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>
        <f t="shared" si="428"/>
        <v>2460853</v>
      </c>
      <c r="L3031" s="12">
        <f t="shared" si="429"/>
        <v>41932.458877314813</v>
      </c>
      <c r="M3031" s="12">
        <f t="shared" si="430"/>
        <v>41960.940972222219</v>
      </c>
      <c r="N3031" s="14">
        <f t="shared" si="431"/>
        <v>28.232094907407404</v>
      </c>
      <c r="O3031" t="b">
        <v>0</v>
      </c>
      <c r="P3031">
        <v>348</v>
      </c>
      <c r="Q3031" t="b">
        <v>1</v>
      </c>
      <c r="R3031" s="8">
        <f t="shared" si="432"/>
        <v>1.0967666666666667</v>
      </c>
      <c r="S3031" s="10">
        <f t="shared" si="433"/>
        <v>94.548850574712645</v>
      </c>
      <c r="T3031" t="s">
        <v>8303</v>
      </c>
      <c r="U3031" t="str">
        <f t="shared" si="426"/>
        <v>theater</v>
      </c>
      <c r="V3031" t="str">
        <f t="shared" si="427"/>
        <v>spaces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>
        <f t="shared" si="428"/>
        <v>2592000</v>
      </c>
      <c r="L3032" s="12">
        <f t="shared" si="429"/>
        <v>42233.497349537036</v>
      </c>
      <c r="M3032" s="12">
        <f t="shared" si="430"/>
        <v>42263.497349537036</v>
      </c>
      <c r="N3032" s="14">
        <f t="shared" si="431"/>
        <v>29.75</v>
      </c>
      <c r="O3032" t="b">
        <v>0</v>
      </c>
      <c r="P3032">
        <v>41</v>
      </c>
      <c r="Q3032" t="b">
        <v>1</v>
      </c>
      <c r="R3032" s="8">
        <f t="shared" si="432"/>
        <v>1.0668571428571429</v>
      </c>
      <c r="S3032" s="10">
        <f t="shared" si="433"/>
        <v>45.536585365853661</v>
      </c>
      <c r="T3032" t="s">
        <v>8303</v>
      </c>
      <c r="U3032" t="str">
        <f t="shared" si="426"/>
        <v>theater</v>
      </c>
      <c r="V3032" t="str">
        <f t="shared" si="427"/>
        <v>spaces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>
        <f t="shared" si="428"/>
        <v>5184000</v>
      </c>
      <c r="L3033" s="12">
        <f t="shared" si="429"/>
        <v>42597.632488425923</v>
      </c>
      <c r="M3033" s="12">
        <f t="shared" si="430"/>
        <v>42657.632488425923</v>
      </c>
      <c r="N3033" s="14">
        <f t="shared" si="431"/>
        <v>59.75</v>
      </c>
      <c r="O3033" t="b">
        <v>0</v>
      </c>
      <c r="P3033">
        <v>29</v>
      </c>
      <c r="Q3033" t="b">
        <v>1</v>
      </c>
      <c r="R3033" s="8">
        <f t="shared" si="432"/>
        <v>1</v>
      </c>
      <c r="S3033" s="10">
        <f t="shared" si="433"/>
        <v>51.724137931034484</v>
      </c>
      <c r="T3033" t="s">
        <v>8303</v>
      </c>
      <c r="U3033" t="str">
        <f t="shared" si="426"/>
        <v>theater</v>
      </c>
      <c r="V3033" t="str">
        <f t="shared" si="427"/>
        <v>spaces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>
        <f t="shared" si="428"/>
        <v>2592000</v>
      </c>
      <c r="L3034" s="12">
        <f t="shared" si="429"/>
        <v>42227.794664351852</v>
      </c>
      <c r="M3034" s="12">
        <f t="shared" si="430"/>
        <v>42257.794664351852</v>
      </c>
      <c r="N3034" s="14">
        <f t="shared" si="431"/>
        <v>29.75</v>
      </c>
      <c r="O3034" t="b">
        <v>0</v>
      </c>
      <c r="P3034">
        <v>25</v>
      </c>
      <c r="Q3034" t="b">
        <v>1</v>
      </c>
      <c r="R3034" s="8">
        <f t="shared" si="432"/>
        <v>1.272</v>
      </c>
      <c r="S3034" s="10">
        <f t="shared" si="433"/>
        <v>50.88</v>
      </c>
      <c r="T3034" t="s">
        <v>8303</v>
      </c>
      <c r="U3034" t="str">
        <f t="shared" si="426"/>
        <v>theater</v>
      </c>
      <c r="V3034" t="str">
        <f t="shared" si="427"/>
        <v>spaces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>
        <f t="shared" si="428"/>
        <v>2592000</v>
      </c>
      <c r="L3035" s="12">
        <f t="shared" si="429"/>
        <v>42569.860243055555</v>
      </c>
      <c r="M3035" s="12">
        <f t="shared" si="430"/>
        <v>42599.860243055555</v>
      </c>
      <c r="N3035" s="14">
        <f t="shared" si="431"/>
        <v>29.75</v>
      </c>
      <c r="O3035" t="b">
        <v>0</v>
      </c>
      <c r="P3035">
        <v>23</v>
      </c>
      <c r="Q3035" t="b">
        <v>1</v>
      </c>
      <c r="R3035" s="8">
        <f t="shared" si="432"/>
        <v>1.4653333333333334</v>
      </c>
      <c r="S3035" s="10">
        <f t="shared" si="433"/>
        <v>191.13043478260869</v>
      </c>
      <c r="T3035" t="s">
        <v>8303</v>
      </c>
      <c r="U3035" t="str">
        <f t="shared" si="426"/>
        <v>theater</v>
      </c>
      <c r="V3035" t="str">
        <f t="shared" si="427"/>
        <v>spaces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>
        <f t="shared" si="428"/>
        <v>2646485</v>
      </c>
      <c r="L3036" s="12">
        <f t="shared" si="429"/>
        <v>42644.285358796296</v>
      </c>
      <c r="M3036" s="12">
        <f t="shared" si="430"/>
        <v>42674.915972222225</v>
      </c>
      <c r="N3036" s="14">
        <f t="shared" si="431"/>
        <v>30.38061342592593</v>
      </c>
      <c r="O3036" t="b">
        <v>0</v>
      </c>
      <c r="P3036">
        <v>1260</v>
      </c>
      <c r="Q3036" t="b">
        <v>1</v>
      </c>
      <c r="R3036" s="8">
        <f t="shared" si="432"/>
        <v>1.1253599999999999</v>
      </c>
      <c r="S3036" s="10">
        <f t="shared" si="433"/>
        <v>89.314285714285717</v>
      </c>
      <c r="T3036" t="s">
        <v>8303</v>
      </c>
      <c r="U3036" t="str">
        <f t="shared" si="426"/>
        <v>theater</v>
      </c>
      <c r="V3036" t="str">
        <f t="shared" si="427"/>
        <v>spaces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>
        <f t="shared" si="428"/>
        <v>2592000</v>
      </c>
      <c r="L3037" s="12">
        <f t="shared" si="429"/>
        <v>41368.310289351852</v>
      </c>
      <c r="M3037" s="12">
        <f t="shared" si="430"/>
        <v>41398.310289351852</v>
      </c>
      <c r="N3037" s="14">
        <f t="shared" si="431"/>
        <v>29.75</v>
      </c>
      <c r="O3037" t="b">
        <v>0</v>
      </c>
      <c r="P3037">
        <v>307</v>
      </c>
      <c r="Q3037" t="b">
        <v>1</v>
      </c>
      <c r="R3037" s="8">
        <f t="shared" si="432"/>
        <v>1.0878684000000001</v>
      </c>
      <c r="S3037" s="10">
        <f t="shared" si="433"/>
        <v>88.588631921824103</v>
      </c>
      <c r="T3037" t="s">
        <v>8303</v>
      </c>
      <c r="U3037" t="str">
        <f t="shared" si="426"/>
        <v>theater</v>
      </c>
      <c r="V3037" t="str">
        <f t="shared" si="427"/>
        <v>spaces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>
        <f t="shared" si="428"/>
        <v>3085696</v>
      </c>
      <c r="L3038" s="12">
        <f t="shared" si="429"/>
        <v>41466.535231481481</v>
      </c>
      <c r="M3038" s="12">
        <f t="shared" si="430"/>
        <v>41502.249305555553</v>
      </c>
      <c r="N3038" s="14">
        <f t="shared" si="431"/>
        <v>35.464074074074077</v>
      </c>
      <c r="O3038" t="b">
        <v>0</v>
      </c>
      <c r="P3038">
        <v>329</v>
      </c>
      <c r="Q3038" t="b">
        <v>1</v>
      </c>
      <c r="R3038" s="8">
        <f t="shared" si="432"/>
        <v>1.26732</v>
      </c>
      <c r="S3038" s="10">
        <f t="shared" si="433"/>
        <v>96.300911854103347</v>
      </c>
      <c r="T3038" t="s">
        <v>8303</v>
      </c>
      <c r="U3038" t="str">
        <f t="shared" si="426"/>
        <v>theater</v>
      </c>
      <c r="V3038" t="str">
        <f t="shared" si="427"/>
        <v>spaces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>
        <f t="shared" si="428"/>
        <v>6420767</v>
      </c>
      <c r="L3039" s="12">
        <f t="shared" si="429"/>
        <v>40378.643206018518</v>
      </c>
      <c r="M3039" s="12">
        <f t="shared" si="430"/>
        <v>40452.957638888889</v>
      </c>
      <c r="N3039" s="14">
        <f t="shared" si="431"/>
        <v>74.064432870370368</v>
      </c>
      <c r="O3039" t="b">
        <v>0</v>
      </c>
      <c r="P3039">
        <v>32</v>
      </c>
      <c r="Q3039" t="b">
        <v>1</v>
      </c>
      <c r="R3039" s="8">
        <f t="shared" si="432"/>
        <v>2.1320000000000001</v>
      </c>
      <c r="S3039" s="10">
        <f t="shared" si="433"/>
        <v>33.3125</v>
      </c>
      <c r="T3039" t="s">
        <v>8303</v>
      </c>
      <c r="U3039" t="str">
        <f t="shared" ref="U3039:U3102" si="434">IF(T3039="theater/plays", "theater", IF(T3039="theater/musical", "theater", IF(T3039="theater/spaces", "theater", "N/A")))</f>
        <v>theater</v>
      </c>
      <c r="V3039" t="str">
        <f t="shared" ref="V3039:V3102" si="435">IF(T3039="theater/plays", "plays", IF(T3039="theater/musical", "musical", IF(T3039="theater/spaces", "spaces", "N/A")))</f>
        <v>spaces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>
        <f t="shared" si="428"/>
        <v>5184000</v>
      </c>
      <c r="L3040" s="12">
        <f t="shared" si="429"/>
        <v>42373.002280092594</v>
      </c>
      <c r="M3040" s="12">
        <f t="shared" si="430"/>
        <v>42433.002280092594</v>
      </c>
      <c r="N3040" s="14">
        <f t="shared" si="431"/>
        <v>59.75</v>
      </c>
      <c r="O3040" t="b">
        <v>0</v>
      </c>
      <c r="P3040">
        <v>27</v>
      </c>
      <c r="Q3040" t="b">
        <v>1</v>
      </c>
      <c r="R3040" s="8">
        <f t="shared" si="432"/>
        <v>1.0049999999999999</v>
      </c>
      <c r="S3040" s="10">
        <f t="shared" si="433"/>
        <v>37.222222222222221</v>
      </c>
      <c r="T3040" t="s">
        <v>8303</v>
      </c>
      <c r="U3040" t="str">
        <f t="shared" si="434"/>
        <v>theater</v>
      </c>
      <c r="V3040" t="str">
        <f t="shared" si="435"/>
        <v>spaces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>
        <f t="shared" si="428"/>
        <v>2292902</v>
      </c>
      <c r="L3041" s="12">
        <f t="shared" si="429"/>
        <v>41610.544421296298</v>
      </c>
      <c r="M3041" s="12">
        <f t="shared" si="430"/>
        <v>41637.082638888889</v>
      </c>
      <c r="N3041" s="14">
        <f t="shared" si="431"/>
        <v>26.288217592592591</v>
      </c>
      <c r="O3041" t="b">
        <v>0</v>
      </c>
      <c r="P3041">
        <v>236</v>
      </c>
      <c r="Q3041" t="b">
        <v>1</v>
      </c>
      <c r="R3041" s="8">
        <f t="shared" si="432"/>
        <v>1.0871389999999999</v>
      </c>
      <c r="S3041" s="10">
        <f t="shared" si="433"/>
        <v>92.130423728813554</v>
      </c>
      <c r="T3041" t="s">
        <v>8303</v>
      </c>
      <c r="U3041" t="str">
        <f t="shared" si="434"/>
        <v>theater</v>
      </c>
      <c r="V3041" t="str">
        <f t="shared" si="435"/>
        <v>spaces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>
        <f t="shared" si="428"/>
        <v>359979</v>
      </c>
      <c r="L3042" s="12">
        <f t="shared" si="429"/>
        <v>42177.541909722218</v>
      </c>
      <c r="M3042" s="12">
        <f t="shared" si="430"/>
        <v>42181.708333333328</v>
      </c>
      <c r="N3042" s="14">
        <f t="shared" si="431"/>
        <v>3.916423611111111</v>
      </c>
      <c r="O3042" t="b">
        <v>0</v>
      </c>
      <c r="P3042">
        <v>42</v>
      </c>
      <c r="Q3042" t="b">
        <v>1</v>
      </c>
      <c r="R3042" s="8">
        <f t="shared" si="432"/>
        <v>1.075</v>
      </c>
      <c r="S3042" s="10">
        <f t="shared" si="433"/>
        <v>76.785714285714292</v>
      </c>
      <c r="T3042" t="s">
        <v>8303</v>
      </c>
      <c r="U3042" t="str">
        <f t="shared" si="434"/>
        <v>theater</v>
      </c>
      <c r="V3042" t="str">
        <f t="shared" si="435"/>
        <v>spaces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>
        <f t="shared" si="428"/>
        <v>2592000</v>
      </c>
      <c r="L3043" s="12">
        <f t="shared" si="429"/>
        <v>42359.618611111116</v>
      </c>
      <c r="M3043" s="12">
        <f t="shared" si="430"/>
        <v>42389.618611111116</v>
      </c>
      <c r="N3043" s="14">
        <f t="shared" si="431"/>
        <v>29.75</v>
      </c>
      <c r="O3043" t="b">
        <v>0</v>
      </c>
      <c r="P3043">
        <v>95</v>
      </c>
      <c r="Q3043" t="b">
        <v>1</v>
      </c>
      <c r="R3043" s="8">
        <f t="shared" si="432"/>
        <v>1.1048192771084338</v>
      </c>
      <c r="S3043" s="10">
        <f t="shared" si="433"/>
        <v>96.526315789473685</v>
      </c>
      <c r="T3043" t="s">
        <v>8303</v>
      </c>
      <c r="U3043" t="str">
        <f t="shared" si="434"/>
        <v>theater</v>
      </c>
      <c r="V3043" t="str">
        <f t="shared" si="435"/>
        <v>spaces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>
        <f t="shared" si="428"/>
        <v>2592000</v>
      </c>
      <c r="L3044" s="12">
        <f t="shared" si="429"/>
        <v>42253.438043981485</v>
      </c>
      <c r="M3044" s="12">
        <f t="shared" si="430"/>
        <v>42283.438043981485</v>
      </c>
      <c r="N3044" s="14">
        <f t="shared" si="431"/>
        <v>29.75</v>
      </c>
      <c r="O3044" t="b">
        <v>0</v>
      </c>
      <c r="P3044">
        <v>37</v>
      </c>
      <c r="Q3044" t="b">
        <v>1</v>
      </c>
      <c r="R3044" s="8">
        <f t="shared" si="432"/>
        <v>1.28</v>
      </c>
      <c r="S3044" s="10">
        <f t="shared" si="433"/>
        <v>51.891891891891895</v>
      </c>
      <c r="T3044" t="s">
        <v>8303</v>
      </c>
      <c r="U3044" t="str">
        <f t="shared" si="434"/>
        <v>theater</v>
      </c>
      <c r="V3044" t="str">
        <f t="shared" si="435"/>
        <v>spaces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>
        <f t="shared" si="428"/>
        <v>2336901</v>
      </c>
      <c r="L3045" s="12">
        <f t="shared" si="429"/>
        <v>42082.820590277777</v>
      </c>
      <c r="M3045" s="12">
        <f t="shared" si="430"/>
        <v>42109.868055555555</v>
      </c>
      <c r="N3045" s="14">
        <f t="shared" si="431"/>
        <v>26.797465277777775</v>
      </c>
      <c r="O3045" t="b">
        <v>0</v>
      </c>
      <c r="P3045">
        <v>128</v>
      </c>
      <c r="Q3045" t="b">
        <v>1</v>
      </c>
      <c r="R3045" s="8">
        <f t="shared" si="432"/>
        <v>1.1000666666666667</v>
      </c>
      <c r="S3045" s="10">
        <f t="shared" si="433"/>
        <v>128.9140625</v>
      </c>
      <c r="T3045" t="s">
        <v>8303</v>
      </c>
      <c r="U3045" t="str">
        <f t="shared" si="434"/>
        <v>theater</v>
      </c>
      <c r="V3045" t="str">
        <f t="shared" si="435"/>
        <v>spaces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>
        <f t="shared" si="428"/>
        <v>1296000</v>
      </c>
      <c r="L3046" s="12">
        <f t="shared" si="429"/>
        <v>42387.4768287037</v>
      </c>
      <c r="M3046" s="12">
        <f t="shared" si="430"/>
        <v>42402.4768287037</v>
      </c>
      <c r="N3046" s="14">
        <f t="shared" si="431"/>
        <v>14.75</v>
      </c>
      <c r="O3046" t="b">
        <v>0</v>
      </c>
      <c r="P3046">
        <v>156</v>
      </c>
      <c r="Q3046" t="b">
        <v>1</v>
      </c>
      <c r="R3046" s="8">
        <f t="shared" si="432"/>
        <v>1.0934166666666667</v>
      </c>
      <c r="S3046" s="10">
        <f t="shared" si="433"/>
        <v>84.108974358974365</v>
      </c>
      <c r="T3046" t="s">
        <v>8303</v>
      </c>
      <c r="U3046" t="str">
        <f t="shared" si="434"/>
        <v>theater</v>
      </c>
      <c r="V3046" t="str">
        <f t="shared" si="435"/>
        <v>spaces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>
        <f t="shared" si="428"/>
        <v>2592000</v>
      </c>
      <c r="L3047" s="12">
        <f t="shared" si="429"/>
        <v>41842.905729166669</v>
      </c>
      <c r="M3047" s="12">
        <f t="shared" si="430"/>
        <v>41872.905729166669</v>
      </c>
      <c r="N3047" s="14">
        <f t="shared" si="431"/>
        <v>29.75</v>
      </c>
      <c r="O3047" t="b">
        <v>0</v>
      </c>
      <c r="P3047">
        <v>64</v>
      </c>
      <c r="Q3047" t="b">
        <v>1</v>
      </c>
      <c r="R3047" s="8">
        <f t="shared" si="432"/>
        <v>1.3270650000000002</v>
      </c>
      <c r="S3047" s="10">
        <f t="shared" si="433"/>
        <v>82.941562500000003</v>
      </c>
      <c r="T3047" t="s">
        <v>8303</v>
      </c>
      <c r="U3047" t="str">
        <f t="shared" si="434"/>
        <v>theater</v>
      </c>
      <c r="V3047" t="str">
        <f t="shared" si="435"/>
        <v>spaces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>
        <f t="shared" si="428"/>
        <v>2540134</v>
      </c>
      <c r="L3048" s="12">
        <f t="shared" si="429"/>
        <v>41862.553078703706</v>
      </c>
      <c r="M3048" s="12">
        <f t="shared" si="430"/>
        <v>41891.952777777777</v>
      </c>
      <c r="N3048" s="14">
        <f t="shared" si="431"/>
        <v>29.149699074074075</v>
      </c>
      <c r="O3048" t="b">
        <v>0</v>
      </c>
      <c r="P3048">
        <v>58</v>
      </c>
      <c r="Q3048" t="b">
        <v>1</v>
      </c>
      <c r="R3048" s="8">
        <f t="shared" si="432"/>
        <v>1.9084810126582279</v>
      </c>
      <c r="S3048" s="10">
        <f t="shared" si="433"/>
        <v>259.94827586206895</v>
      </c>
      <c r="T3048" t="s">
        <v>8303</v>
      </c>
      <c r="U3048" t="str">
        <f t="shared" si="434"/>
        <v>theater</v>
      </c>
      <c r="V3048" t="str">
        <f t="shared" si="435"/>
        <v>spaces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>
        <f t="shared" si="428"/>
        <v>3763906</v>
      </c>
      <c r="L3049" s="12">
        <f t="shared" si="429"/>
        <v>42443.739050925928</v>
      </c>
      <c r="M3049" s="12">
        <f t="shared" si="430"/>
        <v>42487.302777777775</v>
      </c>
      <c r="N3049" s="14">
        <f t="shared" si="431"/>
        <v>43.313726851851861</v>
      </c>
      <c r="O3049" t="b">
        <v>0</v>
      </c>
      <c r="P3049">
        <v>20</v>
      </c>
      <c r="Q3049" t="b">
        <v>1</v>
      </c>
      <c r="R3049" s="8">
        <f t="shared" si="432"/>
        <v>1.49</v>
      </c>
      <c r="S3049" s="10">
        <f t="shared" si="433"/>
        <v>37.25</v>
      </c>
      <c r="T3049" t="s">
        <v>8303</v>
      </c>
      <c r="U3049" t="str">
        <f t="shared" si="434"/>
        <v>theater</v>
      </c>
      <c r="V3049" t="str">
        <f t="shared" si="435"/>
        <v>spaces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>
        <f t="shared" si="428"/>
        <v>2504658</v>
      </c>
      <c r="L3050" s="12">
        <f t="shared" si="429"/>
        <v>41975.651180555549</v>
      </c>
      <c r="M3050" s="12">
        <f t="shared" si="430"/>
        <v>42004.640277777777</v>
      </c>
      <c r="N3050" s="14">
        <f t="shared" si="431"/>
        <v>28.739097222222224</v>
      </c>
      <c r="O3050" t="b">
        <v>0</v>
      </c>
      <c r="P3050">
        <v>47</v>
      </c>
      <c r="Q3050" t="b">
        <v>1</v>
      </c>
      <c r="R3050" s="8">
        <f t="shared" si="432"/>
        <v>1.6639999999999999</v>
      </c>
      <c r="S3050" s="10">
        <f t="shared" si="433"/>
        <v>177.02127659574469</v>
      </c>
      <c r="T3050" t="s">
        <v>8303</v>
      </c>
      <c r="U3050" t="str">
        <f t="shared" si="434"/>
        <v>theater</v>
      </c>
      <c r="V3050" t="str">
        <f t="shared" si="435"/>
        <v>spaces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>
        <f t="shared" si="428"/>
        <v>2592000</v>
      </c>
      <c r="L3051" s="12">
        <f t="shared" si="429"/>
        <v>42138.764525462961</v>
      </c>
      <c r="M3051" s="12">
        <f t="shared" si="430"/>
        <v>42168.764525462961</v>
      </c>
      <c r="N3051" s="14">
        <f t="shared" si="431"/>
        <v>29.75</v>
      </c>
      <c r="O3051" t="b">
        <v>0</v>
      </c>
      <c r="P3051">
        <v>54</v>
      </c>
      <c r="Q3051" t="b">
        <v>1</v>
      </c>
      <c r="R3051" s="8">
        <f t="shared" si="432"/>
        <v>1.0666666666666667</v>
      </c>
      <c r="S3051" s="10">
        <f t="shared" si="433"/>
        <v>74.074074074074076</v>
      </c>
      <c r="T3051" t="s">
        <v>8303</v>
      </c>
      <c r="U3051" t="str">
        <f t="shared" si="434"/>
        <v>theater</v>
      </c>
      <c r="V3051" t="str">
        <f t="shared" si="435"/>
        <v>spaces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>
        <f t="shared" si="428"/>
        <v>2592000</v>
      </c>
      <c r="L3052" s="12">
        <f t="shared" si="429"/>
        <v>42464.91851851852</v>
      </c>
      <c r="M3052" s="12">
        <f t="shared" si="430"/>
        <v>42494.91851851852</v>
      </c>
      <c r="N3052" s="14">
        <f t="shared" si="431"/>
        <v>29.75</v>
      </c>
      <c r="O3052" t="b">
        <v>0</v>
      </c>
      <c r="P3052">
        <v>9</v>
      </c>
      <c r="Q3052" t="b">
        <v>1</v>
      </c>
      <c r="R3052" s="8">
        <f t="shared" si="432"/>
        <v>1.06</v>
      </c>
      <c r="S3052" s="10">
        <f t="shared" si="433"/>
        <v>70.666666666666671</v>
      </c>
      <c r="T3052" t="s">
        <v>8303</v>
      </c>
      <c r="U3052" t="str">
        <f t="shared" si="434"/>
        <v>theater</v>
      </c>
      <c r="V3052" t="str">
        <f t="shared" si="435"/>
        <v>spaces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>
        <f t="shared" si="428"/>
        <v>2592000</v>
      </c>
      <c r="L3053" s="12">
        <f t="shared" si="429"/>
        <v>42744.166030092587</v>
      </c>
      <c r="M3053" s="12">
        <f t="shared" si="430"/>
        <v>42774.166030092587</v>
      </c>
      <c r="N3053" s="14">
        <f t="shared" si="431"/>
        <v>29.75</v>
      </c>
      <c r="O3053" t="b">
        <v>1</v>
      </c>
      <c r="P3053">
        <v>35</v>
      </c>
      <c r="Q3053" t="b">
        <v>0</v>
      </c>
      <c r="R3053" s="8">
        <f t="shared" si="432"/>
        <v>0.23628571428571429</v>
      </c>
      <c r="S3053" s="10">
        <f t="shared" si="433"/>
        <v>23.62857142857143</v>
      </c>
      <c r="T3053" t="s">
        <v>8303</v>
      </c>
      <c r="U3053" t="str">
        <f t="shared" si="434"/>
        <v>theater</v>
      </c>
      <c r="V3053" t="str">
        <f t="shared" si="435"/>
        <v>spaces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>
        <f t="shared" si="428"/>
        <v>2591646</v>
      </c>
      <c r="L3054" s="12">
        <f t="shared" si="429"/>
        <v>42122.420069444444</v>
      </c>
      <c r="M3054" s="12">
        <f t="shared" si="430"/>
        <v>42152.415972222225</v>
      </c>
      <c r="N3054" s="14">
        <f t="shared" si="431"/>
        <v>29.745902777777776</v>
      </c>
      <c r="O3054" t="b">
        <v>0</v>
      </c>
      <c r="P3054">
        <v>2</v>
      </c>
      <c r="Q3054" t="b">
        <v>0</v>
      </c>
      <c r="R3054" s="8">
        <f t="shared" si="432"/>
        <v>1.5E-3</v>
      </c>
      <c r="S3054" s="10">
        <f t="shared" si="433"/>
        <v>37.5</v>
      </c>
      <c r="T3054" t="s">
        <v>8303</v>
      </c>
      <c r="U3054" t="str">
        <f t="shared" si="434"/>
        <v>theater</v>
      </c>
      <c r="V3054" t="str">
        <f t="shared" si="435"/>
        <v>spaces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>
        <f t="shared" si="428"/>
        <v>4441327</v>
      </c>
      <c r="L3055" s="12">
        <f t="shared" si="429"/>
        <v>41862.511724537035</v>
      </c>
      <c r="M3055" s="12">
        <f t="shared" si="430"/>
        <v>41913.915972222225</v>
      </c>
      <c r="N3055" s="14">
        <f t="shared" si="431"/>
        <v>51.15424768518519</v>
      </c>
      <c r="O3055" t="b">
        <v>0</v>
      </c>
      <c r="P3055">
        <v>3</v>
      </c>
      <c r="Q3055" t="b">
        <v>0</v>
      </c>
      <c r="R3055" s="8">
        <f t="shared" si="432"/>
        <v>4.0000000000000001E-3</v>
      </c>
      <c r="S3055" s="10">
        <f t="shared" si="433"/>
        <v>13.333333333333334</v>
      </c>
      <c r="T3055" t="s">
        <v>8303</v>
      </c>
      <c r="U3055" t="str">
        <f t="shared" si="434"/>
        <v>theater</v>
      </c>
      <c r="V3055" t="str">
        <f t="shared" si="435"/>
        <v>spaces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>
        <f t="shared" si="428"/>
        <v>3215086</v>
      </c>
      <c r="L3056" s="12">
        <f t="shared" si="429"/>
        <v>42027.582800925928</v>
      </c>
      <c r="M3056" s="12">
        <f t="shared" si="430"/>
        <v>42064.794444444444</v>
      </c>
      <c r="N3056" s="14">
        <f t="shared" si="431"/>
        <v>36.961643518518521</v>
      </c>
      <c r="O3056" t="b">
        <v>0</v>
      </c>
      <c r="P3056">
        <v>0</v>
      </c>
      <c r="Q3056" t="b">
        <v>0</v>
      </c>
      <c r="R3056" s="8">
        <f t="shared" si="432"/>
        <v>0</v>
      </c>
      <c r="S3056" s="10" t="e">
        <f t="shared" si="433"/>
        <v>#DIV/0!</v>
      </c>
      <c r="T3056" t="s">
        <v>8303</v>
      </c>
      <c r="U3056" t="str">
        <f t="shared" si="434"/>
        <v>theater</v>
      </c>
      <c r="V3056" t="str">
        <f t="shared" si="435"/>
        <v>spaces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>
        <f t="shared" si="428"/>
        <v>5184000</v>
      </c>
      <c r="L3057" s="12">
        <f t="shared" si="429"/>
        <v>41953.70821759259</v>
      </c>
      <c r="M3057" s="12">
        <f t="shared" si="430"/>
        <v>42013.70821759259</v>
      </c>
      <c r="N3057" s="14">
        <f t="shared" si="431"/>
        <v>59.75</v>
      </c>
      <c r="O3057" t="b">
        <v>0</v>
      </c>
      <c r="P3057">
        <v>1</v>
      </c>
      <c r="Q3057" t="b">
        <v>0</v>
      </c>
      <c r="R3057" s="8">
        <f t="shared" si="432"/>
        <v>5.0000000000000002E-5</v>
      </c>
      <c r="S3057" s="10">
        <f t="shared" si="433"/>
        <v>1</v>
      </c>
      <c r="T3057" t="s">
        <v>8303</v>
      </c>
      <c r="U3057" t="str">
        <f t="shared" si="434"/>
        <v>theater</v>
      </c>
      <c r="V3057" t="str">
        <f t="shared" si="435"/>
        <v>spaces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>
        <f t="shared" si="428"/>
        <v>5184000</v>
      </c>
      <c r="L3058" s="12">
        <f t="shared" si="429"/>
        <v>41851.386388888888</v>
      </c>
      <c r="M3058" s="12">
        <f t="shared" si="430"/>
        <v>41911.386388888888</v>
      </c>
      <c r="N3058" s="14">
        <f t="shared" si="431"/>
        <v>59.75</v>
      </c>
      <c r="O3058" t="b">
        <v>0</v>
      </c>
      <c r="P3058">
        <v>0</v>
      </c>
      <c r="Q3058" t="b">
        <v>0</v>
      </c>
      <c r="R3058" s="8">
        <f t="shared" si="432"/>
        <v>0</v>
      </c>
      <c r="S3058" s="10" t="e">
        <f t="shared" si="433"/>
        <v>#DIV/0!</v>
      </c>
      <c r="T3058" t="s">
        <v>8303</v>
      </c>
      <c r="U3058" t="str">
        <f t="shared" si="434"/>
        <v>theater</v>
      </c>
      <c r="V3058" t="str">
        <f t="shared" si="435"/>
        <v>spaces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>
        <f t="shared" si="428"/>
        <v>2588400</v>
      </c>
      <c r="L3059" s="12">
        <f t="shared" si="429"/>
        <v>42433.400590277779</v>
      </c>
      <c r="M3059" s="12">
        <f t="shared" si="430"/>
        <v>42463.358923611115</v>
      </c>
      <c r="N3059" s="14">
        <f t="shared" si="431"/>
        <v>29.708333333333332</v>
      </c>
      <c r="O3059" t="b">
        <v>0</v>
      </c>
      <c r="P3059">
        <v>0</v>
      </c>
      <c r="Q3059" t="b">
        <v>0</v>
      </c>
      <c r="R3059" s="8">
        <f t="shared" si="432"/>
        <v>0</v>
      </c>
      <c r="S3059" s="10" t="e">
        <f t="shared" si="433"/>
        <v>#DIV/0!</v>
      </c>
      <c r="T3059" t="s">
        <v>8303</v>
      </c>
      <c r="U3059" t="str">
        <f t="shared" si="434"/>
        <v>theater</v>
      </c>
      <c r="V3059" t="str">
        <f t="shared" si="435"/>
        <v>spaces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>
        <f t="shared" si="428"/>
        <v>4320000</v>
      </c>
      <c r="L3060" s="12">
        <f t="shared" si="429"/>
        <v>42460.124305555553</v>
      </c>
      <c r="M3060" s="12">
        <f t="shared" si="430"/>
        <v>42510.124305555553</v>
      </c>
      <c r="N3060" s="14">
        <f t="shared" si="431"/>
        <v>49.75</v>
      </c>
      <c r="O3060" t="b">
        <v>0</v>
      </c>
      <c r="P3060">
        <v>3</v>
      </c>
      <c r="Q3060" t="b">
        <v>0</v>
      </c>
      <c r="R3060" s="8">
        <f t="shared" si="432"/>
        <v>1.6666666666666666E-4</v>
      </c>
      <c r="S3060" s="10">
        <f t="shared" si="433"/>
        <v>1</v>
      </c>
      <c r="T3060" t="s">
        <v>8303</v>
      </c>
      <c r="U3060" t="str">
        <f t="shared" si="434"/>
        <v>theater</v>
      </c>
      <c r="V3060" t="str">
        <f t="shared" si="435"/>
        <v>spaces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>
        <f t="shared" si="428"/>
        <v>2592000</v>
      </c>
      <c r="L3061" s="12">
        <f t="shared" si="429"/>
        <v>41829.685717592591</v>
      </c>
      <c r="M3061" s="12">
        <f t="shared" si="430"/>
        <v>41859.685717592591</v>
      </c>
      <c r="N3061" s="14">
        <f t="shared" si="431"/>
        <v>29.75</v>
      </c>
      <c r="O3061" t="b">
        <v>0</v>
      </c>
      <c r="P3061">
        <v>11</v>
      </c>
      <c r="Q3061" t="b">
        <v>0</v>
      </c>
      <c r="R3061" s="8">
        <f t="shared" si="432"/>
        <v>3.0066666666666665E-2</v>
      </c>
      <c r="S3061" s="10">
        <f t="shared" si="433"/>
        <v>41</v>
      </c>
      <c r="T3061" t="s">
        <v>8303</v>
      </c>
      <c r="U3061" t="str">
        <f t="shared" si="434"/>
        <v>theater</v>
      </c>
      <c r="V3061" t="str">
        <f t="shared" si="435"/>
        <v>spaces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>
        <f t="shared" si="428"/>
        <v>2592000</v>
      </c>
      <c r="L3062" s="12">
        <f t="shared" si="429"/>
        <v>42245.024699074071</v>
      </c>
      <c r="M3062" s="12">
        <f t="shared" si="430"/>
        <v>42275.024699074071</v>
      </c>
      <c r="N3062" s="14">
        <f t="shared" si="431"/>
        <v>29.75</v>
      </c>
      <c r="O3062" t="b">
        <v>0</v>
      </c>
      <c r="P3062">
        <v>6</v>
      </c>
      <c r="Q3062" t="b">
        <v>0</v>
      </c>
      <c r="R3062" s="8">
        <f t="shared" si="432"/>
        <v>1.5227272727272728E-3</v>
      </c>
      <c r="S3062" s="10">
        <f t="shared" si="433"/>
        <v>55.833333333333336</v>
      </c>
      <c r="T3062" t="s">
        <v>8303</v>
      </c>
      <c r="U3062" t="str">
        <f t="shared" si="434"/>
        <v>theater</v>
      </c>
      <c r="V3062" t="str">
        <f t="shared" si="435"/>
        <v>spaces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>
        <f t="shared" si="428"/>
        <v>2592000</v>
      </c>
      <c r="L3063" s="12">
        <f t="shared" si="429"/>
        <v>41834.534120370372</v>
      </c>
      <c r="M3063" s="12">
        <f t="shared" si="430"/>
        <v>41864.534120370372</v>
      </c>
      <c r="N3063" s="14">
        <f t="shared" si="431"/>
        <v>29.75</v>
      </c>
      <c r="O3063" t="b">
        <v>0</v>
      </c>
      <c r="P3063">
        <v>0</v>
      </c>
      <c r="Q3063" t="b">
        <v>0</v>
      </c>
      <c r="R3063" s="8">
        <f t="shared" si="432"/>
        <v>0</v>
      </c>
      <c r="S3063" s="10" t="e">
        <f t="shared" si="433"/>
        <v>#DIV/0!</v>
      </c>
      <c r="T3063" t="s">
        <v>8303</v>
      </c>
      <c r="U3063" t="str">
        <f t="shared" si="434"/>
        <v>theater</v>
      </c>
      <c r="V3063" t="str">
        <f t="shared" si="435"/>
        <v>spaces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>
        <f t="shared" si="428"/>
        <v>2524108</v>
      </c>
      <c r="L3064" s="12">
        <f t="shared" si="429"/>
        <v>42248.285787037035</v>
      </c>
      <c r="M3064" s="12">
        <f t="shared" si="430"/>
        <v>42277.5</v>
      </c>
      <c r="N3064" s="14">
        <f t="shared" si="431"/>
        <v>28.964212962962964</v>
      </c>
      <c r="O3064" t="b">
        <v>0</v>
      </c>
      <c r="P3064">
        <v>67</v>
      </c>
      <c r="Q3064" t="b">
        <v>0</v>
      </c>
      <c r="R3064" s="8">
        <f t="shared" si="432"/>
        <v>0.66839999999999999</v>
      </c>
      <c r="S3064" s="10">
        <f t="shared" si="433"/>
        <v>99.761194029850742</v>
      </c>
      <c r="T3064" t="s">
        <v>8303</v>
      </c>
      <c r="U3064" t="str">
        <f t="shared" si="434"/>
        <v>theater</v>
      </c>
      <c r="V3064" t="str">
        <f t="shared" si="435"/>
        <v>spaces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>
        <f t="shared" si="428"/>
        <v>3024000</v>
      </c>
      <c r="L3065" s="12">
        <f t="shared" si="429"/>
        <v>42630.672893518517</v>
      </c>
      <c r="M3065" s="12">
        <f t="shared" si="430"/>
        <v>42665.672893518517</v>
      </c>
      <c r="N3065" s="14">
        <f t="shared" si="431"/>
        <v>34.75</v>
      </c>
      <c r="O3065" t="b">
        <v>0</v>
      </c>
      <c r="P3065">
        <v>23</v>
      </c>
      <c r="Q3065" t="b">
        <v>0</v>
      </c>
      <c r="R3065" s="8">
        <f t="shared" si="432"/>
        <v>0.19566666666666666</v>
      </c>
      <c r="S3065" s="10">
        <f t="shared" si="433"/>
        <v>25.521739130434781</v>
      </c>
      <c r="T3065" t="s">
        <v>8303</v>
      </c>
      <c r="U3065" t="str">
        <f t="shared" si="434"/>
        <v>theater</v>
      </c>
      <c r="V3065" t="str">
        <f t="shared" si="435"/>
        <v>spaces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>
        <f t="shared" si="428"/>
        <v>2692294</v>
      </c>
      <c r="L3066" s="12">
        <f t="shared" si="429"/>
        <v>42298.880162037036</v>
      </c>
      <c r="M3066" s="12">
        <f t="shared" si="430"/>
        <v>42330.040972222225</v>
      </c>
      <c r="N3066" s="14">
        <f t="shared" si="431"/>
        <v>30.910810185185184</v>
      </c>
      <c r="O3066" t="b">
        <v>0</v>
      </c>
      <c r="P3066">
        <v>72</v>
      </c>
      <c r="Q3066" t="b">
        <v>0</v>
      </c>
      <c r="R3066" s="8">
        <f t="shared" si="432"/>
        <v>0.11294666666666667</v>
      </c>
      <c r="S3066" s="10">
        <f t="shared" si="433"/>
        <v>117.65277777777777</v>
      </c>
      <c r="T3066" t="s">
        <v>8303</v>
      </c>
      <c r="U3066" t="str">
        <f t="shared" si="434"/>
        <v>theater</v>
      </c>
      <c r="V3066" t="str">
        <f t="shared" si="435"/>
        <v>spaces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>
        <f t="shared" si="428"/>
        <v>2160000</v>
      </c>
      <c r="L3067" s="12">
        <f t="shared" si="429"/>
        <v>41824.805231481485</v>
      </c>
      <c r="M3067" s="12">
        <f t="shared" si="430"/>
        <v>41849.805231481485</v>
      </c>
      <c r="N3067" s="14">
        <f t="shared" si="431"/>
        <v>24.75</v>
      </c>
      <c r="O3067" t="b">
        <v>0</v>
      </c>
      <c r="P3067">
        <v>2</v>
      </c>
      <c r="Q3067" t="b">
        <v>0</v>
      </c>
      <c r="R3067" s="8">
        <f t="shared" si="432"/>
        <v>4.0000000000000002E-4</v>
      </c>
      <c r="S3067" s="10">
        <f t="shared" si="433"/>
        <v>5</v>
      </c>
      <c r="T3067" t="s">
        <v>8303</v>
      </c>
      <c r="U3067" t="str">
        <f t="shared" si="434"/>
        <v>theater</v>
      </c>
      <c r="V3067" t="str">
        <f t="shared" si="435"/>
        <v>spaces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>
        <f t="shared" si="428"/>
        <v>2592000</v>
      </c>
      <c r="L3068" s="12">
        <f t="shared" si="429"/>
        <v>42530.978437500002</v>
      </c>
      <c r="M3068" s="12">
        <f t="shared" si="430"/>
        <v>42560.978437500002</v>
      </c>
      <c r="N3068" s="14">
        <f t="shared" si="431"/>
        <v>29.75</v>
      </c>
      <c r="O3068" t="b">
        <v>0</v>
      </c>
      <c r="P3068">
        <v>15</v>
      </c>
      <c r="Q3068" t="b">
        <v>0</v>
      </c>
      <c r="R3068" s="8">
        <f t="shared" si="432"/>
        <v>0.11985714285714286</v>
      </c>
      <c r="S3068" s="10">
        <f t="shared" si="433"/>
        <v>2796.6666666666665</v>
      </c>
      <c r="T3068" t="s">
        <v>8303</v>
      </c>
      <c r="U3068" t="str">
        <f t="shared" si="434"/>
        <v>theater</v>
      </c>
      <c r="V3068" t="str">
        <f t="shared" si="435"/>
        <v>spaces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>
        <f t="shared" si="428"/>
        <v>2592000</v>
      </c>
      <c r="L3069" s="12">
        <f t="shared" si="429"/>
        <v>42226.688414351855</v>
      </c>
      <c r="M3069" s="12">
        <f t="shared" si="430"/>
        <v>42256.688414351855</v>
      </c>
      <c r="N3069" s="14">
        <f t="shared" si="431"/>
        <v>29.75</v>
      </c>
      <c r="O3069" t="b">
        <v>0</v>
      </c>
      <c r="P3069">
        <v>1</v>
      </c>
      <c r="Q3069" t="b">
        <v>0</v>
      </c>
      <c r="R3069" s="8">
        <f t="shared" si="432"/>
        <v>2.5000000000000001E-2</v>
      </c>
      <c r="S3069" s="10">
        <f t="shared" si="433"/>
        <v>200</v>
      </c>
      <c r="T3069" t="s">
        <v>8303</v>
      </c>
      <c r="U3069" t="str">
        <f t="shared" si="434"/>
        <v>theater</v>
      </c>
      <c r="V3069" t="str">
        <f t="shared" si="435"/>
        <v>spaces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>
        <f t="shared" si="428"/>
        <v>2592000</v>
      </c>
      <c r="L3070" s="12">
        <f t="shared" si="429"/>
        <v>42263.441574074073</v>
      </c>
      <c r="M3070" s="12">
        <f t="shared" si="430"/>
        <v>42293.441574074073</v>
      </c>
      <c r="N3070" s="14">
        <f t="shared" si="431"/>
        <v>29.75</v>
      </c>
      <c r="O3070" t="b">
        <v>0</v>
      </c>
      <c r="P3070">
        <v>2</v>
      </c>
      <c r="Q3070" t="b">
        <v>0</v>
      </c>
      <c r="R3070" s="8">
        <f t="shared" si="432"/>
        <v>6.9999999999999999E-4</v>
      </c>
      <c r="S3070" s="10">
        <f t="shared" si="433"/>
        <v>87.5</v>
      </c>
      <c r="T3070" t="s">
        <v>8303</v>
      </c>
      <c r="U3070" t="str">
        <f t="shared" si="434"/>
        <v>theater</v>
      </c>
      <c r="V3070" t="str">
        <f t="shared" si="435"/>
        <v>spaces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>
        <f t="shared" si="428"/>
        <v>2592000</v>
      </c>
      <c r="L3071" s="12">
        <f t="shared" si="429"/>
        <v>41957.583726851852</v>
      </c>
      <c r="M3071" s="12">
        <f t="shared" si="430"/>
        <v>41987.583726851852</v>
      </c>
      <c r="N3071" s="14">
        <f t="shared" si="431"/>
        <v>29.75</v>
      </c>
      <c r="O3071" t="b">
        <v>0</v>
      </c>
      <c r="P3071">
        <v>7</v>
      </c>
      <c r="Q3071" t="b">
        <v>0</v>
      </c>
      <c r="R3071" s="8">
        <f t="shared" si="432"/>
        <v>0.14099999999999999</v>
      </c>
      <c r="S3071" s="10">
        <f t="shared" si="433"/>
        <v>20.142857142857142</v>
      </c>
      <c r="T3071" t="s">
        <v>8303</v>
      </c>
      <c r="U3071" t="str">
        <f t="shared" si="434"/>
        <v>theater</v>
      </c>
      <c r="V3071" t="str">
        <f t="shared" si="435"/>
        <v>spaces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>
        <f t="shared" si="428"/>
        <v>1814400</v>
      </c>
      <c r="L3072" s="12">
        <f t="shared" si="429"/>
        <v>42690.483437499999</v>
      </c>
      <c r="M3072" s="12">
        <f t="shared" si="430"/>
        <v>42711.483437499999</v>
      </c>
      <c r="N3072" s="14">
        <f t="shared" si="431"/>
        <v>20.75</v>
      </c>
      <c r="O3072" t="b">
        <v>0</v>
      </c>
      <c r="P3072">
        <v>16</v>
      </c>
      <c r="Q3072" t="b">
        <v>0</v>
      </c>
      <c r="R3072" s="8">
        <f t="shared" si="432"/>
        <v>3.3399999999999999E-2</v>
      </c>
      <c r="S3072" s="10">
        <f t="shared" si="433"/>
        <v>20.875</v>
      </c>
      <c r="T3072" t="s">
        <v>8303</v>
      </c>
      <c r="U3072" t="str">
        <f t="shared" si="434"/>
        <v>theater</v>
      </c>
      <c r="V3072" t="str">
        <f t="shared" si="435"/>
        <v>spaces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>
        <f t="shared" si="428"/>
        <v>1513459</v>
      </c>
      <c r="L3073" s="12">
        <f t="shared" si="429"/>
        <v>42097.482418981483</v>
      </c>
      <c r="M3073" s="12">
        <f t="shared" si="430"/>
        <v>42114.999305555553</v>
      </c>
      <c r="N3073" s="14">
        <f t="shared" si="431"/>
        <v>17.266886574074075</v>
      </c>
      <c r="O3073" t="b">
        <v>0</v>
      </c>
      <c r="P3073">
        <v>117</v>
      </c>
      <c r="Q3073" t="b">
        <v>0</v>
      </c>
      <c r="R3073" s="8">
        <f t="shared" si="432"/>
        <v>0.59775</v>
      </c>
      <c r="S3073" s="10">
        <f t="shared" si="433"/>
        <v>61.307692307692307</v>
      </c>
      <c r="T3073" t="s">
        <v>8303</v>
      </c>
      <c r="U3073" t="str">
        <f t="shared" si="434"/>
        <v>theater</v>
      </c>
      <c r="V3073" t="str">
        <f t="shared" si="435"/>
        <v>spaces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>
        <f t="shared" si="428"/>
        <v>1242698</v>
      </c>
      <c r="L3074" s="12">
        <f t="shared" si="429"/>
        <v>42658.440532407403</v>
      </c>
      <c r="M3074" s="12">
        <f t="shared" si="430"/>
        <v>42672.823611111111</v>
      </c>
      <c r="N3074" s="14">
        <f t="shared" si="431"/>
        <v>14.133078703703704</v>
      </c>
      <c r="O3074" t="b">
        <v>0</v>
      </c>
      <c r="P3074">
        <v>2</v>
      </c>
      <c r="Q3074" t="b">
        <v>0</v>
      </c>
      <c r="R3074" s="8">
        <f t="shared" si="432"/>
        <v>1.6666666666666666E-4</v>
      </c>
      <c r="S3074" s="10">
        <f t="shared" si="433"/>
        <v>1</v>
      </c>
      <c r="T3074" t="s">
        <v>8303</v>
      </c>
      <c r="U3074" t="str">
        <f t="shared" si="434"/>
        <v>theater</v>
      </c>
      <c r="V3074" t="str">
        <f t="shared" si="435"/>
        <v>spaces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>
        <f t="shared" ref="K3075:K3138" si="436">SUM(I3075,-J3075)</f>
        <v>5021640</v>
      </c>
      <c r="L3075" s="12">
        <f t="shared" ref="L3075:L3138" si="437">(((J3075/60)/60)/24)+DATE(1970,1,1)+(-6/24)</f>
        <v>42111.434027777781</v>
      </c>
      <c r="M3075" s="12">
        <f t="shared" ref="M3075:M3138" si="438">(((I3075/60)/60)/24)+DATE(1970,1,1)+(-6/24)</f>
        <v>42169.554861111115</v>
      </c>
      <c r="N3075" s="14">
        <f t="shared" ref="N3075:N3138" si="439">(((K3075/60)/60)/24)+(-6/24)</f>
        <v>57.870833333333337</v>
      </c>
      <c r="O3075" t="b">
        <v>0</v>
      </c>
      <c r="P3075">
        <v>7</v>
      </c>
      <c r="Q3075" t="b">
        <v>0</v>
      </c>
      <c r="R3075" s="8">
        <f t="shared" ref="R3075:R3138" si="440">E3075/D3075</f>
        <v>2.3035714285714285E-4</v>
      </c>
      <c r="S3075" s="10">
        <f t="shared" ref="S3075:S3138" si="441">E3075/P3075</f>
        <v>92.142857142857139</v>
      </c>
      <c r="T3075" t="s">
        <v>8303</v>
      </c>
      <c r="U3075" t="str">
        <f t="shared" si="434"/>
        <v>theater</v>
      </c>
      <c r="V3075" t="str">
        <f t="shared" si="435"/>
        <v>spaces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>
        <f t="shared" si="436"/>
        <v>2592000</v>
      </c>
      <c r="L3076" s="12">
        <f t="shared" si="437"/>
        <v>42409.321284722217</v>
      </c>
      <c r="M3076" s="12">
        <f t="shared" si="438"/>
        <v>42439.321284722217</v>
      </c>
      <c r="N3076" s="14">
        <f t="shared" si="439"/>
        <v>29.75</v>
      </c>
      <c r="O3076" t="b">
        <v>0</v>
      </c>
      <c r="P3076">
        <v>3</v>
      </c>
      <c r="Q3076" t="b">
        <v>0</v>
      </c>
      <c r="R3076" s="8">
        <f t="shared" si="440"/>
        <v>8.8000000000000003E-4</v>
      </c>
      <c r="S3076" s="10">
        <f t="shared" si="441"/>
        <v>7.333333333333333</v>
      </c>
      <c r="T3076" t="s">
        <v>8303</v>
      </c>
      <c r="U3076" t="str">
        <f t="shared" si="434"/>
        <v>theater</v>
      </c>
      <c r="V3076" t="str">
        <f t="shared" si="435"/>
        <v>spaces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>
        <f t="shared" si="436"/>
        <v>4320000</v>
      </c>
      <c r="L3077" s="12">
        <f t="shared" si="437"/>
        <v>42550.852314814809</v>
      </c>
      <c r="M3077" s="12">
        <f t="shared" si="438"/>
        <v>42600.852314814809</v>
      </c>
      <c r="N3077" s="14">
        <f t="shared" si="439"/>
        <v>49.75</v>
      </c>
      <c r="O3077" t="b">
        <v>0</v>
      </c>
      <c r="P3077">
        <v>20</v>
      </c>
      <c r="Q3077" t="b">
        <v>0</v>
      </c>
      <c r="R3077" s="8">
        <f t="shared" si="440"/>
        <v>8.6400000000000005E-2</v>
      </c>
      <c r="S3077" s="10">
        <f t="shared" si="441"/>
        <v>64.8</v>
      </c>
      <c r="T3077" t="s">
        <v>8303</v>
      </c>
      <c r="U3077" t="str">
        <f t="shared" si="434"/>
        <v>theater</v>
      </c>
      <c r="V3077" t="str">
        <f t="shared" si="435"/>
        <v>spaces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>
        <f t="shared" si="436"/>
        <v>5184000</v>
      </c>
      <c r="L3078" s="12">
        <f t="shared" si="437"/>
        <v>42226.401886574073</v>
      </c>
      <c r="M3078" s="12">
        <f t="shared" si="438"/>
        <v>42286.401886574073</v>
      </c>
      <c r="N3078" s="14">
        <f t="shared" si="439"/>
        <v>59.75</v>
      </c>
      <c r="O3078" t="b">
        <v>0</v>
      </c>
      <c r="P3078">
        <v>50</v>
      </c>
      <c r="Q3078" t="b">
        <v>0</v>
      </c>
      <c r="R3078" s="8">
        <f t="shared" si="440"/>
        <v>0.15060000000000001</v>
      </c>
      <c r="S3078" s="10">
        <f t="shared" si="441"/>
        <v>30.12</v>
      </c>
      <c r="T3078" t="s">
        <v>8303</v>
      </c>
      <c r="U3078" t="str">
        <f t="shared" si="434"/>
        <v>theater</v>
      </c>
      <c r="V3078" t="str">
        <f t="shared" si="435"/>
        <v>spaces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>
        <f t="shared" si="436"/>
        <v>2592000</v>
      </c>
      <c r="L3079" s="12">
        <f t="shared" si="437"/>
        <v>42766.706921296296</v>
      </c>
      <c r="M3079" s="12">
        <f t="shared" si="438"/>
        <v>42796.706921296296</v>
      </c>
      <c r="N3079" s="14">
        <f t="shared" si="439"/>
        <v>29.75</v>
      </c>
      <c r="O3079" t="b">
        <v>0</v>
      </c>
      <c r="P3079">
        <v>2</v>
      </c>
      <c r="Q3079" t="b">
        <v>0</v>
      </c>
      <c r="R3079" s="8">
        <f t="shared" si="440"/>
        <v>4.7727272727272731E-3</v>
      </c>
      <c r="S3079" s="10">
        <f t="shared" si="441"/>
        <v>52.5</v>
      </c>
      <c r="T3079" t="s">
        <v>8303</v>
      </c>
      <c r="U3079" t="str">
        <f t="shared" si="434"/>
        <v>theater</v>
      </c>
      <c r="V3079" t="str">
        <f t="shared" si="435"/>
        <v>spaces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>
        <f t="shared" si="436"/>
        <v>2592000</v>
      </c>
      <c r="L3080" s="12">
        <f t="shared" si="437"/>
        <v>42030.888831018514</v>
      </c>
      <c r="M3080" s="12">
        <f t="shared" si="438"/>
        <v>42060.888831018514</v>
      </c>
      <c r="N3080" s="14">
        <f t="shared" si="439"/>
        <v>29.75</v>
      </c>
      <c r="O3080" t="b">
        <v>0</v>
      </c>
      <c r="P3080">
        <v>3</v>
      </c>
      <c r="Q3080" t="b">
        <v>0</v>
      </c>
      <c r="R3080" s="8">
        <f t="shared" si="440"/>
        <v>1.1833333333333333E-3</v>
      </c>
      <c r="S3080" s="10">
        <f t="shared" si="441"/>
        <v>23.666666666666668</v>
      </c>
      <c r="T3080" t="s">
        <v>8303</v>
      </c>
      <c r="U3080" t="str">
        <f t="shared" si="434"/>
        <v>theater</v>
      </c>
      <c r="V3080" t="str">
        <f t="shared" si="435"/>
        <v>spaces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>
        <f t="shared" si="436"/>
        <v>2588400</v>
      </c>
      <c r="L3081" s="12">
        <f t="shared" si="437"/>
        <v>42055.463368055556</v>
      </c>
      <c r="M3081" s="12">
        <f t="shared" si="438"/>
        <v>42085.421701388885</v>
      </c>
      <c r="N3081" s="14">
        <f t="shared" si="439"/>
        <v>29.708333333333332</v>
      </c>
      <c r="O3081" t="b">
        <v>0</v>
      </c>
      <c r="P3081">
        <v>27</v>
      </c>
      <c r="Q3081" t="b">
        <v>0</v>
      </c>
      <c r="R3081" s="8">
        <f t="shared" si="440"/>
        <v>8.4173998587352451E-3</v>
      </c>
      <c r="S3081" s="10">
        <f t="shared" si="441"/>
        <v>415.77777777777777</v>
      </c>
      <c r="T3081" t="s">
        <v>8303</v>
      </c>
      <c r="U3081" t="str">
        <f t="shared" si="434"/>
        <v>theater</v>
      </c>
      <c r="V3081" t="str">
        <f t="shared" si="435"/>
        <v>spaces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>
        <f t="shared" si="436"/>
        <v>5187600</v>
      </c>
      <c r="L3082" s="12">
        <f t="shared" si="437"/>
        <v>41939.778287037036</v>
      </c>
      <c r="M3082" s="12">
        <f t="shared" si="438"/>
        <v>41999.8199537037</v>
      </c>
      <c r="N3082" s="14">
        <f t="shared" si="439"/>
        <v>59.791666666666664</v>
      </c>
      <c r="O3082" t="b">
        <v>0</v>
      </c>
      <c r="P3082">
        <v>7</v>
      </c>
      <c r="Q3082" t="b">
        <v>0</v>
      </c>
      <c r="R3082" s="8">
        <f t="shared" si="440"/>
        <v>1.8799999999999999E-4</v>
      </c>
      <c r="S3082" s="10">
        <f t="shared" si="441"/>
        <v>53.714285714285715</v>
      </c>
      <c r="T3082" t="s">
        <v>8303</v>
      </c>
      <c r="U3082" t="str">
        <f t="shared" si="434"/>
        <v>theater</v>
      </c>
      <c r="V3082" t="str">
        <f t="shared" si="435"/>
        <v>spaces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>
        <f t="shared" si="436"/>
        <v>2592000</v>
      </c>
      <c r="L3083" s="12">
        <f t="shared" si="437"/>
        <v>42236.931608796294</v>
      </c>
      <c r="M3083" s="12">
        <f t="shared" si="438"/>
        <v>42266.931608796294</v>
      </c>
      <c r="N3083" s="14">
        <f t="shared" si="439"/>
        <v>29.75</v>
      </c>
      <c r="O3083" t="b">
        <v>0</v>
      </c>
      <c r="P3083">
        <v>5</v>
      </c>
      <c r="Q3083" t="b">
        <v>0</v>
      </c>
      <c r="R3083" s="8">
        <f t="shared" si="440"/>
        <v>2.1029999999999998E-3</v>
      </c>
      <c r="S3083" s="10">
        <f t="shared" si="441"/>
        <v>420.6</v>
      </c>
      <c r="T3083" t="s">
        <v>8303</v>
      </c>
      <c r="U3083" t="str">
        <f t="shared" si="434"/>
        <v>theater</v>
      </c>
      <c r="V3083" t="str">
        <f t="shared" si="435"/>
        <v>spaces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>
        <f t="shared" si="436"/>
        <v>2595600</v>
      </c>
      <c r="L3084" s="12">
        <f t="shared" si="437"/>
        <v>42293.672986111109</v>
      </c>
      <c r="M3084" s="12">
        <f t="shared" si="438"/>
        <v>42323.71465277778</v>
      </c>
      <c r="N3084" s="14">
        <f t="shared" si="439"/>
        <v>29.791666666666668</v>
      </c>
      <c r="O3084" t="b">
        <v>0</v>
      </c>
      <c r="P3084">
        <v>0</v>
      </c>
      <c r="Q3084" t="b">
        <v>0</v>
      </c>
      <c r="R3084" s="8">
        <f t="shared" si="440"/>
        <v>0</v>
      </c>
      <c r="S3084" s="10" t="e">
        <f t="shared" si="441"/>
        <v>#DIV/0!</v>
      </c>
      <c r="T3084" t="s">
        <v>8303</v>
      </c>
      <c r="U3084" t="str">
        <f t="shared" si="434"/>
        <v>theater</v>
      </c>
      <c r="V3084" t="str">
        <f t="shared" si="435"/>
        <v>spaces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>
        <f t="shared" si="436"/>
        <v>2561322</v>
      </c>
      <c r="L3085" s="12">
        <f t="shared" si="437"/>
        <v>41853.313402777778</v>
      </c>
      <c r="M3085" s="12">
        <f t="shared" si="438"/>
        <v>41882.958333333336</v>
      </c>
      <c r="N3085" s="14">
        <f t="shared" si="439"/>
        <v>29.39493055555555</v>
      </c>
      <c r="O3085" t="b">
        <v>0</v>
      </c>
      <c r="P3085">
        <v>3</v>
      </c>
      <c r="Q3085" t="b">
        <v>0</v>
      </c>
      <c r="R3085" s="8">
        <f t="shared" si="440"/>
        <v>2.8E-3</v>
      </c>
      <c r="S3085" s="10">
        <f t="shared" si="441"/>
        <v>18.666666666666668</v>
      </c>
      <c r="T3085" t="s">
        <v>8303</v>
      </c>
      <c r="U3085" t="str">
        <f t="shared" si="434"/>
        <v>theater</v>
      </c>
      <c r="V3085" t="str">
        <f t="shared" si="435"/>
        <v>spaces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>
        <f t="shared" si="436"/>
        <v>2510749</v>
      </c>
      <c r="L3086" s="12">
        <f t="shared" si="437"/>
        <v>42100.473738425921</v>
      </c>
      <c r="M3086" s="12">
        <f t="shared" si="438"/>
        <v>42129.533333333333</v>
      </c>
      <c r="N3086" s="14">
        <f t="shared" si="439"/>
        <v>28.809594907407405</v>
      </c>
      <c r="O3086" t="b">
        <v>0</v>
      </c>
      <c r="P3086">
        <v>6</v>
      </c>
      <c r="Q3086" t="b">
        <v>0</v>
      </c>
      <c r="R3086" s="8">
        <f t="shared" si="440"/>
        <v>0.11579206701157921</v>
      </c>
      <c r="S3086" s="10">
        <f t="shared" si="441"/>
        <v>78.333333333333329</v>
      </c>
      <c r="T3086" t="s">
        <v>8303</v>
      </c>
      <c r="U3086" t="str">
        <f t="shared" si="434"/>
        <v>theater</v>
      </c>
      <c r="V3086" t="str">
        <f t="shared" si="435"/>
        <v>spaces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>
        <f t="shared" si="436"/>
        <v>2592000</v>
      </c>
      <c r="L3087" s="12">
        <f t="shared" si="437"/>
        <v>42246.633784722217</v>
      </c>
      <c r="M3087" s="12">
        <f t="shared" si="438"/>
        <v>42276.633784722217</v>
      </c>
      <c r="N3087" s="14">
        <f t="shared" si="439"/>
        <v>29.75</v>
      </c>
      <c r="O3087" t="b">
        <v>0</v>
      </c>
      <c r="P3087">
        <v>9</v>
      </c>
      <c r="Q3087" t="b">
        <v>0</v>
      </c>
      <c r="R3087" s="8">
        <f t="shared" si="440"/>
        <v>2.4400000000000002E-2</v>
      </c>
      <c r="S3087" s="10">
        <f t="shared" si="441"/>
        <v>67.777777777777771</v>
      </c>
      <c r="T3087" t="s">
        <v>8303</v>
      </c>
      <c r="U3087" t="str">
        <f t="shared" si="434"/>
        <v>theater</v>
      </c>
      <c r="V3087" t="str">
        <f t="shared" si="435"/>
        <v>spaces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>
        <f t="shared" si="436"/>
        <v>5184000</v>
      </c>
      <c r="L3088" s="12">
        <f t="shared" si="437"/>
        <v>42173.42082175926</v>
      </c>
      <c r="M3088" s="12">
        <f t="shared" si="438"/>
        <v>42233.42082175926</v>
      </c>
      <c r="N3088" s="14">
        <f t="shared" si="439"/>
        <v>59.75</v>
      </c>
      <c r="O3088" t="b">
        <v>0</v>
      </c>
      <c r="P3088">
        <v>3</v>
      </c>
      <c r="Q3088" t="b">
        <v>0</v>
      </c>
      <c r="R3088" s="8">
        <f t="shared" si="440"/>
        <v>2.5000000000000001E-3</v>
      </c>
      <c r="S3088" s="10">
        <f t="shared" si="441"/>
        <v>16.666666666666668</v>
      </c>
      <c r="T3088" t="s">
        <v>8303</v>
      </c>
      <c r="U3088" t="str">
        <f t="shared" si="434"/>
        <v>theater</v>
      </c>
      <c r="V3088" t="str">
        <f t="shared" si="435"/>
        <v>spaces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>
        <f t="shared" si="436"/>
        <v>5187600</v>
      </c>
      <c r="L3089" s="12">
        <f t="shared" si="437"/>
        <v>42664.900347222225</v>
      </c>
      <c r="M3089" s="12">
        <f t="shared" si="438"/>
        <v>42724.942013888889</v>
      </c>
      <c r="N3089" s="14">
        <f t="shared" si="439"/>
        <v>59.791666666666664</v>
      </c>
      <c r="O3089" t="b">
        <v>0</v>
      </c>
      <c r="P3089">
        <v>2</v>
      </c>
      <c r="Q3089" t="b">
        <v>0</v>
      </c>
      <c r="R3089" s="8">
        <f t="shared" si="440"/>
        <v>6.2500000000000003E-3</v>
      </c>
      <c r="S3089" s="10">
        <f t="shared" si="441"/>
        <v>62.5</v>
      </c>
      <c r="T3089" t="s">
        <v>8303</v>
      </c>
      <c r="U3089" t="str">
        <f t="shared" si="434"/>
        <v>theater</v>
      </c>
      <c r="V3089" t="str">
        <f t="shared" si="435"/>
        <v>spaces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>
        <f t="shared" si="436"/>
        <v>2678213</v>
      </c>
      <c r="L3090" s="12">
        <f t="shared" si="437"/>
        <v>41981.32230324074</v>
      </c>
      <c r="M3090" s="12">
        <f t="shared" si="438"/>
        <v>42012.320138888885</v>
      </c>
      <c r="N3090" s="14">
        <f t="shared" si="439"/>
        <v>30.747835648148143</v>
      </c>
      <c r="O3090" t="b">
        <v>0</v>
      </c>
      <c r="P3090">
        <v>3</v>
      </c>
      <c r="Q3090" t="b">
        <v>0</v>
      </c>
      <c r="R3090" s="8">
        <f t="shared" si="440"/>
        <v>1.9384615384615384E-3</v>
      </c>
      <c r="S3090" s="10">
        <f t="shared" si="441"/>
        <v>42</v>
      </c>
      <c r="T3090" t="s">
        <v>8303</v>
      </c>
      <c r="U3090" t="str">
        <f t="shared" si="434"/>
        <v>theater</v>
      </c>
      <c r="V3090" t="str">
        <f t="shared" si="435"/>
        <v>spaces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>
        <f t="shared" si="436"/>
        <v>2725057</v>
      </c>
      <c r="L3091" s="12">
        <f t="shared" si="437"/>
        <v>42528.292627314819</v>
      </c>
      <c r="M3091" s="12">
        <f t="shared" si="438"/>
        <v>42559.832638888889</v>
      </c>
      <c r="N3091" s="14">
        <f t="shared" si="439"/>
        <v>31.290011574074075</v>
      </c>
      <c r="O3091" t="b">
        <v>0</v>
      </c>
      <c r="P3091">
        <v>45</v>
      </c>
      <c r="Q3091" t="b">
        <v>0</v>
      </c>
      <c r="R3091" s="8">
        <f t="shared" si="440"/>
        <v>0.23416000000000001</v>
      </c>
      <c r="S3091" s="10">
        <f t="shared" si="441"/>
        <v>130.0888888888889</v>
      </c>
      <c r="T3091" t="s">
        <v>8303</v>
      </c>
      <c r="U3091" t="str">
        <f t="shared" si="434"/>
        <v>theater</v>
      </c>
      <c r="V3091" t="str">
        <f t="shared" si="435"/>
        <v>spaces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>
        <f t="shared" si="436"/>
        <v>5180400</v>
      </c>
      <c r="L3092" s="12">
        <f t="shared" si="437"/>
        <v>42065.568807870368</v>
      </c>
      <c r="M3092" s="12">
        <f t="shared" si="438"/>
        <v>42125.527141203704</v>
      </c>
      <c r="N3092" s="14">
        <f t="shared" si="439"/>
        <v>59.708333333333336</v>
      </c>
      <c r="O3092" t="b">
        <v>0</v>
      </c>
      <c r="P3092">
        <v>9</v>
      </c>
      <c r="Q3092" t="b">
        <v>0</v>
      </c>
      <c r="R3092" s="8">
        <f t="shared" si="440"/>
        <v>5.080888888888889E-2</v>
      </c>
      <c r="S3092" s="10">
        <f t="shared" si="441"/>
        <v>1270.2222222222222</v>
      </c>
      <c r="T3092" t="s">
        <v>8303</v>
      </c>
      <c r="U3092" t="str">
        <f t="shared" si="434"/>
        <v>theater</v>
      </c>
      <c r="V3092" t="str">
        <f t="shared" si="435"/>
        <v>spaces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>
        <f t="shared" si="436"/>
        <v>2592000</v>
      </c>
      <c r="L3093" s="12">
        <f t="shared" si="437"/>
        <v>42566.698414351849</v>
      </c>
      <c r="M3093" s="12">
        <f t="shared" si="438"/>
        <v>42596.698414351849</v>
      </c>
      <c r="N3093" s="14">
        <f t="shared" si="439"/>
        <v>29.75</v>
      </c>
      <c r="O3093" t="b">
        <v>0</v>
      </c>
      <c r="P3093">
        <v>9</v>
      </c>
      <c r="Q3093" t="b">
        <v>0</v>
      </c>
      <c r="R3093" s="8">
        <f t="shared" si="440"/>
        <v>0.15920000000000001</v>
      </c>
      <c r="S3093" s="10">
        <f t="shared" si="441"/>
        <v>88.444444444444443</v>
      </c>
      <c r="T3093" t="s">
        <v>8303</v>
      </c>
      <c r="U3093" t="str">
        <f t="shared" si="434"/>
        <v>theater</v>
      </c>
      <c r="V3093" t="str">
        <f t="shared" si="435"/>
        <v>spaces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>
        <f t="shared" si="436"/>
        <v>3222488</v>
      </c>
      <c r="L3094" s="12">
        <f t="shared" si="437"/>
        <v>42255.369351851856</v>
      </c>
      <c r="M3094" s="12">
        <f t="shared" si="438"/>
        <v>42292.666666666672</v>
      </c>
      <c r="N3094" s="14">
        <f t="shared" si="439"/>
        <v>37.047314814814811</v>
      </c>
      <c r="O3094" t="b">
        <v>0</v>
      </c>
      <c r="P3094">
        <v>21</v>
      </c>
      <c r="Q3094" t="b">
        <v>0</v>
      </c>
      <c r="R3094" s="8">
        <f t="shared" si="440"/>
        <v>1.1831900000000001E-2</v>
      </c>
      <c r="S3094" s="10">
        <f t="shared" si="441"/>
        <v>56.342380952380957</v>
      </c>
      <c r="T3094" t="s">
        <v>8303</v>
      </c>
      <c r="U3094" t="str">
        <f t="shared" si="434"/>
        <v>theater</v>
      </c>
      <c r="V3094" t="str">
        <f t="shared" si="435"/>
        <v>spaces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>
        <f t="shared" si="436"/>
        <v>2614199</v>
      </c>
      <c r="L3095" s="12">
        <f t="shared" si="437"/>
        <v>41760.659039351849</v>
      </c>
      <c r="M3095" s="12">
        <f t="shared" si="438"/>
        <v>41790.915972222225</v>
      </c>
      <c r="N3095" s="14">
        <f t="shared" si="439"/>
        <v>30.006932870370367</v>
      </c>
      <c r="O3095" t="b">
        <v>0</v>
      </c>
      <c r="P3095">
        <v>17</v>
      </c>
      <c r="Q3095" t="b">
        <v>0</v>
      </c>
      <c r="R3095" s="8">
        <f t="shared" si="440"/>
        <v>0.22750000000000001</v>
      </c>
      <c r="S3095" s="10">
        <f t="shared" si="441"/>
        <v>53.529411764705884</v>
      </c>
      <c r="T3095" t="s">
        <v>8303</v>
      </c>
      <c r="U3095" t="str">
        <f t="shared" si="434"/>
        <v>theater</v>
      </c>
      <c r="V3095" t="str">
        <f t="shared" si="435"/>
        <v>spaces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>
        <f t="shared" si="436"/>
        <v>5184000</v>
      </c>
      <c r="L3096" s="12">
        <f t="shared" si="437"/>
        <v>42207.545787037037</v>
      </c>
      <c r="M3096" s="12">
        <f t="shared" si="438"/>
        <v>42267.545787037037</v>
      </c>
      <c r="N3096" s="14">
        <f t="shared" si="439"/>
        <v>59.75</v>
      </c>
      <c r="O3096" t="b">
        <v>0</v>
      </c>
      <c r="P3096">
        <v>1</v>
      </c>
      <c r="Q3096" t="b">
        <v>0</v>
      </c>
      <c r="R3096" s="8">
        <f t="shared" si="440"/>
        <v>2.5000000000000001E-4</v>
      </c>
      <c r="S3096" s="10">
        <f t="shared" si="441"/>
        <v>25</v>
      </c>
      <c r="T3096" t="s">
        <v>8303</v>
      </c>
      <c r="U3096" t="str">
        <f t="shared" si="434"/>
        <v>theater</v>
      </c>
      <c r="V3096" t="str">
        <f t="shared" si="435"/>
        <v>spaces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>
        <f t="shared" si="436"/>
        <v>5184000</v>
      </c>
      <c r="L3097" s="12">
        <f t="shared" si="437"/>
        <v>42522.775231481486</v>
      </c>
      <c r="M3097" s="12">
        <f t="shared" si="438"/>
        <v>42582.775231481486</v>
      </c>
      <c r="N3097" s="14">
        <f t="shared" si="439"/>
        <v>59.75</v>
      </c>
      <c r="O3097" t="b">
        <v>0</v>
      </c>
      <c r="P3097">
        <v>1</v>
      </c>
      <c r="Q3097" t="b">
        <v>0</v>
      </c>
      <c r="R3097" s="8">
        <f t="shared" si="440"/>
        <v>3.351206434316354E-3</v>
      </c>
      <c r="S3097" s="10">
        <f t="shared" si="441"/>
        <v>50</v>
      </c>
      <c r="T3097" t="s">
        <v>8303</v>
      </c>
      <c r="U3097" t="str">
        <f t="shared" si="434"/>
        <v>theater</v>
      </c>
      <c r="V3097" t="str">
        <f t="shared" si="435"/>
        <v>spaces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>
        <f t="shared" si="436"/>
        <v>2592000</v>
      </c>
      <c r="L3098" s="12">
        <f t="shared" si="437"/>
        <v>42114.575532407413</v>
      </c>
      <c r="M3098" s="12">
        <f t="shared" si="438"/>
        <v>42144.575532407413</v>
      </c>
      <c r="N3098" s="14">
        <f t="shared" si="439"/>
        <v>29.75</v>
      </c>
      <c r="O3098" t="b">
        <v>0</v>
      </c>
      <c r="P3098">
        <v>14</v>
      </c>
      <c r="Q3098" t="b">
        <v>0</v>
      </c>
      <c r="R3098" s="8">
        <f t="shared" si="440"/>
        <v>3.9750000000000001E-2</v>
      </c>
      <c r="S3098" s="10">
        <f t="shared" si="441"/>
        <v>56.785714285714285</v>
      </c>
      <c r="T3098" t="s">
        <v>8303</v>
      </c>
      <c r="U3098" t="str">
        <f t="shared" si="434"/>
        <v>theater</v>
      </c>
      <c r="V3098" t="str">
        <f t="shared" si="435"/>
        <v>spaces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>
        <f t="shared" si="436"/>
        <v>1821299</v>
      </c>
      <c r="L3099" s="12">
        <f t="shared" si="437"/>
        <v>42629.253483796296</v>
      </c>
      <c r="M3099" s="12">
        <f t="shared" si="438"/>
        <v>42650.333333333328</v>
      </c>
      <c r="N3099" s="14">
        <f t="shared" si="439"/>
        <v>20.829849537037038</v>
      </c>
      <c r="O3099" t="b">
        <v>0</v>
      </c>
      <c r="P3099">
        <v>42</v>
      </c>
      <c r="Q3099" t="b">
        <v>0</v>
      </c>
      <c r="R3099" s="8">
        <f t="shared" si="440"/>
        <v>0.17150000000000001</v>
      </c>
      <c r="S3099" s="10">
        <f t="shared" si="441"/>
        <v>40.833333333333336</v>
      </c>
      <c r="T3099" t="s">
        <v>8303</v>
      </c>
      <c r="U3099" t="str">
        <f t="shared" si="434"/>
        <v>theater</v>
      </c>
      <c r="V3099" t="str">
        <f t="shared" si="435"/>
        <v>spaces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>
        <f t="shared" si="436"/>
        <v>4166171</v>
      </c>
      <c r="L3100" s="12">
        <f t="shared" si="437"/>
        <v>42359.542233796295</v>
      </c>
      <c r="M3100" s="12">
        <f t="shared" si="438"/>
        <v>42407.76180555555</v>
      </c>
      <c r="N3100" s="14">
        <f t="shared" si="439"/>
        <v>47.96957175925926</v>
      </c>
      <c r="O3100" t="b">
        <v>0</v>
      </c>
      <c r="P3100">
        <v>27</v>
      </c>
      <c r="Q3100" t="b">
        <v>0</v>
      </c>
      <c r="R3100" s="8">
        <f t="shared" si="440"/>
        <v>3.608004104669061E-2</v>
      </c>
      <c r="S3100" s="10">
        <f t="shared" si="441"/>
        <v>65.111111111111114</v>
      </c>
      <c r="T3100" t="s">
        <v>8303</v>
      </c>
      <c r="U3100" t="str">
        <f t="shared" si="434"/>
        <v>theater</v>
      </c>
      <c r="V3100" t="str">
        <f t="shared" si="435"/>
        <v>spaces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>
        <f t="shared" si="436"/>
        <v>2592000</v>
      </c>
      <c r="L3101" s="12">
        <f t="shared" si="437"/>
        <v>42381.939710648148</v>
      </c>
      <c r="M3101" s="12">
        <f t="shared" si="438"/>
        <v>42411.939710648148</v>
      </c>
      <c r="N3101" s="14">
        <f t="shared" si="439"/>
        <v>29.75</v>
      </c>
      <c r="O3101" t="b">
        <v>0</v>
      </c>
      <c r="P3101">
        <v>5</v>
      </c>
      <c r="Q3101" t="b">
        <v>0</v>
      </c>
      <c r="R3101" s="8">
        <f t="shared" si="440"/>
        <v>0.13900000000000001</v>
      </c>
      <c r="S3101" s="10">
        <f t="shared" si="441"/>
        <v>55.6</v>
      </c>
      <c r="T3101" t="s">
        <v>8303</v>
      </c>
      <c r="U3101" t="str">
        <f t="shared" si="434"/>
        <v>theater</v>
      </c>
      <c r="V3101" t="str">
        <f t="shared" si="435"/>
        <v>spaces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>
        <f t="shared" si="436"/>
        <v>2592000</v>
      </c>
      <c r="L3102" s="12">
        <f t="shared" si="437"/>
        <v>41902.372395833336</v>
      </c>
      <c r="M3102" s="12">
        <f t="shared" si="438"/>
        <v>41932.372395833336</v>
      </c>
      <c r="N3102" s="14">
        <f t="shared" si="439"/>
        <v>29.75</v>
      </c>
      <c r="O3102" t="b">
        <v>0</v>
      </c>
      <c r="P3102">
        <v>13</v>
      </c>
      <c r="Q3102" t="b">
        <v>0</v>
      </c>
      <c r="R3102" s="8">
        <f t="shared" si="440"/>
        <v>0.15225</v>
      </c>
      <c r="S3102" s="10">
        <f t="shared" si="441"/>
        <v>140.53846153846155</v>
      </c>
      <c r="T3102" t="s">
        <v>8303</v>
      </c>
      <c r="U3102" t="str">
        <f t="shared" si="434"/>
        <v>theater</v>
      </c>
      <c r="V3102" t="str">
        <f t="shared" si="435"/>
        <v>spaces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>
        <f t="shared" si="436"/>
        <v>2587423</v>
      </c>
      <c r="L3103" s="12">
        <f t="shared" si="437"/>
        <v>42171.133530092593</v>
      </c>
      <c r="M3103" s="12">
        <f t="shared" si="438"/>
        <v>42201.080555555556</v>
      </c>
      <c r="N3103" s="14">
        <f t="shared" si="439"/>
        <v>29.697025462962966</v>
      </c>
      <c r="O3103" t="b">
        <v>0</v>
      </c>
      <c r="P3103">
        <v>12</v>
      </c>
      <c r="Q3103" t="b">
        <v>0</v>
      </c>
      <c r="R3103" s="8">
        <f t="shared" si="440"/>
        <v>0.12</v>
      </c>
      <c r="S3103" s="10">
        <f t="shared" si="441"/>
        <v>25</v>
      </c>
      <c r="T3103" t="s">
        <v>8303</v>
      </c>
      <c r="U3103" t="str">
        <f t="shared" ref="U3103:U3166" si="442">IF(T3103="theater/plays", "theater", IF(T3103="theater/musical", "theater", IF(T3103="theater/spaces", "theater", "N/A")))</f>
        <v>theater</v>
      </c>
      <c r="V3103" t="str">
        <f t="shared" ref="V3103:V3166" si="443">IF(T3103="theater/plays", "plays", IF(T3103="theater/musical", "musical", IF(T3103="theater/spaces", "spaces", "N/A")))</f>
        <v>spaces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>
        <f t="shared" si="436"/>
        <v>4320000</v>
      </c>
      <c r="L3104" s="12">
        <f t="shared" si="437"/>
        <v>42555.090486111112</v>
      </c>
      <c r="M3104" s="12">
        <f t="shared" si="438"/>
        <v>42605.090486111112</v>
      </c>
      <c r="N3104" s="14">
        <f t="shared" si="439"/>
        <v>49.75</v>
      </c>
      <c r="O3104" t="b">
        <v>0</v>
      </c>
      <c r="P3104">
        <v>90</v>
      </c>
      <c r="Q3104" t="b">
        <v>0</v>
      </c>
      <c r="R3104" s="8">
        <f t="shared" si="440"/>
        <v>0.391125</v>
      </c>
      <c r="S3104" s="10">
        <f t="shared" si="441"/>
        <v>69.533333333333331</v>
      </c>
      <c r="T3104" t="s">
        <v>8303</v>
      </c>
      <c r="U3104" t="str">
        <f t="shared" si="442"/>
        <v>theater</v>
      </c>
      <c r="V3104" t="str">
        <f t="shared" si="443"/>
        <v>spaces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>
        <f t="shared" si="436"/>
        <v>5184000</v>
      </c>
      <c r="L3105" s="12">
        <f t="shared" si="437"/>
        <v>42106.906319444446</v>
      </c>
      <c r="M3105" s="12">
        <f t="shared" si="438"/>
        <v>42166.906319444446</v>
      </c>
      <c r="N3105" s="14">
        <f t="shared" si="439"/>
        <v>59.75</v>
      </c>
      <c r="O3105" t="b">
        <v>0</v>
      </c>
      <c r="P3105">
        <v>2</v>
      </c>
      <c r="Q3105" t="b">
        <v>0</v>
      </c>
      <c r="R3105" s="8">
        <f t="shared" si="440"/>
        <v>2.6829268292682929E-3</v>
      </c>
      <c r="S3105" s="10">
        <f t="shared" si="441"/>
        <v>5.5</v>
      </c>
      <c r="T3105" t="s">
        <v>8303</v>
      </c>
      <c r="U3105" t="str">
        <f t="shared" si="442"/>
        <v>theater</v>
      </c>
      <c r="V3105" t="str">
        <f t="shared" si="443"/>
        <v>spaces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>
        <f t="shared" si="436"/>
        <v>2693489</v>
      </c>
      <c r="L3106" s="12">
        <f t="shared" si="437"/>
        <v>42006.658692129626</v>
      </c>
      <c r="M3106" s="12">
        <f t="shared" si="438"/>
        <v>42037.833333333328</v>
      </c>
      <c r="N3106" s="14">
        <f t="shared" si="439"/>
        <v>30.9246412037037</v>
      </c>
      <c r="O3106" t="b">
        <v>0</v>
      </c>
      <c r="P3106">
        <v>5</v>
      </c>
      <c r="Q3106" t="b">
        <v>0</v>
      </c>
      <c r="R3106" s="8">
        <f t="shared" si="440"/>
        <v>0.29625000000000001</v>
      </c>
      <c r="S3106" s="10">
        <f t="shared" si="441"/>
        <v>237</v>
      </c>
      <c r="T3106" t="s">
        <v>8303</v>
      </c>
      <c r="U3106" t="str">
        <f t="shared" si="442"/>
        <v>theater</v>
      </c>
      <c r="V3106" t="str">
        <f t="shared" si="443"/>
        <v>spaces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>
        <f t="shared" si="436"/>
        <v>4707884</v>
      </c>
      <c r="L3107" s="12">
        <f t="shared" si="437"/>
        <v>41876.468935185185</v>
      </c>
      <c r="M3107" s="12">
        <f t="shared" si="438"/>
        <v>41930.958333333336</v>
      </c>
      <c r="N3107" s="14">
        <f t="shared" si="439"/>
        <v>54.239398148148155</v>
      </c>
      <c r="O3107" t="b">
        <v>0</v>
      </c>
      <c r="P3107">
        <v>31</v>
      </c>
      <c r="Q3107" t="b">
        <v>0</v>
      </c>
      <c r="R3107" s="8">
        <f t="shared" si="440"/>
        <v>0.4236099230111206</v>
      </c>
      <c r="S3107" s="10">
        <f t="shared" si="441"/>
        <v>79.870967741935488</v>
      </c>
      <c r="T3107" t="s">
        <v>8303</v>
      </c>
      <c r="U3107" t="str">
        <f t="shared" si="442"/>
        <v>theater</v>
      </c>
      <c r="V3107" t="str">
        <f t="shared" si="443"/>
        <v>spaces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>
        <f t="shared" si="436"/>
        <v>1942924</v>
      </c>
      <c r="L3108" s="12">
        <f t="shared" si="437"/>
        <v>42241.179120370376</v>
      </c>
      <c r="M3108" s="12">
        <f t="shared" si="438"/>
        <v>42263.666666666672</v>
      </c>
      <c r="N3108" s="14">
        <f t="shared" si="439"/>
        <v>22.237546296296298</v>
      </c>
      <c r="O3108" t="b">
        <v>0</v>
      </c>
      <c r="P3108">
        <v>4</v>
      </c>
      <c r="Q3108" t="b">
        <v>0</v>
      </c>
      <c r="R3108" s="8">
        <f t="shared" si="440"/>
        <v>4.1000000000000002E-2</v>
      </c>
      <c r="S3108" s="10">
        <f t="shared" si="441"/>
        <v>10.25</v>
      </c>
      <c r="T3108" t="s">
        <v>8303</v>
      </c>
      <c r="U3108" t="str">
        <f t="shared" si="442"/>
        <v>theater</v>
      </c>
      <c r="V3108" t="str">
        <f t="shared" si="443"/>
        <v>spaces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>
        <f t="shared" si="436"/>
        <v>604800</v>
      </c>
      <c r="L3109" s="12">
        <f t="shared" si="437"/>
        <v>42128.564247685179</v>
      </c>
      <c r="M3109" s="12">
        <f t="shared" si="438"/>
        <v>42135.564247685179</v>
      </c>
      <c r="N3109" s="14">
        <f t="shared" si="439"/>
        <v>6.75</v>
      </c>
      <c r="O3109" t="b">
        <v>0</v>
      </c>
      <c r="P3109">
        <v>29</v>
      </c>
      <c r="Q3109" t="b">
        <v>0</v>
      </c>
      <c r="R3109" s="8">
        <f t="shared" si="440"/>
        <v>0.197625</v>
      </c>
      <c r="S3109" s="10">
        <f t="shared" si="441"/>
        <v>272.58620689655174</v>
      </c>
      <c r="T3109" t="s">
        <v>8303</v>
      </c>
      <c r="U3109" t="str">
        <f t="shared" si="442"/>
        <v>theater</v>
      </c>
      <c r="V3109" t="str">
        <f t="shared" si="443"/>
        <v>spaces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>
        <f t="shared" si="436"/>
        <v>5180400</v>
      </c>
      <c r="L3110" s="12">
        <f t="shared" si="437"/>
        <v>42062.430486111116</v>
      </c>
      <c r="M3110" s="12">
        <f t="shared" si="438"/>
        <v>42122.388819444444</v>
      </c>
      <c r="N3110" s="14">
        <f t="shared" si="439"/>
        <v>59.708333333333336</v>
      </c>
      <c r="O3110" t="b">
        <v>0</v>
      </c>
      <c r="P3110">
        <v>2</v>
      </c>
      <c r="Q3110" t="b">
        <v>0</v>
      </c>
      <c r="R3110" s="8">
        <f t="shared" si="440"/>
        <v>5.1999999999999995E-4</v>
      </c>
      <c r="S3110" s="10">
        <f t="shared" si="441"/>
        <v>13</v>
      </c>
      <c r="T3110" t="s">
        <v>8303</v>
      </c>
      <c r="U3110" t="str">
        <f t="shared" si="442"/>
        <v>theater</v>
      </c>
      <c r="V3110" t="str">
        <f t="shared" si="443"/>
        <v>spaces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>
        <f t="shared" si="436"/>
        <v>3024000</v>
      </c>
      <c r="L3111" s="12">
        <f t="shared" si="437"/>
        <v>41843.875115740739</v>
      </c>
      <c r="M3111" s="12">
        <f t="shared" si="438"/>
        <v>41878.875115740739</v>
      </c>
      <c r="N3111" s="14">
        <f t="shared" si="439"/>
        <v>34.75</v>
      </c>
      <c r="O3111" t="b">
        <v>0</v>
      </c>
      <c r="P3111">
        <v>114</v>
      </c>
      <c r="Q3111" t="b">
        <v>0</v>
      </c>
      <c r="R3111" s="8">
        <f t="shared" si="440"/>
        <v>0.25030188679245285</v>
      </c>
      <c r="S3111" s="10">
        <f t="shared" si="441"/>
        <v>58.184210526315788</v>
      </c>
      <c r="T3111" t="s">
        <v>8303</v>
      </c>
      <c r="U3111" t="str">
        <f t="shared" si="442"/>
        <v>theater</v>
      </c>
      <c r="V3111" t="str">
        <f t="shared" si="443"/>
        <v>spaces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>
        <f t="shared" si="436"/>
        <v>3456000</v>
      </c>
      <c r="L3112" s="12">
        <f t="shared" si="437"/>
        <v>42744.781469907408</v>
      </c>
      <c r="M3112" s="12">
        <f t="shared" si="438"/>
        <v>42784.781469907408</v>
      </c>
      <c r="N3112" s="14">
        <f t="shared" si="439"/>
        <v>39.75</v>
      </c>
      <c r="O3112" t="b">
        <v>0</v>
      </c>
      <c r="P3112">
        <v>1</v>
      </c>
      <c r="Q3112" t="b">
        <v>0</v>
      </c>
      <c r="R3112" s="8">
        <f t="shared" si="440"/>
        <v>4.0000000000000002E-4</v>
      </c>
      <c r="S3112" s="10">
        <f t="shared" si="441"/>
        <v>10</v>
      </c>
      <c r="T3112" t="s">
        <v>8303</v>
      </c>
      <c r="U3112" t="str">
        <f t="shared" si="442"/>
        <v>theater</v>
      </c>
      <c r="V3112" t="str">
        <f t="shared" si="443"/>
        <v>spaces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>
        <f t="shared" si="436"/>
        <v>2678400</v>
      </c>
      <c r="L3113" s="12">
        <f t="shared" si="437"/>
        <v>41885.345138888886</v>
      </c>
      <c r="M3113" s="12">
        <f t="shared" si="438"/>
        <v>41916.345138888886</v>
      </c>
      <c r="N3113" s="14">
        <f t="shared" si="439"/>
        <v>30.75</v>
      </c>
      <c r="O3113" t="b">
        <v>0</v>
      </c>
      <c r="P3113">
        <v>76</v>
      </c>
      <c r="Q3113" t="b">
        <v>0</v>
      </c>
      <c r="R3113" s="8">
        <f t="shared" si="440"/>
        <v>0.26640000000000003</v>
      </c>
      <c r="S3113" s="10">
        <f t="shared" si="441"/>
        <v>70.10526315789474</v>
      </c>
      <c r="T3113" t="s">
        <v>8303</v>
      </c>
      <c r="U3113" t="str">
        <f t="shared" si="442"/>
        <v>theater</v>
      </c>
      <c r="V3113" t="str">
        <f t="shared" si="443"/>
        <v>spaces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>
        <f t="shared" si="436"/>
        <v>5184000</v>
      </c>
      <c r="L3114" s="12">
        <f t="shared" si="437"/>
        <v>42614.871921296297</v>
      </c>
      <c r="M3114" s="12">
        <f t="shared" si="438"/>
        <v>42674.871921296297</v>
      </c>
      <c r="N3114" s="14">
        <f t="shared" si="439"/>
        <v>59.75</v>
      </c>
      <c r="O3114" t="b">
        <v>0</v>
      </c>
      <c r="P3114">
        <v>9</v>
      </c>
      <c r="Q3114" t="b">
        <v>0</v>
      </c>
      <c r="R3114" s="8">
        <f t="shared" si="440"/>
        <v>4.7363636363636365E-2</v>
      </c>
      <c r="S3114" s="10">
        <f t="shared" si="441"/>
        <v>57.888888888888886</v>
      </c>
      <c r="T3114" t="s">
        <v>8303</v>
      </c>
      <c r="U3114" t="str">
        <f t="shared" si="442"/>
        <v>theater</v>
      </c>
      <c r="V3114" t="str">
        <f t="shared" si="443"/>
        <v>spaces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>
        <f t="shared" si="436"/>
        <v>2592000</v>
      </c>
      <c r="L3115" s="12">
        <f t="shared" si="437"/>
        <v>42081.481273148151</v>
      </c>
      <c r="M3115" s="12">
        <f t="shared" si="438"/>
        <v>42111.481273148151</v>
      </c>
      <c r="N3115" s="14">
        <f t="shared" si="439"/>
        <v>29.75</v>
      </c>
      <c r="O3115" t="b">
        <v>0</v>
      </c>
      <c r="P3115">
        <v>37</v>
      </c>
      <c r="Q3115" t="b">
        <v>0</v>
      </c>
      <c r="R3115" s="8">
        <f t="shared" si="440"/>
        <v>4.2435339894712751E-2</v>
      </c>
      <c r="S3115" s="10">
        <f t="shared" si="441"/>
        <v>125.27027027027027</v>
      </c>
      <c r="T3115" t="s">
        <v>8303</v>
      </c>
      <c r="U3115" t="str">
        <f t="shared" si="442"/>
        <v>theater</v>
      </c>
      <c r="V3115" t="str">
        <f t="shared" si="443"/>
        <v>spaces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>
        <f t="shared" si="436"/>
        <v>5184000</v>
      </c>
      <c r="L3116" s="12">
        <f t="shared" si="437"/>
        <v>41843.382523148146</v>
      </c>
      <c r="M3116" s="12">
        <f t="shared" si="438"/>
        <v>41903.382523148146</v>
      </c>
      <c r="N3116" s="14">
        <f t="shared" si="439"/>
        <v>59.75</v>
      </c>
      <c r="O3116" t="b">
        <v>0</v>
      </c>
      <c r="P3116">
        <v>0</v>
      </c>
      <c r="Q3116" t="b">
        <v>0</v>
      </c>
      <c r="R3116" s="8">
        <f t="shared" si="440"/>
        <v>0</v>
      </c>
      <c r="S3116" s="10" t="e">
        <f t="shared" si="441"/>
        <v>#DIV/0!</v>
      </c>
      <c r="T3116" t="s">
        <v>8303</v>
      </c>
      <c r="U3116" t="str">
        <f t="shared" si="442"/>
        <v>theater</v>
      </c>
      <c r="V3116" t="str">
        <f t="shared" si="443"/>
        <v>spaces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>
        <f t="shared" si="436"/>
        <v>2592000</v>
      </c>
      <c r="L3117" s="12">
        <f t="shared" si="437"/>
        <v>42496.197071759263</v>
      </c>
      <c r="M3117" s="12">
        <f t="shared" si="438"/>
        <v>42526.197071759263</v>
      </c>
      <c r="N3117" s="14">
        <f t="shared" si="439"/>
        <v>29.75</v>
      </c>
      <c r="O3117" t="b">
        <v>0</v>
      </c>
      <c r="P3117">
        <v>1</v>
      </c>
      <c r="Q3117" t="b">
        <v>0</v>
      </c>
      <c r="R3117" s="8">
        <f t="shared" si="440"/>
        <v>0.03</v>
      </c>
      <c r="S3117" s="10">
        <f t="shared" si="441"/>
        <v>300</v>
      </c>
      <c r="T3117" t="s">
        <v>8303</v>
      </c>
      <c r="U3117" t="str">
        <f t="shared" si="442"/>
        <v>theater</v>
      </c>
      <c r="V3117" t="str">
        <f t="shared" si="443"/>
        <v>spaces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>
        <f t="shared" si="436"/>
        <v>1209600</v>
      </c>
      <c r="L3118" s="12">
        <f t="shared" si="437"/>
        <v>42081.265335648146</v>
      </c>
      <c r="M3118" s="12">
        <f t="shared" si="438"/>
        <v>42095.265335648146</v>
      </c>
      <c r="N3118" s="14">
        <f t="shared" si="439"/>
        <v>13.75</v>
      </c>
      <c r="O3118" t="b">
        <v>0</v>
      </c>
      <c r="P3118">
        <v>10</v>
      </c>
      <c r="Q3118" t="b">
        <v>0</v>
      </c>
      <c r="R3118" s="8">
        <f t="shared" si="440"/>
        <v>0.57333333333333336</v>
      </c>
      <c r="S3118" s="10">
        <f t="shared" si="441"/>
        <v>43</v>
      </c>
      <c r="T3118" t="s">
        <v>8303</v>
      </c>
      <c r="U3118" t="str">
        <f t="shared" si="442"/>
        <v>theater</v>
      </c>
      <c r="V3118" t="str">
        <f t="shared" si="443"/>
        <v>spaces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>
        <f t="shared" si="436"/>
        <v>706360</v>
      </c>
      <c r="L3119" s="12">
        <f t="shared" si="437"/>
        <v>42509.124537037031</v>
      </c>
      <c r="M3119" s="12">
        <f t="shared" si="438"/>
        <v>42517.3</v>
      </c>
      <c r="N3119" s="14">
        <f t="shared" si="439"/>
        <v>7.9254629629629623</v>
      </c>
      <c r="O3119" t="b">
        <v>0</v>
      </c>
      <c r="P3119">
        <v>1</v>
      </c>
      <c r="Q3119" t="b">
        <v>0</v>
      </c>
      <c r="R3119" s="8">
        <f t="shared" si="440"/>
        <v>1E-3</v>
      </c>
      <c r="S3119" s="10">
        <f t="shared" si="441"/>
        <v>1</v>
      </c>
      <c r="T3119" t="s">
        <v>8303</v>
      </c>
      <c r="U3119" t="str">
        <f t="shared" si="442"/>
        <v>theater</v>
      </c>
      <c r="V3119" t="str">
        <f t="shared" si="443"/>
        <v>spaces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>
        <f t="shared" si="436"/>
        <v>1641600</v>
      </c>
      <c r="L3120" s="12">
        <f t="shared" si="437"/>
        <v>42534.399571759262</v>
      </c>
      <c r="M3120" s="12">
        <f t="shared" si="438"/>
        <v>42553.399571759262</v>
      </c>
      <c r="N3120" s="14">
        <f t="shared" si="439"/>
        <v>18.75</v>
      </c>
      <c r="O3120" t="b">
        <v>0</v>
      </c>
      <c r="P3120">
        <v>2</v>
      </c>
      <c r="Q3120" t="b">
        <v>0</v>
      </c>
      <c r="R3120" s="8">
        <f t="shared" si="440"/>
        <v>3.0999999999999999E-3</v>
      </c>
      <c r="S3120" s="10">
        <f t="shared" si="441"/>
        <v>775</v>
      </c>
      <c r="T3120" t="s">
        <v>8303</v>
      </c>
      <c r="U3120" t="str">
        <f t="shared" si="442"/>
        <v>theater</v>
      </c>
      <c r="V3120" t="str">
        <f t="shared" si="443"/>
        <v>spaces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>
        <f t="shared" si="436"/>
        <v>2588400</v>
      </c>
      <c r="L3121" s="12">
        <f t="shared" si="437"/>
        <v>42059.79550925926</v>
      </c>
      <c r="M3121" s="12">
        <f t="shared" si="438"/>
        <v>42089.753842592589</v>
      </c>
      <c r="N3121" s="14">
        <f t="shared" si="439"/>
        <v>29.708333333333332</v>
      </c>
      <c r="O3121" t="b">
        <v>0</v>
      </c>
      <c r="P3121">
        <v>1</v>
      </c>
      <c r="Q3121" t="b">
        <v>0</v>
      </c>
      <c r="R3121" s="8">
        <f t="shared" si="440"/>
        <v>5.0000000000000001E-4</v>
      </c>
      <c r="S3121" s="10">
        <f t="shared" si="441"/>
        <v>5</v>
      </c>
      <c r="T3121" t="s">
        <v>8303</v>
      </c>
      <c r="U3121" t="str">
        <f t="shared" si="442"/>
        <v>theater</v>
      </c>
      <c r="V3121" t="str">
        <f t="shared" si="443"/>
        <v>spaces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>
        <f t="shared" si="436"/>
        <v>5180400</v>
      </c>
      <c r="L3122" s="12">
        <f t="shared" si="437"/>
        <v>42435.692083333335</v>
      </c>
      <c r="M3122" s="12">
        <f t="shared" si="438"/>
        <v>42495.650416666671</v>
      </c>
      <c r="N3122" s="14">
        <f t="shared" si="439"/>
        <v>59.708333333333336</v>
      </c>
      <c r="O3122" t="b">
        <v>0</v>
      </c>
      <c r="P3122">
        <v>10</v>
      </c>
      <c r="Q3122" t="b">
        <v>0</v>
      </c>
      <c r="R3122" s="8">
        <f t="shared" si="440"/>
        <v>9.8461538461538464E-5</v>
      </c>
      <c r="S3122" s="10">
        <f t="shared" si="441"/>
        <v>12.8</v>
      </c>
      <c r="T3122" t="s">
        <v>8303</v>
      </c>
      <c r="U3122" t="str">
        <f t="shared" si="442"/>
        <v>theater</v>
      </c>
      <c r="V3122" t="str">
        <f t="shared" si="443"/>
        <v>spaces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>
        <f t="shared" si="436"/>
        <v>5184000</v>
      </c>
      <c r="L3123" s="12">
        <f t="shared" si="437"/>
        <v>41848.429803240739</v>
      </c>
      <c r="M3123" s="12">
        <f t="shared" si="438"/>
        <v>41908.429803240739</v>
      </c>
      <c r="N3123" s="14">
        <f t="shared" si="439"/>
        <v>59.75</v>
      </c>
      <c r="O3123" t="b">
        <v>0</v>
      </c>
      <c r="P3123">
        <v>1</v>
      </c>
      <c r="Q3123" t="b">
        <v>0</v>
      </c>
      <c r="R3123" s="8">
        <f t="shared" si="440"/>
        <v>6.6666666666666671E-3</v>
      </c>
      <c r="S3123" s="10">
        <f t="shared" si="441"/>
        <v>10</v>
      </c>
      <c r="T3123" t="s">
        <v>8303</v>
      </c>
      <c r="U3123" t="str">
        <f t="shared" si="442"/>
        <v>theater</v>
      </c>
      <c r="V3123" t="str">
        <f t="shared" si="443"/>
        <v>spaces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>
        <f t="shared" si="436"/>
        <v>435600</v>
      </c>
      <c r="L3124" s="12">
        <f t="shared" si="437"/>
        <v>42678.682083333333</v>
      </c>
      <c r="M3124" s="12">
        <f t="shared" si="438"/>
        <v>42683.723750000005</v>
      </c>
      <c r="N3124" s="14">
        <f t="shared" si="439"/>
        <v>4.791666666666667</v>
      </c>
      <c r="O3124" t="b">
        <v>0</v>
      </c>
      <c r="P3124">
        <v>2</v>
      </c>
      <c r="Q3124" t="b">
        <v>0</v>
      </c>
      <c r="R3124" s="8">
        <f t="shared" si="440"/>
        <v>0.58291457286432158</v>
      </c>
      <c r="S3124" s="10">
        <f t="shared" si="441"/>
        <v>58</v>
      </c>
      <c r="T3124" t="s">
        <v>8303</v>
      </c>
      <c r="U3124" t="str">
        <f t="shared" si="442"/>
        <v>theater</v>
      </c>
      <c r="V3124" t="str">
        <f t="shared" si="443"/>
        <v>spaces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>
        <f t="shared" si="436"/>
        <v>2592000</v>
      </c>
      <c r="L3125" s="12">
        <f t="shared" si="437"/>
        <v>42530.743032407408</v>
      </c>
      <c r="M3125" s="12">
        <f t="shared" si="438"/>
        <v>42560.743032407408</v>
      </c>
      <c r="N3125" s="14">
        <f t="shared" si="439"/>
        <v>29.75</v>
      </c>
      <c r="O3125" t="b">
        <v>0</v>
      </c>
      <c r="P3125">
        <v>348</v>
      </c>
      <c r="Q3125" t="b">
        <v>0</v>
      </c>
      <c r="R3125" s="8">
        <f t="shared" si="440"/>
        <v>0.68153600000000003</v>
      </c>
      <c r="S3125" s="10">
        <f t="shared" si="441"/>
        <v>244.80459770114942</v>
      </c>
      <c r="T3125" t="s">
        <v>8303</v>
      </c>
      <c r="U3125" t="str">
        <f t="shared" si="442"/>
        <v>theater</v>
      </c>
      <c r="V3125" t="str">
        <f t="shared" si="443"/>
        <v>spaces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>
        <f t="shared" si="436"/>
        <v>5184000</v>
      </c>
      <c r="L3126" s="12">
        <f t="shared" si="437"/>
        <v>41977.530104166668</v>
      </c>
      <c r="M3126" s="12">
        <f t="shared" si="438"/>
        <v>42037.530104166668</v>
      </c>
      <c r="N3126" s="14">
        <f t="shared" si="439"/>
        <v>59.75</v>
      </c>
      <c r="O3126" t="b">
        <v>0</v>
      </c>
      <c r="P3126">
        <v>4</v>
      </c>
      <c r="Q3126" t="b">
        <v>0</v>
      </c>
      <c r="R3126" s="8">
        <f t="shared" si="440"/>
        <v>3.2499999999999997E-5</v>
      </c>
      <c r="S3126" s="10">
        <f t="shared" si="441"/>
        <v>6.5</v>
      </c>
      <c r="T3126" t="s">
        <v>8303</v>
      </c>
      <c r="U3126" t="str">
        <f t="shared" si="442"/>
        <v>theater</v>
      </c>
      <c r="V3126" t="str">
        <f t="shared" si="443"/>
        <v>spaces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>
        <f t="shared" si="436"/>
        <v>2592000</v>
      </c>
      <c r="L3127" s="12">
        <f t="shared" si="437"/>
        <v>42345.95685185185</v>
      </c>
      <c r="M3127" s="12">
        <f t="shared" si="438"/>
        <v>42375.95685185185</v>
      </c>
      <c r="N3127" s="14">
        <f t="shared" si="439"/>
        <v>29.75</v>
      </c>
      <c r="O3127" t="b">
        <v>0</v>
      </c>
      <c r="P3127">
        <v>0</v>
      </c>
      <c r="Q3127" t="b">
        <v>0</v>
      </c>
      <c r="R3127" s="8">
        <f t="shared" si="440"/>
        <v>0</v>
      </c>
      <c r="S3127" s="10" t="e">
        <f t="shared" si="441"/>
        <v>#DIV/0!</v>
      </c>
      <c r="T3127" t="s">
        <v>8303</v>
      </c>
      <c r="U3127" t="str">
        <f t="shared" si="442"/>
        <v>theater</v>
      </c>
      <c r="V3127" t="str">
        <f t="shared" si="443"/>
        <v>spaces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>
        <f t="shared" si="436"/>
        <v>2588400</v>
      </c>
      <c r="L3128" s="12">
        <f t="shared" si="437"/>
        <v>42426.76807870371</v>
      </c>
      <c r="M3128" s="12">
        <f t="shared" si="438"/>
        <v>42456.726412037038</v>
      </c>
      <c r="N3128" s="14">
        <f t="shared" si="439"/>
        <v>29.708333333333332</v>
      </c>
      <c r="O3128" t="b">
        <v>0</v>
      </c>
      <c r="P3128">
        <v>17</v>
      </c>
      <c r="Q3128" t="b">
        <v>0</v>
      </c>
      <c r="R3128" s="8">
        <f t="shared" si="440"/>
        <v>4.1599999999999998E-2</v>
      </c>
      <c r="S3128" s="10">
        <f t="shared" si="441"/>
        <v>61.176470588235297</v>
      </c>
      <c r="T3128" t="s">
        <v>8303</v>
      </c>
      <c r="U3128" t="str">
        <f t="shared" si="442"/>
        <v>theater</v>
      </c>
      <c r="V3128" t="str">
        <f t="shared" si="443"/>
        <v>spaces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>
        <f t="shared" si="436"/>
        <v>2592000</v>
      </c>
      <c r="L3129" s="12">
        <f t="shared" si="437"/>
        <v>42034.606817129628</v>
      </c>
      <c r="M3129" s="12">
        <f t="shared" si="438"/>
        <v>42064.606817129628</v>
      </c>
      <c r="N3129" s="14">
        <f t="shared" si="439"/>
        <v>29.75</v>
      </c>
      <c r="O3129" t="b">
        <v>0</v>
      </c>
      <c r="P3129">
        <v>0</v>
      </c>
      <c r="Q3129" t="b">
        <v>0</v>
      </c>
      <c r="R3129" s="8">
        <f t="shared" si="440"/>
        <v>0</v>
      </c>
      <c r="S3129" s="10" t="e">
        <f t="shared" si="441"/>
        <v>#DIV/0!</v>
      </c>
      <c r="T3129" t="s">
        <v>8303</v>
      </c>
      <c r="U3129" t="str">
        <f t="shared" si="442"/>
        <v>theater</v>
      </c>
      <c r="V3129" t="str">
        <f t="shared" si="443"/>
        <v>spaces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>
        <f t="shared" si="436"/>
        <v>2588400</v>
      </c>
      <c r="L3130" s="12">
        <f t="shared" si="437"/>
        <v>42780.575706018513</v>
      </c>
      <c r="M3130" s="12">
        <f t="shared" si="438"/>
        <v>42810.534039351856</v>
      </c>
      <c r="N3130" s="14">
        <f t="shared" si="439"/>
        <v>29.708333333333332</v>
      </c>
      <c r="O3130" t="b">
        <v>0</v>
      </c>
      <c r="P3130">
        <v>117</v>
      </c>
      <c r="Q3130" t="b">
        <v>0</v>
      </c>
      <c r="R3130" s="8">
        <f t="shared" si="440"/>
        <v>1.0860666666666667</v>
      </c>
      <c r="S3130" s="10">
        <f t="shared" si="441"/>
        <v>139.23931623931625</v>
      </c>
      <c r="T3130" t="s">
        <v>8271</v>
      </c>
      <c r="U3130" t="str">
        <f t="shared" si="442"/>
        <v>theater</v>
      </c>
      <c r="V3130" t="str">
        <f t="shared" si="443"/>
        <v>plays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>
        <f t="shared" si="436"/>
        <v>3452400</v>
      </c>
      <c r="L3131" s="12">
        <f t="shared" si="437"/>
        <v>42803.592812499999</v>
      </c>
      <c r="M3131" s="12">
        <f t="shared" si="438"/>
        <v>42843.551145833335</v>
      </c>
      <c r="N3131" s="14">
        <f t="shared" si="439"/>
        <v>39.708333333333336</v>
      </c>
      <c r="O3131" t="b">
        <v>0</v>
      </c>
      <c r="P3131">
        <v>1</v>
      </c>
      <c r="Q3131" t="b">
        <v>0</v>
      </c>
      <c r="R3131" s="8">
        <f t="shared" si="440"/>
        <v>8.0000000000000002E-3</v>
      </c>
      <c r="S3131" s="10">
        <f t="shared" si="441"/>
        <v>10</v>
      </c>
      <c r="T3131" t="s">
        <v>8271</v>
      </c>
      <c r="U3131" t="str">
        <f t="shared" si="442"/>
        <v>theater</v>
      </c>
      <c r="V3131" t="str">
        <f t="shared" si="443"/>
        <v>plays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>
        <f t="shared" si="436"/>
        <v>2641024</v>
      </c>
      <c r="L3132" s="12">
        <f t="shared" si="437"/>
        <v>42808.390231481477</v>
      </c>
      <c r="M3132" s="12">
        <f t="shared" si="438"/>
        <v>42838.957638888889</v>
      </c>
      <c r="N3132" s="14">
        <f t="shared" si="439"/>
        <v>30.317407407407405</v>
      </c>
      <c r="O3132" t="b">
        <v>0</v>
      </c>
      <c r="P3132">
        <v>4</v>
      </c>
      <c r="Q3132" t="b">
        <v>0</v>
      </c>
      <c r="R3132" s="8">
        <f t="shared" si="440"/>
        <v>3.7499999999999999E-2</v>
      </c>
      <c r="S3132" s="10">
        <f t="shared" si="441"/>
        <v>93.75</v>
      </c>
      <c r="T3132" t="s">
        <v>8271</v>
      </c>
      <c r="U3132" t="str">
        <f t="shared" si="442"/>
        <v>theater</v>
      </c>
      <c r="V3132" t="str">
        <f t="shared" si="443"/>
        <v>plays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>
        <f t="shared" si="436"/>
        <v>2588400</v>
      </c>
      <c r="L3133" s="12">
        <f t="shared" si="437"/>
        <v>42803.329224537039</v>
      </c>
      <c r="M3133" s="12">
        <f t="shared" si="438"/>
        <v>42833.287557870368</v>
      </c>
      <c r="N3133" s="14">
        <f t="shared" si="439"/>
        <v>29.708333333333332</v>
      </c>
      <c r="O3133" t="b">
        <v>0</v>
      </c>
      <c r="P3133">
        <v>12</v>
      </c>
      <c r="Q3133" t="b">
        <v>0</v>
      </c>
      <c r="R3133" s="8">
        <f t="shared" si="440"/>
        <v>0.15731707317073171</v>
      </c>
      <c r="S3133" s="10">
        <f t="shared" si="441"/>
        <v>53.75</v>
      </c>
      <c r="T3133" t="s">
        <v>8271</v>
      </c>
      <c r="U3133" t="str">
        <f t="shared" si="442"/>
        <v>theater</v>
      </c>
      <c r="V3133" t="str">
        <f t="shared" si="443"/>
        <v>plays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>
        <f t="shared" si="436"/>
        <v>5180400</v>
      </c>
      <c r="L3134" s="12">
        <f t="shared" si="437"/>
        <v>42786.100231481483</v>
      </c>
      <c r="M3134" s="12">
        <f t="shared" si="438"/>
        <v>42846.058564814812</v>
      </c>
      <c r="N3134" s="14">
        <f t="shared" si="439"/>
        <v>59.708333333333336</v>
      </c>
      <c r="O3134" t="b">
        <v>0</v>
      </c>
      <c r="P3134">
        <v>1</v>
      </c>
      <c r="Q3134" t="b">
        <v>0</v>
      </c>
      <c r="R3134" s="8">
        <f t="shared" si="440"/>
        <v>3.3333333333333332E-4</v>
      </c>
      <c r="S3134" s="10">
        <f t="shared" si="441"/>
        <v>10</v>
      </c>
      <c r="T3134" t="s">
        <v>8271</v>
      </c>
      <c r="U3134" t="str">
        <f t="shared" si="442"/>
        <v>theater</v>
      </c>
      <c r="V3134" t="str">
        <f t="shared" si="443"/>
        <v>plays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>
        <f t="shared" si="436"/>
        <v>2588400</v>
      </c>
      <c r="L3135" s="12">
        <f t="shared" si="437"/>
        <v>42788.315208333333</v>
      </c>
      <c r="M3135" s="12">
        <f t="shared" si="438"/>
        <v>42818.273541666669</v>
      </c>
      <c r="N3135" s="14">
        <f t="shared" si="439"/>
        <v>29.708333333333332</v>
      </c>
      <c r="O3135" t="b">
        <v>0</v>
      </c>
      <c r="P3135">
        <v>16</v>
      </c>
      <c r="Q3135" t="b">
        <v>0</v>
      </c>
      <c r="R3135" s="8">
        <f t="shared" si="440"/>
        <v>1.08</v>
      </c>
      <c r="S3135" s="10">
        <f t="shared" si="441"/>
        <v>33.75</v>
      </c>
      <c r="T3135" t="s">
        <v>8271</v>
      </c>
      <c r="U3135" t="str">
        <f t="shared" si="442"/>
        <v>theater</v>
      </c>
      <c r="V3135" t="str">
        <f t="shared" si="443"/>
        <v>plays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>
        <f t="shared" si="436"/>
        <v>1810800</v>
      </c>
      <c r="L3136" s="12">
        <f t="shared" si="437"/>
        <v>42800.470127314817</v>
      </c>
      <c r="M3136" s="12">
        <f t="shared" si="438"/>
        <v>42821.428460648152</v>
      </c>
      <c r="N3136" s="14">
        <f t="shared" si="439"/>
        <v>20.708333333333332</v>
      </c>
      <c r="O3136" t="b">
        <v>0</v>
      </c>
      <c r="P3136">
        <v>12</v>
      </c>
      <c r="Q3136" t="b">
        <v>0</v>
      </c>
      <c r="R3136" s="8">
        <f t="shared" si="440"/>
        <v>0.22500000000000001</v>
      </c>
      <c r="S3136" s="10">
        <f t="shared" si="441"/>
        <v>18.75</v>
      </c>
      <c r="T3136" t="s">
        <v>8271</v>
      </c>
      <c r="U3136" t="str">
        <f t="shared" si="442"/>
        <v>theater</v>
      </c>
      <c r="V3136" t="str">
        <f t="shared" si="443"/>
        <v>plays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>
        <f t="shared" si="436"/>
        <v>1900800</v>
      </c>
      <c r="L3137" s="12">
        <f t="shared" si="437"/>
        <v>42806.901863425926</v>
      </c>
      <c r="M3137" s="12">
        <f t="shared" si="438"/>
        <v>42828.901863425926</v>
      </c>
      <c r="N3137" s="14">
        <f t="shared" si="439"/>
        <v>21.75</v>
      </c>
      <c r="O3137" t="b">
        <v>0</v>
      </c>
      <c r="P3137">
        <v>7</v>
      </c>
      <c r="Q3137" t="b">
        <v>0</v>
      </c>
      <c r="R3137" s="8">
        <f t="shared" si="440"/>
        <v>0.20849420849420849</v>
      </c>
      <c r="S3137" s="10">
        <f t="shared" si="441"/>
        <v>23.142857142857142</v>
      </c>
      <c r="T3137" t="s">
        <v>8271</v>
      </c>
      <c r="U3137" t="str">
        <f t="shared" si="442"/>
        <v>theater</v>
      </c>
      <c r="V3137" t="str">
        <f t="shared" si="443"/>
        <v>plays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>
        <f t="shared" si="436"/>
        <v>3153186</v>
      </c>
      <c r="L3138" s="12">
        <f t="shared" si="437"/>
        <v>42789.212430555555</v>
      </c>
      <c r="M3138" s="12">
        <f t="shared" si="438"/>
        <v>42825.707638888889</v>
      </c>
      <c r="N3138" s="14">
        <f t="shared" si="439"/>
        <v>36.245208333333331</v>
      </c>
      <c r="O3138" t="b">
        <v>0</v>
      </c>
      <c r="P3138">
        <v>22</v>
      </c>
      <c r="Q3138" t="b">
        <v>0</v>
      </c>
      <c r="R3138" s="8">
        <f t="shared" si="440"/>
        <v>1.278</v>
      </c>
      <c r="S3138" s="10">
        <f t="shared" si="441"/>
        <v>29.045454545454547</v>
      </c>
      <c r="T3138" t="s">
        <v>8271</v>
      </c>
      <c r="U3138" t="str">
        <f t="shared" si="442"/>
        <v>theater</v>
      </c>
      <c r="V3138" t="str">
        <f t="shared" si="443"/>
        <v>plays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>
        <f t="shared" ref="K3139:K3202" si="444">SUM(I3139,-J3139)</f>
        <v>4399051</v>
      </c>
      <c r="L3139" s="12">
        <f t="shared" ref="L3139:L3202" si="445">(((J3139/60)/60)/24)+DATE(1970,1,1)+(-6/24)</f>
        <v>42807.635057870371</v>
      </c>
      <c r="M3139" s="12">
        <f t="shared" ref="M3139:M3202" si="446">(((I3139/60)/60)/24)+DATE(1970,1,1)+(-6/24)</f>
        <v>42858.55</v>
      </c>
      <c r="N3139" s="14">
        <f t="shared" ref="N3139:N3202" si="447">(((K3139/60)/60)/24)+(-6/24)</f>
        <v>50.664942129629623</v>
      </c>
      <c r="O3139" t="b">
        <v>0</v>
      </c>
      <c r="P3139">
        <v>1</v>
      </c>
      <c r="Q3139" t="b">
        <v>0</v>
      </c>
      <c r="R3139" s="8">
        <f t="shared" ref="R3139:R3202" si="448">E3139/D3139</f>
        <v>3.3333333333333333E-2</v>
      </c>
      <c r="S3139" s="10">
        <f t="shared" ref="S3139:S3202" si="449">E3139/P3139</f>
        <v>50</v>
      </c>
      <c r="T3139" t="s">
        <v>8271</v>
      </c>
      <c r="U3139" t="str">
        <f t="shared" si="442"/>
        <v>theater</v>
      </c>
      <c r="V3139" t="str">
        <f t="shared" si="443"/>
        <v>plays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>
        <f t="shared" si="444"/>
        <v>1641600</v>
      </c>
      <c r="L3140" s="12">
        <f t="shared" si="445"/>
        <v>42809.395914351851</v>
      </c>
      <c r="M3140" s="12">
        <f t="shared" si="446"/>
        <v>42828.395914351851</v>
      </c>
      <c r="N3140" s="14">
        <f t="shared" si="447"/>
        <v>18.75</v>
      </c>
      <c r="O3140" t="b">
        <v>0</v>
      </c>
      <c r="P3140">
        <v>0</v>
      </c>
      <c r="Q3140" t="b">
        <v>0</v>
      </c>
      <c r="R3140" s="8">
        <f t="shared" si="448"/>
        <v>0</v>
      </c>
      <c r="S3140" s="10" t="e">
        <f t="shared" si="449"/>
        <v>#DIV/0!</v>
      </c>
      <c r="T3140" t="s">
        <v>8271</v>
      </c>
      <c r="U3140" t="str">
        <f t="shared" si="442"/>
        <v>theater</v>
      </c>
      <c r="V3140" t="str">
        <f t="shared" si="443"/>
        <v>plays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>
        <f t="shared" si="444"/>
        <v>2930620</v>
      </c>
      <c r="L3141" s="12">
        <f t="shared" si="445"/>
        <v>42785.020370370374</v>
      </c>
      <c r="M3141" s="12">
        <f t="shared" si="446"/>
        <v>42818.939583333333</v>
      </c>
      <c r="N3141" s="14">
        <f t="shared" si="447"/>
        <v>33.669212962962959</v>
      </c>
      <c r="O3141" t="b">
        <v>0</v>
      </c>
      <c r="P3141">
        <v>6</v>
      </c>
      <c r="Q3141" t="b">
        <v>0</v>
      </c>
      <c r="R3141" s="8">
        <f t="shared" si="448"/>
        <v>5.3999999999999999E-2</v>
      </c>
      <c r="S3141" s="10">
        <f t="shared" si="449"/>
        <v>450</v>
      </c>
      <c r="T3141" t="s">
        <v>8271</v>
      </c>
      <c r="U3141" t="str">
        <f t="shared" si="442"/>
        <v>theater</v>
      </c>
      <c r="V3141" t="str">
        <f t="shared" si="443"/>
        <v>plays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>
        <f t="shared" si="444"/>
        <v>2588400</v>
      </c>
      <c r="L3142" s="12">
        <f t="shared" si="445"/>
        <v>42802.468784722223</v>
      </c>
      <c r="M3142" s="12">
        <f t="shared" si="446"/>
        <v>42832.427118055552</v>
      </c>
      <c r="N3142" s="14">
        <f t="shared" si="447"/>
        <v>29.708333333333332</v>
      </c>
      <c r="O3142" t="b">
        <v>0</v>
      </c>
      <c r="P3142">
        <v>4</v>
      </c>
      <c r="Q3142" t="b">
        <v>0</v>
      </c>
      <c r="R3142" s="8">
        <f t="shared" si="448"/>
        <v>9.5999999999999992E-3</v>
      </c>
      <c r="S3142" s="10">
        <f t="shared" si="449"/>
        <v>24</v>
      </c>
      <c r="T3142" t="s">
        <v>8271</v>
      </c>
      <c r="U3142" t="str">
        <f t="shared" si="442"/>
        <v>theater</v>
      </c>
      <c r="V3142" t="str">
        <f t="shared" si="443"/>
        <v>plays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>
        <f t="shared" si="444"/>
        <v>3549312</v>
      </c>
      <c r="L3143" s="12">
        <f t="shared" si="445"/>
        <v>42800.503333333334</v>
      </c>
      <c r="M3143" s="12">
        <f t="shared" si="446"/>
        <v>42841.583333333328</v>
      </c>
      <c r="N3143" s="14">
        <f t="shared" si="447"/>
        <v>40.83</v>
      </c>
      <c r="O3143" t="b">
        <v>0</v>
      </c>
      <c r="P3143">
        <v>8</v>
      </c>
      <c r="Q3143" t="b">
        <v>0</v>
      </c>
      <c r="R3143" s="8">
        <f t="shared" si="448"/>
        <v>0.51600000000000001</v>
      </c>
      <c r="S3143" s="10">
        <f t="shared" si="449"/>
        <v>32.25</v>
      </c>
      <c r="T3143" t="s">
        <v>8271</v>
      </c>
      <c r="U3143" t="str">
        <f t="shared" si="442"/>
        <v>theater</v>
      </c>
      <c r="V3143" t="str">
        <f t="shared" si="443"/>
        <v>plays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>
        <f t="shared" si="444"/>
        <v>2588400</v>
      </c>
      <c r="L3144" s="12">
        <f t="shared" si="445"/>
        <v>42783.263182870374</v>
      </c>
      <c r="M3144" s="12">
        <f t="shared" si="446"/>
        <v>42813.221516203703</v>
      </c>
      <c r="N3144" s="14">
        <f t="shared" si="447"/>
        <v>29.708333333333332</v>
      </c>
      <c r="O3144" t="b">
        <v>0</v>
      </c>
      <c r="P3144">
        <v>3</v>
      </c>
      <c r="Q3144" t="b">
        <v>0</v>
      </c>
      <c r="R3144" s="8">
        <f t="shared" si="448"/>
        <v>1.6363636363636365E-2</v>
      </c>
      <c r="S3144" s="10">
        <f t="shared" si="449"/>
        <v>15</v>
      </c>
      <c r="T3144" t="s">
        <v>8271</v>
      </c>
      <c r="U3144" t="str">
        <f t="shared" si="442"/>
        <v>theater</v>
      </c>
      <c r="V3144" t="str">
        <f t="shared" si="443"/>
        <v>plays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>
        <f t="shared" si="444"/>
        <v>2246400</v>
      </c>
      <c r="L3145" s="12">
        <f t="shared" si="445"/>
        <v>42808.108287037037</v>
      </c>
      <c r="M3145" s="12">
        <f t="shared" si="446"/>
        <v>42834.108287037037</v>
      </c>
      <c r="N3145" s="14">
        <f t="shared" si="447"/>
        <v>25.75</v>
      </c>
      <c r="O3145" t="b">
        <v>0</v>
      </c>
      <c r="P3145">
        <v>0</v>
      </c>
      <c r="Q3145" t="b">
        <v>0</v>
      </c>
      <c r="R3145" s="8">
        <f t="shared" si="448"/>
        <v>0</v>
      </c>
      <c r="S3145" s="10" t="e">
        <f t="shared" si="449"/>
        <v>#DIV/0!</v>
      </c>
      <c r="T3145" t="s">
        <v>8271</v>
      </c>
      <c r="U3145" t="str">
        <f t="shared" si="442"/>
        <v>theater</v>
      </c>
      <c r="V3145" t="str">
        <f t="shared" si="443"/>
        <v>plays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>
        <f t="shared" si="444"/>
        <v>1443893</v>
      </c>
      <c r="L3146" s="12">
        <f t="shared" si="445"/>
        <v>42796.288275462968</v>
      </c>
      <c r="M3146" s="12">
        <f t="shared" si="446"/>
        <v>42813</v>
      </c>
      <c r="N3146" s="14">
        <f t="shared" si="447"/>
        <v>16.461724537037039</v>
      </c>
      <c r="O3146" t="b">
        <v>0</v>
      </c>
      <c r="P3146">
        <v>30</v>
      </c>
      <c r="Q3146" t="b">
        <v>0</v>
      </c>
      <c r="R3146" s="8">
        <f t="shared" si="448"/>
        <v>0.754</v>
      </c>
      <c r="S3146" s="10">
        <f t="shared" si="449"/>
        <v>251.33333333333334</v>
      </c>
      <c r="T3146" t="s">
        <v>8271</v>
      </c>
      <c r="U3146" t="str">
        <f t="shared" si="442"/>
        <v>theater</v>
      </c>
      <c r="V3146" t="str">
        <f t="shared" si="443"/>
        <v>plays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>
        <f t="shared" si="444"/>
        <v>5180400</v>
      </c>
      <c r="L3147" s="12">
        <f t="shared" si="445"/>
        <v>42761.790902777779</v>
      </c>
      <c r="M3147" s="12">
        <f t="shared" si="446"/>
        <v>42821.749236111107</v>
      </c>
      <c r="N3147" s="14">
        <f t="shared" si="447"/>
        <v>59.708333333333336</v>
      </c>
      <c r="O3147" t="b">
        <v>0</v>
      </c>
      <c r="P3147">
        <v>0</v>
      </c>
      <c r="Q3147" t="b">
        <v>0</v>
      </c>
      <c r="R3147" s="8">
        <f t="shared" si="448"/>
        <v>0</v>
      </c>
      <c r="S3147" s="10" t="e">
        <f t="shared" si="449"/>
        <v>#DIV/0!</v>
      </c>
      <c r="T3147" t="s">
        <v>8271</v>
      </c>
      <c r="U3147" t="str">
        <f t="shared" si="442"/>
        <v>theater</v>
      </c>
      <c r="V3147" t="str">
        <f t="shared" si="443"/>
        <v>plays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>
        <f t="shared" si="444"/>
        <v>3884400</v>
      </c>
      <c r="L3148" s="12">
        <f t="shared" si="445"/>
        <v>42796.432476851856</v>
      </c>
      <c r="M3148" s="12">
        <f t="shared" si="446"/>
        <v>42841.390810185185</v>
      </c>
      <c r="N3148" s="14">
        <f t="shared" si="447"/>
        <v>44.708333333333336</v>
      </c>
      <c r="O3148" t="b">
        <v>0</v>
      </c>
      <c r="P3148">
        <v>12</v>
      </c>
      <c r="Q3148" t="b">
        <v>0</v>
      </c>
      <c r="R3148" s="8">
        <f t="shared" si="448"/>
        <v>0.105</v>
      </c>
      <c r="S3148" s="10">
        <f t="shared" si="449"/>
        <v>437.5</v>
      </c>
      <c r="T3148" t="s">
        <v>8271</v>
      </c>
      <c r="U3148" t="str">
        <f t="shared" si="442"/>
        <v>theater</v>
      </c>
      <c r="V3148" t="str">
        <f t="shared" si="443"/>
        <v>plays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>
        <f t="shared" si="444"/>
        <v>3459600</v>
      </c>
      <c r="L3149" s="12">
        <f t="shared" si="445"/>
        <v>41909.719386574077</v>
      </c>
      <c r="M3149" s="12">
        <f t="shared" si="446"/>
        <v>41949.761053240742</v>
      </c>
      <c r="N3149" s="14">
        <f t="shared" si="447"/>
        <v>39.791666666666664</v>
      </c>
      <c r="O3149" t="b">
        <v>1</v>
      </c>
      <c r="P3149">
        <v>213</v>
      </c>
      <c r="Q3149" t="b">
        <v>1</v>
      </c>
      <c r="R3149" s="8">
        <f t="shared" si="448"/>
        <v>1.1752499999999999</v>
      </c>
      <c r="S3149" s="10">
        <f t="shared" si="449"/>
        <v>110.35211267605634</v>
      </c>
      <c r="T3149" t="s">
        <v>8271</v>
      </c>
      <c r="U3149" t="str">
        <f t="shared" si="442"/>
        <v>theater</v>
      </c>
      <c r="V3149" t="str">
        <f t="shared" si="443"/>
        <v>plays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>
        <f t="shared" si="444"/>
        <v>1857716</v>
      </c>
      <c r="L3150" s="12">
        <f t="shared" si="445"/>
        <v>41891.415324074071</v>
      </c>
      <c r="M3150" s="12">
        <f t="shared" si="446"/>
        <v>41912.916666666664</v>
      </c>
      <c r="N3150" s="14">
        <f t="shared" si="447"/>
        <v>21.251342592592593</v>
      </c>
      <c r="O3150" t="b">
        <v>1</v>
      </c>
      <c r="P3150">
        <v>57</v>
      </c>
      <c r="Q3150" t="b">
        <v>1</v>
      </c>
      <c r="R3150" s="8">
        <f t="shared" si="448"/>
        <v>1.3116666666666668</v>
      </c>
      <c r="S3150" s="10">
        <f t="shared" si="449"/>
        <v>41.421052631578945</v>
      </c>
      <c r="T3150" t="s">
        <v>8271</v>
      </c>
      <c r="U3150" t="str">
        <f t="shared" si="442"/>
        <v>theater</v>
      </c>
      <c r="V3150" t="str">
        <f t="shared" si="443"/>
        <v>plays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>
        <f t="shared" si="444"/>
        <v>2079300</v>
      </c>
      <c r="L3151" s="12">
        <f t="shared" si="445"/>
        <v>41225.767361111109</v>
      </c>
      <c r="M3151" s="12">
        <f t="shared" si="446"/>
        <v>41249.833333333336</v>
      </c>
      <c r="N3151" s="14">
        <f t="shared" si="447"/>
        <v>23.815972222222225</v>
      </c>
      <c r="O3151" t="b">
        <v>1</v>
      </c>
      <c r="P3151">
        <v>25</v>
      </c>
      <c r="Q3151" t="b">
        <v>1</v>
      </c>
      <c r="R3151" s="8">
        <f t="shared" si="448"/>
        <v>1.04</v>
      </c>
      <c r="S3151" s="10">
        <f t="shared" si="449"/>
        <v>52</v>
      </c>
      <c r="T3151" t="s">
        <v>8271</v>
      </c>
      <c r="U3151" t="str">
        <f t="shared" si="442"/>
        <v>theater</v>
      </c>
      <c r="V3151" t="str">
        <f t="shared" si="443"/>
        <v>plays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>
        <f t="shared" si="444"/>
        <v>7767597</v>
      </c>
      <c r="L3152" s="12">
        <f t="shared" si="445"/>
        <v>40478.013923611114</v>
      </c>
      <c r="M3152" s="12">
        <f t="shared" si="446"/>
        <v>40567.916666666664</v>
      </c>
      <c r="N3152" s="14">
        <f t="shared" si="447"/>
        <v>89.652743055555561</v>
      </c>
      <c r="O3152" t="b">
        <v>1</v>
      </c>
      <c r="P3152">
        <v>104</v>
      </c>
      <c r="Q3152" t="b">
        <v>1</v>
      </c>
      <c r="R3152" s="8">
        <f t="shared" si="448"/>
        <v>1.01</v>
      </c>
      <c r="S3152" s="10">
        <f t="shared" si="449"/>
        <v>33.990384615384613</v>
      </c>
      <c r="T3152" t="s">
        <v>8271</v>
      </c>
      <c r="U3152" t="str">
        <f t="shared" si="442"/>
        <v>theater</v>
      </c>
      <c r="V3152" t="str">
        <f t="shared" si="443"/>
        <v>plays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>
        <f t="shared" si="444"/>
        <v>2592000</v>
      </c>
      <c r="L3153" s="12">
        <f t="shared" si="445"/>
        <v>41862.58997685185</v>
      </c>
      <c r="M3153" s="12">
        <f t="shared" si="446"/>
        <v>41892.58997685185</v>
      </c>
      <c r="N3153" s="14">
        <f t="shared" si="447"/>
        <v>29.75</v>
      </c>
      <c r="O3153" t="b">
        <v>1</v>
      </c>
      <c r="P3153">
        <v>34</v>
      </c>
      <c r="Q3153" t="b">
        <v>1</v>
      </c>
      <c r="R3153" s="8">
        <f t="shared" si="448"/>
        <v>1.004</v>
      </c>
      <c r="S3153" s="10">
        <f t="shared" si="449"/>
        <v>103.35294117647059</v>
      </c>
      <c r="T3153" t="s">
        <v>8271</v>
      </c>
      <c r="U3153" t="str">
        <f t="shared" si="442"/>
        <v>theater</v>
      </c>
      <c r="V3153" t="str">
        <f t="shared" si="443"/>
        <v>plays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>
        <f t="shared" si="444"/>
        <v>2592000</v>
      </c>
      <c r="L3154" s="12">
        <f t="shared" si="445"/>
        <v>41550.617673611108</v>
      </c>
      <c r="M3154" s="12">
        <f t="shared" si="446"/>
        <v>41580.617673611108</v>
      </c>
      <c r="N3154" s="14">
        <f t="shared" si="447"/>
        <v>29.75</v>
      </c>
      <c r="O3154" t="b">
        <v>1</v>
      </c>
      <c r="P3154">
        <v>67</v>
      </c>
      <c r="Q3154" t="b">
        <v>1</v>
      </c>
      <c r="R3154" s="8">
        <f t="shared" si="448"/>
        <v>1.0595454545454546</v>
      </c>
      <c r="S3154" s="10">
        <f t="shared" si="449"/>
        <v>34.791044776119406</v>
      </c>
      <c r="T3154" t="s">
        <v>8271</v>
      </c>
      <c r="U3154" t="str">
        <f t="shared" si="442"/>
        <v>theater</v>
      </c>
      <c r="V3154" t="str">
        <f t="shared" si="443"/>
        <v>plays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>
        <f t="shared" si="444"/>
        <v>2683003</v>
      </c>
      <c r="L3155" s="12">
        <f t="shared" si="445"/>
        <v>40632.904363425929</v>
      </c>
      <c r="M3155" s="12">
        <f t="shared" si="446"/>
        <v>40663.957638888889</v>
      </c>
      <c r="N3155" s="14">
        <f t="shared" si="447"/>
        <v>30.803275462962961</v>
      </c>
      <c r="O3155" t="b">
        <v>1</v>
      </c>
      <c r="P3155">
        <v>241</v>
      </c>
      <c r="Q3155" t="b">
        <v>1</v>
      </c>
      <c r="R3155" s="8">
        <f t="shared" si="448"/>
        <v>3.3558333333333334</v>
      </c>
      <c r="S3155" s="10">
        <f t="shared" si="449"/>
        <v>41.773858921161825</v>
      </c>
      <c r="T3155" t="s">
        <v>8271</v>
      </c>
      <c r="U3155" t="str">
        <f t="shared" si="442"/>
        <v>theater</v>
      </c>
      <c r="V3155" t="str">
        <f t="shared" si="443"/>
        <v>plays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>
        <f t="shared" si="444"/>
        <v>2588400</v>
      </c>
      <c r="L3156" s="12">
        <f t="shared" si="445"/>
        <v>40970.625671296293</v>
      </c>
      <c r="M3156" s="12">
        <f t="shared" si="446"/>
        <v>41000.584004629629</v>
      </c>
      <c r="N3156" s="14">
        <f t="shared" si="447"/>
        <v>29.708333333333332</v>
      </c>
      <c r="O3156" t="b">
        <v>1</v>
      </c>
      <c r="P3156">
        <v>123</v>
      </c>
      <c r="Q3156" t="b">
        <v>1</v>
      </c>
      <c r="R3156" s="8">
        <f t="shared" si="448"/>
        <v>1.1292857142857142</v>
      </c>
      <c r="S3156" s="10">
        <f t="shared" si="449"/>
        <v>64.268292682926827</v>
      </c>
      <c r="T3156" t="s">
        <v>8271</v>
      </c>
      <c r="U3156" t="str">
        <f t="shared" si="442"/>
        <v>theater</v>
      </c>
      <c r="V3156" t="str">
        <f t="shared" si="443"/>
        <v>plays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>
        <f t="shared" si="444"/>
        <v>2592000</v>
      </c>
      <c r="L3157" s="12">
        <f t="shared" si="445"/>
        <v>41233.249131944445</v>
      </c>
      <c r="M3157" s="12">
        <f t="shared" si="446"/>
        <v>41263.249131944445</v>
      </c>
      <c r="N3157" s="14">
        <f t="shared" si="447"/>
        <v>29.75</v>
      </c>
      <c r="O3157" t="b">
        <v>1</v>
      </c>
      <c r="P3157">
        <v>302</v>
      </c>
      <c r="Q3157" t="b">
        <v>1</v>
      </c>
      <c r="R3157" s="8">
        <f t="shared" si="448"/>
        <v>1.885046</v>
      </c>
      <c r="S3157" s="10">
        <f t="shared" si="449"/>
        <v>31.209370860927152</v>
      </c>
      <c r="T3157" t="s">
        <v>8271</v>
      </c>
      <c r="U3157" t="str">
        <f t="shared" si="442"/>
        <v>theater</v>
      </c>
      <c r="V3157" t="str">
        <f t="shared" si="443"/>
        <v>plays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>
        <f t="shared" si="444"/>
        <v>3024000</v>
      </c>
      <c r="L3158" s="12">
        <f t="shared" si="445"/>
        <v>41026.703055555554</v>
      </c>
      <c r="M3158" s="12">
        <f t="shared" si="446"/>
        <v>41061.703055555554</v>
      </c>
      <c r="N3158" s="14">
        <f t="shared" si="447"/>
        <v>34.75</v>
      </c>
      <c r="O3158" t="b">
        <v>1</v>
      </c>
      <c r="P3158">
        <v>89</v>
      </c>
      <c r="Q3158" t="b">
        <v>1</v>
      </c>
      <c r="R3158" s="8">
        <f t="shared" si="448"/>
        <v>1.0181818181818181</v>
      </c>
      <c r="S3158" s="10">
        <f t="shared" si="449"/>
        <v>62.921348314606739</v>
      </c>
      <c r="T3158" t="s">
        <v>8271</v>
      </c>
      <c r="U3158" t="str">
        <f t="shared" si="442"/>
        <v>theater</v>
      </c>
      <c r="V3158" t="str">
        <f t="shared" si="443"/>
        <v>plays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>
        <f t="shared" si="444"/>
        <v>813895</v>
      </c>
      <c r="L3159" s="12">
        <f t="shared" si="445"/>
        <v>41829.538252314815</v>
      </c>
      <c r="M3159" s="12">
        <f t="shared" si="446"/>
        <v>41838.958333333336</v>
      </c>
      <c r="N3159" s="14">
        <f t="shared" si="447"/>
        <v>9.170081018518518</v>
      </c>
      <c r="O3159" t="b">
        <v>1</v>
      </c>
      <c r="P3159">
        <v>41</v>
      </c>
      <c r="Q3159" t="b">
        <v>1</v>
      </c>
      <c r="R3159" s="8">
        <f t="shared" si="448"/>
        <v>1.01</v>
      </c>
      <c r="S3159" s="10">
        <f t="shared" si="449"/>
        <v>98.536585365853654</v>
      </c>
      <c r="T3159" t="s">
        <v>8271</v>
      </c>
      <c r="U3159" t="str">
        <f t="shared" si="442"/>
        <v>theater</v>
      </c>
      <c r="V3159" t="str">
        <f t="shared" si="443"/>
        <v>plays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>
        <f t="shared" si="444"/>
        <v>2592000</v>
      </c>
      <c r="L3160" s="12">
        <f t="shared" si="445"/>
        <v>41447.589722222219</v>
      </c>
      <c r="M3160" s="12">
        <f t="shared" si="446"/>
        <v>41477.589722222219</v>
      </c>
      <c r="N3160" s="14">
        <f t="shared" si="447"/>
        <v>29.75</v>
      </c>
      <c r="O3160" t="b">
        <v>1</v>
      </c>
      <c r="P3160">
        <v>69</v>
      </c>
      <c r="Q3160" t="b">
        <v>1</v>
      </c>
      <c r="R3160" s="8">
        <f t="shared" si="448"/>
        <v>1.1399999999999999</v>
      </c>
      <c r="S3160" s="10">
        <f t="shared" si="449"/>
        <v>82.608695652173907</v>
      </c>
      <c r="T3160" t="s">
        <v>8271</v>
      </c>
      <c r="U3160" t="str">
        <f t="shared" si="442"/>
        <v>theater</v>
      </c>
      <c r="V3160" t="str">
        <f t="shared" si="443"/>
        <v>plays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>
        <f t="shared" si="444"/>
        <v>3705839</v>
      </c>
      <c r="L3161" s="12">
        <f t="shared" si="445"/>
        <v>40883.816678240742</v>
      </c>
      <c r="M3161" s="12">
        <f t="shared" si="446"/>
        <v>40926.708333333336</v>
      </c>
      <c r="N3161" s="14">
        <f t="shared" si="447"/>
        <v>42.641655092592593</v>
      </c>
      <c r="O3161" t="b">
        <v>1</v>
      </c>
      <c r="P3161">
        <v>52</v>
      </c>
      <c r="Q3161" t="b">
        <v>1</v>
      </c>
      <c r="R3161" s="8">
        <f t="shared" si="448"/>
        <v>1.3348133333333334</v>
      </c>
      <c r="S3161" s="10">
        <f t="shared" si="449"/>
        <v>38.504230769230773</v>
      </c>
      <c r="T3161" t="s">
        <v>8271</v>
      </c>
      <c r="U3161" t="str">
        <f t="shared" si="442"/>
        <v>theater</v>
      </c>
      <c r="V3161" t="str">
        <f t="shared" si="443"/>
        <v>plays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>
        <f t="shared" si="444"/>
        <v>1982253</v>
      </c>
      <c r="L3162" s="12">
        <f t="shared" si="445"/>
        <v>41841.01489583333</v>
      </c>
      <c r="M3162" s="12">
        <f t="shared" si="446"/>
        <v>41863.957638888889</v>
      </c>
      <c r="N3162" s="14">
        <f t="shared" si="447"/>
        <v>22.692743055555557</v>
      </c>
      <c r="O3162" t="b">
        <v>1</v>
      </c>
      <c r="P3162">
        <v>57</v>
      </c>
      <c r="Q3162" t="b">
        <v>1</v>
      </c>
      <c r="R3162" s="8">
        <f t="shared" si="448"/>
        <v>1.0153333333333334</v>
      </c>
      <c r="S3162" s="10">
        <f t="shared" si="449"/>
        <v>80.15789473684211</v>
      </c>
      <c r="T3162" t="s">
        <v>8271</v>
      </c>
      <c r="U3162" t="str">
        <f t="shared" si="442"/>
        <v>theater</v>
      </c>
      <c r="V3162" t="str">
        <f t="shared" si="443"/>
        <v>plays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>
        <f t="shared" si="444"/>
        <v>2592000</v>
      </c>
      <c r="L3163" s="12">
        <f t="shared" si="445"/>
        <v>41897.286134259259</v>
      </c>
      <c r="M3163" s="12">
        <f t="shared" si="446"/>
        <v>41927.286134259259</v>
      </c>
      <c r="N3163" s="14">
        <f t="shared" si="447"/>
        <v>29.75</v>
      </c>
      <c r="O3163" t="b">
        <v>1</v>
      </c>
      <c r="P3163">
        <v>74</v>
      </c>
      <c r="Q3163" t="b">
        <v>1</v>
      </c>
      <c r="R3163" s="8">
        <f t="shared" si="448"/>
        <v>1.0509999999999999</v>
      </c>
      <c r="S3163" s="10">
        <f t="shared" si="449"/>
        <v>28.405405405405407</v>
      </c>
      <c r="T3163" t="s">
        <v>8271</v>
      </c>
      <c r="U3163" t="str">
        <f t="shared" si="442"/>
        <v>theater</v>
      </c>
      <c r="V3163" t="str">
        <f t="shared" si="443"/>
        <v>plays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>
        <f t="shared" si="444"/>
        <v>2367138</v>
      </c>
      <c r="L3164" s="12">
        <f t="shared" si="445"/>
        <v>41799.435902777775</v>
      </c>
      <c r="M3164" s="12">
        <f t="shared" si="446"/>
        <v>41826.833333333336</v>
      </c>
      <c r="N3164" s="14">
        <f t="shared" si="447"/>
        <v>27.147430555555559</v>
      </c>
      <c r="O3164" t="b">
        <v>1</v>
      </c>
      <c r="P3164">
        <v>63</v>
      </c>
      <c r="Q3164" t="b">
        <v>1</v>
      </c>
      <c r="R3164" s="8">
        <f t="shared" si="448"/>
        <v>1.2715000000000001</v>
      </c>
      <c r="S3164" s="10">
        <f t="shared" si="449"/>
        <v>80.730158730158735</v>
      </c>
      <c r="T3164" t="s">
        <v>8271</v>
      </c>
      <c r="U3164" t="str">
        <f t="shared" si="442"/>
        <v>theater</v>
      </c>
      <c r="V3164" t="str">
        <f t="shared" si="443"/>
        <v>plays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>
        <f t="shared" si="444"/>
        <v>2592000</v>
      </c>
      <c r="L3165" s="12">
        <f t="shared" si="445"/>
        <v>41775.503761574073</v>
      </c>
      <c r="M3165" s="12">
        <f t="shared" si="446"/>
        <v>41805.503761574073</v>
      </c>
      <c r="N3165" s="14">
        <f t="shared" si="447"/>
        <v>29.75</v>
      </c>
      <c r="O3165" t="b">
        <v>1</v>
      </c>
      <c r="P3165">
        <v>72</v>
      </c>
      <c r="Q3165" t="b">
        <v>1</v>
      </c>
      <c r="R3165" s="8">
        <f t="shared" si="448"/>
        <v>1.1115384615384616</v>
      </c>
      <c r="S3165" s="10">
        <f t="shared" si="449"/>
        <v>200.69444444444446</v>
      </c>
      <c r="T3165" t="s">
        <v>8271</v>
      </c>
      <c r="U3165" t="str">
        <f t="shared" si="442"/>
        <v>theater</v>
      </c>
      <c r="V3165" t="str">
        <f t="shared" si="443"/>
        <v>plays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>
        <f t="shared" si="444"/>
        <v>2851200</v>
      </c>
      <c r="L3166" s="12">
        <f t="shared" si="445"/>
        <v>41766.55572916667</v>
      </c>
      <c r="M3166" s="12">
        <f t="shared" si="446"/>
        <v>41799.55572916667</v>
      </c>
      <c r="N3166" s="14">
        <f t="shared" si="447"/>
        <v>32.75</v>
      </c>
      <c r="O3166" t="b">
        <v>1</v>
      </c>
      <c r="P3166">
        <v>71</v>
      </c>
      <c r="Q3166" t="b">
        <v>1</v>
      </c>
      <c r="R3166" s="8">
        <f t="shared" si="448"/>
        <v>1.0676000000000001</v>
      </c>
      <c r="S3166" s="10">
        <f t="shared" si="449"/>
        <v>37.591549295774648</v>
      </c>
      <c r="T3166" t="s">
        <v>8271</v>
      </c>
      <c r="U3166" t="str">
        <f t="shared" si="442"/>
        <v>theater</v>
      </c>
      <c r="V3166" t="str">
        <f t="shared" si="443"/>
        <v>plays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>
        <f t="shared" si="444"/>
        <v>1901380</v>
      </c>
      <c r="L3167" s="12">
        <f t="shared" si="445"/>
        <v>40643.909259259257</v>
      </c>
      <c r="M3167" s="12">
        <f t="shared" si="446"/>
        <v>40665.915972222225</v>
      </c>
      <c r="N3167" s="14">
        <f t="shared" si="447"/>
        <v>21.756712962962965</v>
      </c>
      <c r="O3167" t="b">
        <v>1</v>
      </c>
      <c r="P3167">
        <v>21</v>
      </c>
      <c r="Q3167" t="b">
        <v>1</v>
      </c>
      <c r="R3167" s="8">
        <f t="shared" si="448"/>
        <v>1.6266666666666667</v>
      </c>
      <c r="S3167" s="10">
        <f t="shared" si="449"/>
        <v>58.095238095238095</v>
      </c>
      <c r="T3167" t="s">
        <v>8271</v>
      </c>
      <c r="U3167" t="str">
        <f t="shared" ref="U3167:U3230" si="450">IF(T3167="theater/plays", "theater", IF(T3167="theater/musical", "theater", IF(T3167="theater/spaces", "theater", "N/A")))</f>
        <v>theater</v>
      </c>
      <c r="V3167" t="str">
        <f t="shared" ref="V3167:V3230" si="451">IF(T3167="theater/plays", "plays", IF(T3167="theater/musical", "musical", IF(T3167="theater/spaces", "spaces", "N/A")))</f>
        <v>plays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>
        <f t="shared" si="444"/>
        <v>2474587</v>
      </c>
      <c r="L3168" s="12">
        <f t="shared" si="445"/>
        <v>41940.44158564815</v>
      </c>
      <c r="M3168" s="12">
        <f t="shared" si="446"/>
        <v>41969.082638888889</v>
      </c>
      <c r="N3168" s="14">
        <f t="shared" si="447"/>
        <v>28.391053240740742</v>
      </c>
      <c r="O3168" t="b">
        <v>1</v>
      </c>
      <c r="P3168">
        <v>930</v>
      </c>
      <c r="Q3168" t="b">
        <v>1</v>
      </c>
      <c r="R3168" s="8">
        <f t="shared" si="448"/>
        <v>1.6022808571428573</v>
      </c>
      <c r="S3168" s="10">
        <f t="shared" si="449"/>
        <v>60.300892473118282</v>
      </c>
      <c r="T3168" t="s">
        <v>8271</v>
      </c>
      <c r="U3168" t="str">
        <f t="shared" si="450"/>
        <v>theater</v>
      </c>
      <c r="V3168" t="str">
        <f t="shared" si="451"/>
        <v>plays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>
        <f t="shared" si="444"/>
        <v>1209600</v>
      </c>
      <c r="L3169" s="12">
        <f t="shared" si="445"/>
        <v>41838.925706018519</v>
      </c>
      <c r="M3169" s="12">
        <f t="shared" si="446"/>
        <v>41852.925706018519</v>
      </c>
      <c r="N3169" s="14">
        <f t="shared" si="447"/>
        <v>13.75</v>
      </c>
      <c r="O3169" t="b">
        <v>1</v>
      </c>
      <c r="P3169">
        <v>55</v>
      </c>
      <c r="Q3169" t="b">
        <v>1</v>
      </c>
      <c r="R3169" s="8">
        <f t="shared" si="448"/>
        <v>1.1616666666666666</v>
      </c>
      <c r="S3169" s="10">
        <f t="shared" si="449"/>
        <v>63.363636363636367</v>
      </c>
      <c r="T3169" t="s">
        <v>8271</v>
      </c>
      <c r="U3169" t="str">
        <f t="shared" si="450"/>
        <v>theater</v>
      </c>
      <c r="V3169" t="str">
        <f t="shared" si="451"/>
        <v>plays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>
        <f t="shared" si="444"/>
        <v>2748447</v>
      </c>
      <c r="L3170" s="12">
        <f t="shared" si="445"/>
        <v>41771.855937500004</v>
      </c>
      <c r="M3170" s="12">
        <f t="shared" si="446"/>
        <v>41803.666666666664</v>
      </c>
      <c r="N3170" s="14">
        <f t="shared" si="447"/>
        <v>31.560729166666665</v>
      </c>
      <c r="O3170" t="b">
        <v>1</v>
      </c>
      <c r="P3170">
        <v>61</v>
      </c>
      <c r="Q3170" t="b">
        <v>1</v>
      </c>
      <c r="R3170" s="8">
        <f t="shared" si="448"/>
        <v>1.242</v>
      </c>
      <c r="S3170" s="10">
        <f t="shared" si="449"/>
        <v>50.901639344262293</v>
      </c>
      <c r="T3170" t="s">
        <v>8271</v>
      </c>
      <c r="U3170" t="str">
        <f t="shared" si="450"/>
        <v>theater</v>
      </c>
      <c r="V3170" t="str">
        <f t="shared" si="451"/>
        <v>plays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>
        <f t="shared" si="444"/>
        <v>2546179</v>
      </c>
      <c r="L3171" s="12">
        <f t="shared" si="445"/>
        <v>41591.487974537034</v>
      </c>
      <c r="M3171" s="12">
        <f t="shared" si="446"/>
        <v>41620.957638888889</v>
      </c>
      <c r="N3171" s="14">
        <f t="shared" si="447"/>
        <v>29.219664351851851</v>
      </c>
      <c r="O3171" t="b">
        <v>1</v>
      </c>
      <c r="P3171">
        <v>82</v>
      </c>
      <c r="Q3171" t="b">
        <v>1</v>
      </c>
      <c r="R3171" s="8">
        <f t="shared" si="448"/>
        <v>1.030125</v>
      </c>
      <c r="S3171" s="10">
        <f t="shared" si="449"/>
        <v>100.5</v>
      </c>
      <c r="T3171" t="s">
        <v>8271</v>
      </c>
      <c r="U3171" t="str">
        <f t="shared" si="450"/>
        <v>theater</v>
      </c>
      <c r="V3171" t="str">
        <f t="shared" si="451"/>
        <v>plays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>
        <f t="shared" si="444"/>
        <v>2858656</v>
      </c>
      <c r="L3172" s="12">
        <f t="shared" si="445"/>
        <v>41788.830370370371</v>
      </c>
      <c r="M3172" s="12">
        <f t="shared" si="446"/>
        <v>41821.916666666664</v>
      </c>
      <c r="N3172" s="14">
        <f t="shared" si="447"/>
        <v>32.836296296296297</v>
      </c>
      <c r="O3172" t="b">
        <v>1</v>
      </c>
      <c r="P3172">
        <v>71</v>
      </c>
      <c r="Q3172" t="b">
        <v>1</v>
      </c>
      <c r="R3172" s="8">
        <f t="shared" si="448"/>
        <v>1.1225000000000001</v>
      </c>
      <c r="S3172" s="10">
        <f t="shared" si="449"/>
        <v>31.619718309859156</v>
      </c>
      <c r="T3172" t="s">
        <v>8271</v>
      </c>
      <c r="U3172" t="str">
        <f t="shared" si="450"/>
        <v>theater</v>
      </c>
      <c r="V3172" t="str">
        <f t="shared" si="451"/>
        <v>plays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>
        <f t="shared" si="444"/>
        <v>2592000</v>
      </c>
      <c r="L3173" s="12">
        <f t="shared" si="445"/>
        <v>42466.358310185184</v>
      </c>
      <c r="M3173" s="12">
        <f t="shared" si="446"/>
        <v>42496.358310185184</v>
      </c>
      <c r="N3173" s="14">
        <f t="shared" si="447"/>
        <v>29.75</v>
      </c>
      <c r="O3173" t="b">
        <v>1</v>
      </c>
      <c r="P3173">
        <v>117</v>
      </c>
      <c r="Q3173" t="b">
        <v>1</v>
      </c>
      <c r="R3173" s="8">
        <f t="shared" si="448"/>
        <v>1.0881428571428571</v>
      </c>
      <c r="S3173" s="10">
        <f t="shared" si="449"/>
        <v>65.102564102564102</v>
      </c>
      <c r="T3173" t="s">
        <v>8271</v>
      </c>
      <c r="U3173" t="str">
        <f t="shared" si="450"/>
        <v>theater</v>
      </c>
      <c r="V3173" t="str">
        <f t="shared" si="451"/>
        <v>plays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>
        <f t="shared" si="444"/>
        <v>2592000</v>
      </c>
      <c r="L3174" s="12">
        <f t="shared" si="445"/>
        <v>40923.479953703703</v>
      </c>
      <c r="M3174" s="12">
        <f t="shared" si="446"/>
        <v>40953.479953703703</v>
      </c>
      <c r="N3174" s="14">
        <f t="shared" si="447"/>
        <v>29.75</v>
      </c>
      <c r="O3174" t="b">
        <v>1</v>
      </c>
      <c r="P3174">
        <v>29</v>
      </c>
      <c r="Q3174" t="b">
        <v>1</v>
      </c>
      <c r="R3174" s="8">
        <f t="shared" si="448"/>
        <v>1.1499999999999999</v>
      </c>
      <c r="S3174" s="10">
        <f t="shared" si="449"/>
        <v>79.310344827586206</v>
      </c>
      <c r="T3174" t="s">
        <v>8271</v>
      </c>
      <c r="U3174" t="str">
        <f t="shared" si="450"/>
        <v>theater</v>
      </c>
      <c r="V3174" t="str">
        <f t="shared" si="451"/>
        <v>plays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>
        <f t="shared" si="444"/>
        <v>2592000</v>
      </c>
      <c r="L3175" s="12">
        <f t="shared" si="445"/>
        <v>41878.628379629627</v>
      </c>
      <c r="M3175" s="12">
        <f t="shared" si="446"/>
        <v>41908.628379629627</v>
      </c>
      <c r="N3175" s="14">
        <f t="shared" si="447"/>
        <v>29.75</v>
      </c>
      <c r="O3175" t="b">
        <v>1</v>
      </c>
      <c r="P3175">
        <v>74</v>
      </c>
      <c r="Q3175" t="b">
        <v>1</v>
      </c>
      <c r="R3175" s="8">
        <f t="shared" si="448"/>
        <v>1.03</v>
      </c>
      <c r="S3175" s="10">
        <f t="shared" si="449"/>
        <v>139.18918918918919</v>
      </c>
      <c r="T3175" t="s">
        <v>8271</v>
      </c>
      <c r="U3175" t="str">
        <f t="shared" si="450"/>
        <v>theater</v>
      </c>
      <c r="V3175" t="str">
        <f t="shared" si="451"/>
        <v>plays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>
        <f t="shared" si="444"/>
        <v>1209600</v>
      </c>
      <c r="L3176" s="12">
        <f t="shared" si="445"/>
        <v>41862.614675925928</v>
      </c>
      <c r="M3176" s="12">
        <f t="shared" si="446"/>
        <v>41876.614675925928</v>
      </c>
      <c r="N3176" s="14">
        <f t="shared" si="447"/>
        <v>13.75</v>
      </c>
      <c r="O3176" t="b">
        <v>1</v>
      </c>
      <c r="P3176">
        <v>23</v>
      </c>
      <c r="Q3176" t="b">
        <v>1</v>
      </c>
      <c r="R3176" s="8">
        <f t="shared" si="448"/>
        <v>1.0113333333333334</v>
      </c>
      <c r="S3176" s="10">
        <f t="shared" si="449"/>
        <v>131.91304347826087</v>
      </c>
      <c r="T3176" t="s">
        <v>8271</v>
      </c>
      <c r="U3176" t="str">
        <f t="shared" si="450"/>
        <v>theater</v>
      </c>
      <c r="V3176" t="str">
        <f t="shared" si="451"/>
        <v>plays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>
        <f t="shared" si="444"/>
        <v>5184000</v>
      </c>
      <c r="L3177" s="12">
        <f t="shared" si="445"/>
        <v>40531.636886574073</v>
      </c>
      <c r="M3177" s="12">
        <f t="shared" si="446"/>
        <v>40591.636886574073</v>
      </c>
      <c r="N3177" s="14">
        <f t="shared" si="447"/>
        <v>59.75</v>
      </c>
      <c r="O3177" t="b">
        <v>1</v>
      </c>
      <c r="P3177">
        <v>60</v>
      </c>
      <c r="Q3177" t="b">
        <v>1</v>
      </c>
      <c r="R3177" s="8">
        <f t="shared" si="448"/>
        <v>1.0955999999999999</v>
      </c>
      <c r="S3177" s="10">
        <f t="shared" si="449"/>
        <v>91.3</v>
      </c>
      <c r="T3177" t="s">
        <v>8271</v>
      </c>
      <c r="U3177" t="str">
        <f t="shared" si="450"/>
        <v>theater</v>
      </c>
      <c r="V3177" t="str">
        <f t="shared" si="451"/>
        <v>plays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>
        <f t="shared" si="444"/>
        <v>2306369</v>
      </c>
      <c r="L3178" s="12">
        <f t="shared" si="445"/>
        <v>41477.680914351848</v>
      </c>
      <c r="M3178" s="12">
        <f t="shared" si="446"/>
        <v>41504.375</v>
      </c>
      <c r="N3178" s="14">
        <f t="shared" si="447"/>
        <v>26.444085648148146</v>
      </c>
      <c r="O3178" t="b">
        <v>1</v>
      </c>
      <c r="P3178">
        <v>55</v>
      </c>
      <c r="Q3178" t="b">
        <v>1</v>
      </c>
      <c r="R3178" s="8">
        <f t="shared" si="448"/>
        <v>1.148421052631579</v>
      </c>
      <c r="S3178" s="10">
        <f t="shared" si="449"/>
        <v>39.672727272727272</v>
      </c>
      <c r="T3178" t="s">
        <v>8271</v>
      </c>
      <c r="U3178" t="str">
        <f t="shared" si="450"/>
        <v>theater</v>
      </c>
      <c r="V3178" t="str">
        <f t="shared" si="451"/>
        <v>plays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>
        <f t="shared" si="444"/>
        <v>2592000</v>
      </c>
      <c r="L3179" s="12">
        <f t="shared" si="445"/>
        <v>41781.416770833333</v>
      </c>
      <c r="M3179" s="12">
        <f t="shared" si="446"/>
        <v>41811.416770833333</v>
      </c>
      <c r="N3179" s="14">
        <f t="shared" si="447"/>
        <v>29.75</v>
      </c>
      <c r="O3179" t="b">
        <v>1</v>
      </c>
      <c r="P3179">
        <v>51</v>
      </c>
      <c r="Q3179" t="b">
        <v>1</v>
      </c>
      <c r="R3179" s="8">
        <f t="shared" si="448"/>
        <v>1.1739999999999999</v>
      </c>
      <c r="S3179" s="10">
        <f t="shared" si="449"/>
        <v>57.549019607843135</v>
      </c>
      <c r="T3179" t="s">
        <v>8271</v>
      </c>
      <c r="U3179" t="str">
        <f t="shared" si="450"/>
        <v>theater</v>
      </c>
      <c r="V3179" t="str">
        <f t="shared" si="451"/>
        <v>plays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>
        <f t="shared" si="444"/>
        <v>2592000</v>
      </c>
      <c r="L3180" s="12">
        <f t="shared" si="445"/>
        <v>41806.355034722219</v>
      </c>
      <c r="M3180" s="12">
        <f t="shared" si="446"/>
        <v>41836.355034722219</v>
      </c>
      <c r="N3180" s="14">
        <f t="shared" si="447"/>
        <v>29.75</v>
      </c>
      <c r="O3180" t="b">
        <v>1</v>
      </c>
      <c r="P3180">
        <v>78</v>
      </c>
      <c r="Q3180" t="b">
        <v>1</v>
      </c>
      <c r="R3180" s="8">
        <f t="shared" si="448"/>
        <v>1.7173333333333334</v>
      </c>
      <c r="S3180" s="10">
        <f t="shared" si="449"/>
        <v>33.025641025641029</v>
      </c>
      <c r="T3180" t="s">
        <v>8271</v>
      </c>
      <c r="U3180" t="str">
        <f t="shared" si="450"/>
        <v>theater</v>
      </c>
      <c r="V3180" t="str">
        <f t="shared" si="451"/>
        <v>plays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>
        <f t="shared" si="444"/>
        <v>2160000</v>
      </c>
      <c r="L3181" s="12">
        <f t="shared" si="445"/>
        <v>41375.452210648145</v>
      </c>
      <c r="M3181" s="12">
        <f t="shared" si="446"/>
        <v>41400.452210648145</v>
      </c>
      <c r="N3181" s="14">
        <f t="shared" si="447"/>
        <v>24.75</v>
      </c>
      <c r="O3181" t="b">
        <v>1</v>
      </c>
      <c r="P3181">
        <v>62</v>
      </c>
      <c r="Q3181" t="b">
        <v>1</v>
      </c>
      <c r="R3181" s="8">
        <f t="shared" si="448"/>
        <v>1.1416238095238094</v>
      </c>
      <c r="S3181" s="10">
        <f t="shared" si="449"/>
        <v>77.335806451612896</v>
      </c>
      <c r="T3181" t="s">
        <v>8271</v>
      </c>
      <c r="U3181" t="str">
        <f t="shared" si="450"/>
        <v>theater</v>
      </c>
      <c r="V3181" t="str">
        <f t="shared" si="451"/>
        <v>plays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>
        <f t="shared" si="444"/>
        <v>2592000</v>
      </c>
      <c r="L3182" s="12">
        <f t="shared" si="445"/>
        <v>41780.162604166668</v>
      </c>
      <c r="M3182" s="12">
        <f t="shared" si="446"/>
        <v>41810.162604166668</v>
      </c>
      <c r="N3182" s="14">
        <f t="shared" si="447"/>
        <v>29.75</v>
      </c>
      <c r="O3182" t="b">
        <v>1</v>
      </c>
      <c r="P3182">
        <v>45</v>
      </c>
      <c r="Q3182" t="b">
        <v>1</v>
      </c>
      <c r="R3182" s="8">
        <f t="shared" si="448"/>
        <v>1.1975</v>
      </c>
      <c r="S3182" s="10">
        <f t="shared" si="449"/>
        <v>31.933333333333334</v>
      </c>
      <c r="T3182" t="s">
        <v>8271</v>
      </c>
      <c r="U3182" t="str">
        <f t="shared" si="450"/>
        <v>theater</v>
      </c>
      <c r="V3182" t="str">
        <f t="shared" si="451"/>
        <v>plays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>
        <f t="shared" si="444"/>
        <v>2277213</v>
      </c>
      <c r="L3183" s="12">
        <f t="shared" si="445"/>
        <v>41779.060034722221</v>
      </c>
      <c r="M3183" s="12">
        <f t="shared" si="446"/>
        <v>41805.416666666664</v>
      </c>
      <c r="N3183" s="14">
        <f t="shared" si="447"/>
        <v>26.106631944444445</v>
      </c>
      <c r="O3183" t="b">
        <v>1</v>
      </c>
      <c r="P3183">
        <v>15</v>
      </c>
      <c r="Q3183" t="b">
        <v>1</v>
      </c>
      <c r="R3183" s="8">
        <f t="shared" si="448"/>
        <v>1.0900000000000001</v>
      </c>
      <c r="S3183" s="10">
        <f t="shared" si="449"/>
        <v>36.333333333333336</v>
      </c>
      <c r="T3183" t="s">
        <v>8271</v>
      </c>
      <c r="U3183" t="str">
        <f t="shared" si="450"/>
        <v>theater</v>
      </c>
      <c r="V3183" t="str">
        <f t="shared" si="451"/>
        <v>plays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>
        <f t="shared" si="444"/>
        <v>4817579</v>
      </c>
      <c r="L3184" s="12">
        <f t="shared" si="445"/>
        <v>40883.699317129627</v>
      </c>
      <c r="M3184" s="12">
        <f t="shared" si="446"/>
        <v>40939.458333333336</v>
      </c>
      <c r="N3184" s="14">
        <f t="shared" si="447"/>
        <v>55.509016203703709</v>
      </c>
      <c r="O3184" t="b">
        <v>1</v>
      </c>
      <c r="P3184">
        <v>151</v>
      </c>
      <c r="Q3184" t="b">
        <v>1</v>
      </c>
      <c r="R3184" s="8">
        <f t="shared" si="448"/>
        <v>1.0088571428571429</v>
      </c>
      <c r="S3184" s="10">
        <f t="shared" si="449"/>
        <v>46.768211920529801</v>
      </c>
      <c r="T3184" t="s">
        <v>8271</v>
      </c>
      <c r="U3184" t="str">
        <f t="shared" si="450"/>
        <v>theater</v>
      </c>
      <c r="V3184" t="str">
        <f t="shared" si="451"/>
        <v>plays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>
        <f t="shared" si="444"/>
        <v>1555200</v>
      </c>
      <c r="L3185" s="12">
        <f t="shared" si="445"/>
        <v>41491.54478009259</v>
      </c>
      <c r="M3185" s="12">
        <f t="shared" si="446"/>
        <v>41509.54478009259</v>
      </c>
      <c r="N3185" s="14">
        <f t="shared" si="447"/>
        <v>17.75</v>
      </c>
      <c r="O3185" t="b">
        <v>1</v>
      </c>
      <c r="P3185">
        <v>68</v>
      </c>
      <c r="Q3185" t="b">
        <v>1</v>
      </c>
      <c r="R3185" s="8">
        <f t="shared" si="448"/>
        <v>1.0900000000000001</v>
      </c>
      <c r="S3185" s="10">
        <f t="shared" si="449"/>
        <v>40.073529411764703</v>
      </c>
      <c r="T3185" t="s">
        <v>8271</v>
      </c>
      <c r="U3185" t="str">
        <f t="shared" si="450"/>
        <v>theater</v>
      </c>
      <c r="V3185" t="str">
        <f t="shared" si="451"/>
        <v>plays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>
        <f t="shared" si="444"/>
        <v>2592000</v>
      </c>
      <c r="L3186" s="12">
        <f t="shared" si="445"/>
        <v>41791.743414351848</v>
      </c>
      <c r="M3186" s="12">
        <f t="shared" si="446"/>
        <v>41821.743414351848</v>
      </c>
      <c r="N3186" s="14">
        <f t="shared" si="447"/>
        <v>29.75</v>
      </c>
      <c r="O3186" t="b">
        <v>1</v>
      </c>
      <c r="P3186">
        <v>46</v>
      </c>
      <c r="Q3186" t="b">
        <v>1</v>
      </c>
      <c r="R3186" s="8">
        <f t="shared" si="448"/>
        <v>1.0720930232558139</v>
      </c>
      <c r="S3186" s="10">
        <f t="shared" si="449"/>
        <v>100.21739130434783</v>
      </c>
      <c r="T3186" t="s">
        <v>8271</v>
      </c>
      <c r="U3186" t="str">
        <f t="shared" si="450"/>
        <v>theater</v>
      </c>
      <c r="V3186" t="str">
        <f t="shared" si="451"/>
        <v>plays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>
        <f t="shared" si="444"/>
        <v>604800</v>
      </c>
      <c r="L3187" s="12">
        <f t="shared" si="445"/>
        <v>41829.727326388893</v>
      </c>
      <c r="M3187" s="12">
        <f t="shared" si="446"/>
        <v>41836.727326388893</v>
      </c>
      <c r="N3187" s="14">
        <f t="shared" si="447"/>
        <v>6.75</v>
      </c>
      <c r="O3187" t="b">
        <v>1</v>
      </c>
      <c r="P3187">
        <v>24</v>
      </c>
      <c r="Q3187" t="b">
        <v>1</v>
      </c>
      <c r="R3187" s="8">
        <f t="shared" si="448"/>
        <v>1</v>
      </c>
      <c r="S3187" s="10">
        <f t="shared" si="449"/>
        <v>41.666666666666664</v>
      </c>
      <c r="T3187" t="s">
        <v>8271</v>
      </c>
      <c r="U3187" t="str">
        <f t="shared" si="450"/>
        <v>theater</v>
      </c>
      <c r="V3187" t="str">
        <f t="shared" si="451"/>
        <v>plays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>
        <f t="shared" si="444"/>
        <v>2587762</v>
      </c>
      <c r="L3188" s="12">
        <f t="shared" si="445"/>
        <v>41868.674050925925</v>
      </c>
      <c r="M3188" s="12">
        <f t="shared" si="446"/>
        <v>41898.625</v>
      </c>
      <c r="N3188" s="14">
        <f t="shared" si="447"/>
        <v>29.700949074074074</v>
      </c>
      <c r="O3188" t="b">
        <v>1</v>
      </c>
      <c r="P3188">
        <v>70</v>
      </c>
      <c r="Q3188" t="b">
        <v>1</v>
      </c>
      <c r="R3188" s="8">
        <f t="shared" si="448"/>
        <v>1.0218750000000001</v>
      </c>
      <c r="S3188" s="10">
        <f t="shared" si="449"/>
        <v>46.714285714285715</v>
      </c>
      <c r="T3188" t="s">
        <v>8271</v>
      </c>
      <c r="U3188" t="str">
        <f t="shared" si="450"/>
        <v>theater</v>
      </c>
      <c r="V3188" t="str">
        <f t="shared" si="451"/>
        <v>plays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>
        <f t="shared" si="444"/>
        <v>1728000</v>
      </c>
      <c r="L3189" s="12">
        <f t="shared" si="445"/>
        <v>41835.416354166664</v>
      </c>
      <c r="M3189" s="12">
        <f t="shared" si="446"/>
        <v>41855.416354166664</v>
      </c>
      <c r="N3189" s="14">
        <f t="shared" si="447"/>
        <v>19.75</v>
      </c>
      <c r="O3189" t="b">
        <v>1</v>
      </c>
      <c r="P3189">
        <v>244</v>
      </c>
      <c r="Q3189" t="b">
        <v>1</v>
      </c>
      <c r="R3189" s="8">
        <f t="shared" si="448"/>
        <v>1.1629333333333334</v>
      </c>
      <c r="S3189" s="10">
        <f t="shared" si="449"/>
        <v>71.491803278688522</v>
      </c>
      <c r="T3189" t="s">
        <v>8271</v>
      </c>
      <c r="U3189" t="str">
        <f t="shared" si="450"/>
        <v>theater</v>
      </c>
      <c r="V3189" t="str">
        <f t="shared" si="451"/>
        <v>plays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>
        <f t="shared" si="444"/>
        <v>1814400</v>
      </c>
      <c r="L3190" s="12">
        <f t="shared" si="445"/>
        <v>42144.165532407409</v>
      </c>
      <c r="M3190" s="12">
        <f t="shared" si="446"/>
        <v>42165.165532407409</v>
      </c>
      <c r="N3190" s="14">
        <f t="shared" si="447"/>
        <v>20.75</v>
      </c>
      <c r="O3190" t="b">
        <v>0</v>
      </c>
      <c r="P3190">
        <v>9</v>
      </c>
      <c r="Q3190" t="b">
        <v>0</v>
      </c>
      <c r="R3190" s="8">
        <f t="shared" si="448"/>
        <v>0.65</v>
      </c>
      <c r="S3190" s="10">
        <f t="shared" si="449"/>
        <v>14.444444444444445</v>
      </c>
      <c r="T3190" t="s">
        <v>8305</v>
      </c>
      <c r="U3190" t="str">
        <f t="shared" si="450"/>
        <v>theater</v>
      </c>
      <c r="V3190" t="str">
        <f t="shared" si="451"/>
        <v>musical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>
        <f t="shared" si="444"/>
        <v>2592000</v>
      </c>
      <c r="L3191" s="12">
        <f t="shared" si="445"/>
        <v>42118.096435185187</v>
      </c>
      <c r="M3191" s="12">
        <f t="shared" si="446"/>
        <v>42148.096435185187</v>
      </c>
      <c r="N3191" s="14">
        <f t="shared" si="447"/>
        <v>29.75</v>
      </c>
      <c r="O3191" t="b">
        <v>0</v>
      </c>
      <c r="P3191">
        <v>19</v>
      </c>
      <c r="Q3191" t="b">
        <v>0</v>
      </c>
      <c r="R3191" s="8">
        <f t="shared" si="448"/>
        <v>0.12327272727272727</v>
      </c>
      <c r="S3191" s="10">
        <f t="shared" si="449"/>
        <v>356.84210526315792</v>
      </c>
      <c r="T3191" t="s">
        <v>8305</v>
      </c>
      <c r="U3191" t="str">
        <f t="shared" si="450"/>
        <v>theater</v>
      </c>
      <c r="V3191" t="str">
        <f t="shared" si="451"/>
        <v>musical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>
        <f t="shared" si="444"/>
        <v>2595600</v>
      </c>
      <c r="L3192" s="12">
        <f t="shared" si="445"/>
        <v>42682.901331018518</v>
      </c>
      <c r="M3192" s="12">
        <f t="shared" si="446"/>
        <v>42712.942997685182</v>
      </c>
      <c r="N3192" s="14">
        <f t="shared" si="447"/>
        <v>29.791666666666668</v>
      </c>
      <c r="O3192" t="b">
        <v>0</v>
      </c>
      <c r="P3192">
        <v>0</v>
      </c>
      <c r="Q3192" t="b">
        <v>0</v>
      </c>
      <c r="R3192" s="8">
        <f t="shared" si="448"/>
        <v>0</v>
      </c>
      <c r="S3192" s="10" t="e">
        <f t="shared" si="449"/>
        <v>#DIV/0!</v>
      </c>
      <c r="T3192" t="s">
        <v>8305</v>
      </c>
      <c r="U3192" t="str">
        <f t="shared" si="450"/>
        <v>theater</v>
      </c>
      <c r="V3192" t="str">
        <f t="shared" si="451"/>
        <v>musical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>
        <f t="shared" si="444"/>
        <v>5184000</v>
      </c>
      <c r="L3193" s="12">
        <f t="shared" si="445"/>
        <v>42538.505428240736</v>
      </c>
      <c r="M3193" s="12">
        <f t="shared" si="446"/>
        <v>42598.505428240736</v>
      </c>
      <c r="N3193" s="14">
        <f t="shared" si="447"/>
        <v>59.75</v>
      </c>
      <c r="O3193" t="b">
        <v>0</v>
      </c>
      <c r="P3193">
        <v>4</v>
      </c>
      <c r="Q3193" t="b">
        <v>0</v>
      </c>
      <c r="R3193" s="8">
        <f t="shared" si="448"/>
        <v>4.0266666666666666E-2</v>
      </c>
      <c r="S3193" s="10">
        <f t="shared" si="449"/>
        <v>37.75</v>
      </c>
      <c r="T3193" t="s">
        <v>8305</v>
      </c>
      <c r="U3193" t="str">
        <f t="shared" si="450"/>
        <v>theater</v>
      </c>
      <c r="V3193" t="str">
        <f t="shared" si="451"/>
        <v>musical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>
        <f t="shared" si="444"/>
        <v>3885941</v>
      </c>
      <c r="L3194" s="12">
        <f t="shared" si="445"/>
        <v>42018.69049768518</v>
      </c>
      <c r="M3194" s="12">
        <f t="shared" si="446"/>
        <v>42063.666666666672</v>
      </c>
      <c r="N3194" s="14">
        <f t="shared" si="447"/>
        <v>44.726168981481486</v>
      </c>
      <c r="O3194" t="b">
        <v>0</v>
      </c>
      <c r="P3194">
        <v>8</v>
      </c>
      <c r="Q3194" t="b">
        <v>0</v>
      </c>
      <c r="R3194" s="8">
        <f t="shared" si="448"/>
        <v>1.0200000000000001E-2</v>
      </c>
      <c r="S3194" s="10">
        <f t="shared" si="449"/>
        <v>12.75</v>
      </c>
      <c r="T3194" t="s">
        <v>8305</v>
      </c>
      <c r="U3194" t="str">
        <f t="shared" si="450"/>
        <v>theater</v>
      </c>
      <c r="V3194" t="str">
        <f t="shared" si="451"/>
        <v>musical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>
        <f t="shared" si="444"/>
        <v>3888000</v>
      </c>
      <c r="L3195" s="12">
        <f t="shared" si="445"/>
        <v>42010.718240740738</v>
      </c>
      <c r="M3195" s="12">
        <f t="shared" si="446"/>
        <v>42055.718240740738</v>
      </c>
      <c r="N3195" s="14">
        <f t="shared" si="447"/>
        <v>44.75</v>
      </c>
      <c r="O3195" t="b">
        <v>0</v>
      </c>
      <c r="P3195">
        <v>24</v>
      </c>
      <c r="Q3195" t="b">
        <v>0</v>
      </c>
      <c r="R3195" s="8">
        <f t="shared" si="448"/>
        <v>0.1174</v>
      </c>
      <c r="S3195" s="10">
        <f t="shared" si="449"/>
        <v>24.458333333333332</v>
      </c>
      <c r="T3195" t="s">
        <v>8305</v>
      </c>
      <c r="U3195" t="str">
        <f t="shared" si="450"/>
        <v>theater</v>
      </c>
      <c r="V3195" t="str">
        <f t="shared" si="451"/>
        <v>musical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>
        <f t="shared" si="444"/>
        <v>2592000</v>
      </c>
      <c r="L3196" s="12">
        <f t="shared" si="445"/>
        <v>42181.812476851846</v>
      </c>
      <c r="M3196" s="12">
        <f t="shared" si="446"/>
        <v>42211.812476851846</v>
      </c>
      <c r="N3196" s="14">
        <f t="shared" si="447"/>
        <v>29.75</v>
      </c>
      <c r="O3196" t="b">
        <v>0</v>
      </c>
      <c r="P3196">
        <v>0</v>
      </c>
      <c r="Q3196" t="b">
        <v>0</v>
      </c>
      <c r="R3196" s="8">
        <f t="shared" si="448"/>
        <v>0</v>
      </c>
      <c r="S3196" s="10" t="e">
        <f t="shared" si="449"/>
        <v>#DIV/0!</v>
      </c>
      <c r="T3196" t="s">
        <v>8305</v>
      </c>
      <c r="U3196" t="str">
        <f t="shared" si="450"/>
        <v>theater</v>
      </c>
      <c r="V3196" t="str">
        <f t="shared" si="451"/>
        <v>musical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>
        <f t="shared" si="444"/>
        <v>2592000</v>
      </c>
      <c r="L3197" s="12">
        <f t="shared" si="445"/>
        <v>42017.344236111108</v>
      </c>
      <c r="M3197" s="12">
        <f t="shared" si="446"/>
        <v>42047.344236111108</v>
      </c>
      <c r="N3197" s="14">
        <f t="shared" si="447"/>
        <v>29.75</v>
      </c>
      <c r="O3197" t="b">
        <v>0</v>
      </c>
      <c r="P3197">
        <v>39</v>
      </c>
      <c r="Q3197" t="b">
        <v>0</v>
      </c>
      <c r="R3197" s="8">
        <f t="shared" si="448"/>
        <v>0.59142857142857141</v>
      </c>
      <c r="S3197" s="10">
        <f t="shared" si="449"/>
        <v>53.07692307692308</v>
      </c>
      <c r="T3197" t="s">
        <v>8305</v>
      </c>
      <c r="U3197" t="str">
        <f t="shared" si="450"/>
        <v>theater</v>
      </c>
      <c r="V3197" t="str">
        <f t="shared" si="451"/>
        <v>musical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>
        <f t="shared" si="444"/>
        <v>5182725</v>
      </c>
      <c r="L3198" s="12">
        <f t="shared" si="445"/>
        <v>42157.348090277781</v>
      </c>
      <c r="M3198" s="12">
        <f t="shared" si="446"/>
        <v>42217.333333333328</v>
      </c>
      <c r="N3198" s="14">
        <f t="shared" si="447"/>
        <v>59.73524305555555</v>
      </c>
      <c r="O3198" t="b">
        <v>0</v>
      </c>
      <c r="P3198">
        <v>6</v>
      </c>
      <c r="Q3198" t="b">
        <v>0</v>
      </c>
      <c r="R3198" s="8">
        <f t="shared" si="448"/>
        <v>5.9999999999999995E-4</v>
      </c>
      <c r="S3198" s="10">
        <f t="shared" si="449"/>
        <v>300</v>
      </c>
      <c r="T3198" t="s">
        <v>8305</v>
      </c>
      <c r="U3198" t="str">
        <f t="shared" si="450"/>
        <v>theater</v>
      </c>
      <c r="V3198" t="str">
        <f t="shared" si="451"/>
        <v>musical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>
        <f t="shared" si="444"/>
        <v>2592000</v>
      </c>
      <c r="L3199" s="12">
        <f t="shared" si="445"/>
        <v>42009.243263888886</v>
      </c>
      <c r="M3199" s="12">
        <f t="shared" si="446"/>
        <v>42039.243263888886</v>
      </c>
      <c r="N3199" s="14">
        <f t="shared" si="447"/>
        <v>29.75</v>
      </c>
      <c r="O3199" t="b">
        <v>0</v>
      </c>
      <c r="P3199">
        <v>4</v>
      </c>
      <c r="Q3199" t="b">
        <v>0</v>
      </c>
      <c r="R3199" s="8">
        <f t="shared" si="448"/>
        <v>0.1145</v>
      </c>
      <c r="S3199" s="10">
        <f t="shared" si="449"/>
        <v>286.25</v>
      </c>
      <c r="T3199" t="s">
        <v>8305</v>
      </c>
      <c r="U3199" t="str">
        <f t="shared" si="450"/>
        <v>theater</v>
      </c>
      <c r="V3199" t="str">
        <f t="shared" si="451"/>
        <v>musical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>
        <f t="shared" si="444"/>
        <v>3283200</v>
      </c>
      <c r="L3200" s="12">
        <f t="shared" si="445"/>
        <v>42013.174502314811</v>
      </c>
      <c r="M3200" s="12">
        <f t="shared" si="446"/>
        <v>42051.174502314811</v>
      </c>
      <c r="N3200" s="14">
        <f t="shared" si="447"/>
        <v>37.75</v>
      </c>
      <c r="O3200" t="b">
        <v>0</v>
      </c>
      <c r="P3200">
        <v>3</v>
      </c>
      <c r="Q3200" t="b">
        <v>0</v>
      </c>
      <c r="R3200" s="8">
        <f t="shared" si="448"/>
        <v>3.6666666666666666E-3</v>
      </c>
      <c r="S3200" s="10">
        <f t="shared" si="449"/>
        <v>36.666666666666664</v>
      </c>
      <c r="T3200" t="s">
        <v>8305</v>
      </c>
      <c r="U3200" t="str">
        <f t="shared" si="450"/>
        <v>theater</v>
      </c>
      <c r="V3200" t="str">
        <f t="shared" si="451"/>
        <v>musical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>
        <f t="shared" si="444"/>
        <v>2601782</v>
      </c>
      <c r="L3201" s="12">
        <f t="shared" si="445"/>
        <v>41858.511782407404</v>
      </c>
      <c r="M3201" s="12">
        <f t="shared" si="446"/>
        <v>41888.625</v>
      </c>
      <c r="N3201" s="14">
        <f t="shared" si="447"/>
        <v>29.863217592592591</v>
      </c>
      <c r="O3201" t="b">
        <v>0</v>
      </c>
      <c r="P3201">
        <v>53</v>
      </c>
      <c r="Q3201" t="b">
        <v>0</v>
      </c>
      <c r="R3201" s="8">
        <f t="shared" si="448"/>
        <v>0.52159999999999995</v>
      </c>
      <c r="S3201" s="10">
        <f t="shared" si="449"/>
        <v>49.20754716981132</v>
      </c>
      <c r="T3201" t="s">
        <v>8305</v>
      </c>
      <c r="U3201" t="str">
        <f t="shared" si="450"/>
        <v>theater</v>
      </c>
      <c r="V3201" t="str">
        <f t="shared" si="451"/>
        <v>musical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>
        <f t="shared" si="444"/>
        <v>2584339</v>
      </c>
      <c r="L3202" s="12">
        <f t="shared" si="445"/>
        <v>42460.070613425924</v>
      </c>
      <c r="M3202" s="12">
        <f t="shared" si="446"/>
        <v>42489.981944444444</v>
      </c>
      <c r="N3202" s="14">
        <f t="shared" si="447"/>
        <v>29.661331018518521</v>
      </c>
      <c r="O3202" t="b">
        <v>0</v>
      </c>
      <c r="P3202">
        <v>1</v>
      </c>
      <c r="Q3202" t="b">
        <v>0</v>
      </c>
      <c r="R3202" s="8">
        <f t="shared" si="448"/>
        <v>2.0000000000000002E-5</v>
      </c>
      <c r="S3202" s="10">
        <f t="shared" si="449"/>
        <v>1</v>
      </c>
      <c r="T3202" t="s">
        <v>8305</v>
      </c>
      <c r="U3202" t="str">
        <f t="shared" si="450"/>
        <v>theater</v>
      </c>
      <c r="V3202" t="str">
        <f t="shared" si="451"/>
        <v>musical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>
        <f t="shared" ref="K3203:K3266" si="452">SUM(I3203,-J3203)</f>
        <v>1814400</v>
      </c>
      <c r="L3203" s="12">
        <f t="shared" ref="L3203:L3266" si="453">(((J3203/60)/60)/24)+DATE(1970,1,1)+(-6/24)</f>
        <v>41861.517094907409</v>
      </c>
      <c r="M3203" s="12">
        <f t="shared" ref="M3203:M3266" si="454">(((I3203/60)/60)/24)+DATE(1970,1,1)+(-6/24)</f>
        <v>41882.517094907409</v>
      </c>
      <c r="N3203" s="14">
        <f t="shared" ref="N3203:N3266" si="455">(((K3203/60)/60)/24)+(-6/24)</f>
        <v>20.75</v>
      </c>
      <c r="O3203" t="b">
        <v>0</v>
      </c>
      <c r="P3203">
        <v>2</v>
      </c>
      <c r="Q3203" t="b">
        <v>0</v>
      </c>
      <c r="R3203" s="8">
        <f t="shared" ref="R3203:R3266" si="456">E3203/D3203</f>
        <v>1.2500000000000001E-2</v>
      </c>
      <c r="S3203" s="10">
        <f t="shared" ref="S3203:S3266" si="457">E3203/P3203</f>
        <v>12.5</v>
      </c>
      <c r="T3203" t="s">
        <v>8305</v>
      </c>
      <c r="U3203" t="str">
        <f t="shared" si="450"/>
        <v>theater</v>
      </c>
      <c r="V3203" t="str">
        <f t="shared" si="451"/>
        <v>musical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>
        <f t="shared" si="452"/>
        <v>5045394</v>
      </c>
      <c r="L3204" s="12">
        <f t="shared" si="453"/>
        <v>42293.603541666671</v>
      </c>
      <c r="M3204" s="12">
        <f t="shared" si="454"/>
        <v>42351.999305555553</v>
      </c>
      <c r="N3204" s="14">
        <f t="shared" si="455"/>
        <v>58.145763888888887</v>
      </c>
      <c r="O3204" t="b">
        <v>0</v>
      </c>
      <c r="P3204">
        <v>25</v>
      </c>
      <c r="Q3204" t="b">
        <v>0</v>
      </c>
      <c r="R3204" s="8">
        <f t="shared" si="456"/>
        <v>0.54520000000000002</v>
      </c>
      <c r="S3204" s="10">
        <f t="shared" si="457"/>
        <v>109.04</v>
      </c>
      <c r="T3204" t="s">
        <v>8305</v>
      </c>
      <c r="U3204" t="str">
        <f t="shared" si="450"/>
        <v>theater</v>
      </c>
      <c r="V3204" t="str">
        <f t="shared" si="451"/>
        <v>musical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>
        <f t="shared" si="452"/>
        <v>2592000</v>
      </c>
      <c r="L3205" s="12">
        <f t="shared" si="453"/>
        <v>42242.738680555558</v>
      </c>
      <c r="M3205" s="12">
        <f t="shared" si="454"/>
        <v>42272.738680555558</v>
      </c>
      <c r="N3205" s="14">
        <f t="shared" si="455"/>
        <v>29.75</v>
      </c>
      <c r="O3205" t="b">
        <v>0</v>
      </c>
      <c r="P3205">
        <v>6</v>
      </c>
      <c r="Q3205" t="b">
        <v>0</v>
      </c>
      <c r="R3205" s="8">
        <f t="shared" si="456"/>
        <v>0.25</v>
      </c>
      <c r="S3205" s="10">
        <f t="shared" si="457"/>
        <v>41.666666666666664</v>
      </c>
      <c r="T3205" t="s">
        <v>8305</v>
      </c>
      <c r="U3205" t="str">
        <f t="shared" si="450"/>
        <v>theater</v>
      </c>
      <c r="V3205" t="str">
        <f t="shared" si="451"/>
        <v>musical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>
        <f t="shared" si="452"/>
        <v>2591161</v>
      </c>
      <c r="L3206" s="12">
        <f t="shared" si="453"/>
        <v>42172.436099537037</v>
      </c>
      <c r="M3206" s="12">
        <f t="shared" si="454"/>
        <v>42202.426388888889</v>
      </c>
      <c r="N3206" s="14">
        <f t="shared" si="455"/>
        <v>29.740289351851853</v>
      </c>
      <c r="O3206" t="b">
        <v>0</v>
      </c>
      <c r="P3206">
        <v>0</v>
      </c>
      <c r="Q3206" t="b">
        <v>0</v>
      </c>
      <c r="R3206" s="8">
        <f t="shared" si="456"/>
        <v>0</v>
      </c>
      <c r="S3206" s="10" t="e">
        <f t="shared" si="457"/>
        <v>#DIV/0!</v>
      </c>
      <c r="T3206" t="s">
        <v>8305</v>
      </c>
      <c r="U3206" t="str">
        <f t="shared" si="450"/>
        <v>theater</v>
      </c>
      <c r="V3206" t="str">
        <f t="shared" si="451"/>
        <v>musical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>
        <f t="shared" si="452"/>
        <v>2592000</v>
      </c>
      <c r="L3207" s="12">
        <f t="shared" si="453"/>
        <v>42095.124675925923</v>
      </c>
      <c r="M3207" s="12">
        <f t="shared" si="454"/>
        <v>42125.124675925923</v>
      </c>
      <c r="N3207" s="14">
        <f t="shared" si="455"/>
        <v>29.75</v>
      </c>
      <c r="O3207" t="b">
        <v>0</v>
      </c>
      <c r="P3207">
        <v>12</v>
      </c>
      <c r="Q3207" t="b">
        <v>0</v>
      </c>
      <c r="R3207" s="8">
        <f t="shared" si="456"/>
        <v>3.4125000000000003E-2</v>
      </c>
      <c r="S3207" s="10">
        <f t="shared" si="457"/>
        <v>22.75</v>
      </c>
      <c r="T3207" t="s">
        <v>8305</v>
      </c>
      <c r="U3207" t="str">
        <f t="shared" si="450"/>
        <v>theater</v>
      </c>
      <c r="V3207" t="str">
        <f t="shared" si="451"/>
        <v>musical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>
        <f t="shared" si="452"/>
        <v>2592000</v>
      </c>
      <c r="L3208" s="12">
        <f t="shared" si="453"/>
        <v>42236.026053240741</v>
      </c>
      <c r="M3208" s="12">
        <f t="shared" si="454"/>
        <v>42266.026053240741</v>
      </c>
      <c r="N3208" s="14">
        <f t="shared" si="455"/>
        <v>29.75</v>
      </c>
      <c r="O3208" t="b">
        <v>0</v>
      </c>
      <c r="P3208">
        <v>0</v>
      </c>
      <c r="Q3208" t="b">
        <v>0</v>
      </c>
      <c r="R3208" s="8">
        <f t="shared" si="456"/>
        <v>0</v>
      </c>
      <c r="S3208" s="10" t="e">
        <f t="shared" si="457"/>
        <v>#DIV/0!</v>
      </c>
      <c r="T3208" t="s">
        <v>8305</v>
      </c>
      <c r="U3208" t="str">
        <f t="shared" si="450"/>
        <v>theater</v>
      </c>
      <c r="V3208" t="str">
        <f t="shared" si="451"/>
        <v>musical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>
        <f t="shared" si="452"/>
        <v>5180400</v>
      </c>
      <c r="L3209" s="12">
        <f t="shared" si="453"/>
        <v>42057.027858796297</v>
      </c>
      <c r="M3209" s="12">
        <f t="shared" si="454"/>
        <v>42116.986192129625</v>
      </c>
      <c r="N3209" s="14">
        <f t="shared" si="455"/>
        <v>59.708333333333336</v>
      </c>
      <c r="O3209" t="b">
        <v>0</v>
      </c>
      <c r="P3209">
        <v>36</v>
      </c>
      <c r="Q3209" t="b">
        <v>0</v>
      </c>
      <c r="R3209" s="8">
        <f t="shared" si="456"/>
        <v>0.46363636363636362</v>
      </c>
      <c r="S3209" s="10">
        <f t="shared" si="457"/>
        <v>70.833333333333329</v>
      </c>
      <c r="T3209" t="s">
        <v>8305</v>
      </c>
      <c r="U3209" t="str">
        <f t="shared" si="450"/>
        <v>theater</v>
      </c>
      <c r="V3209" t="str">
        <f t="shared" si="451"/>
        <v>musical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>
        <f t="shared" si="452"/>
        <v>1814400</v>
      </c>
      <c r="L3210" s="12">
        <f t="shared" si="453"/>
        <v>41827.355057870373</v>
      </c>
      <c r="M3210" s="12">
        <f t="shared" si="454"/>
        <v>41848.355057870373</v>
      </c>
      <c r="N3210" s="14">
        <f t="shared" si="455"/>
        <v>20.75</v>
      </c>
      <c r="O3210" t="b">
        <v>1</v>
      </c>
      <c r="P3210">
        <v>82</v>
      </c>
      <c r="Q3210" t="b">
        <v>1</v>
      </c>
      <c r="R3210" s="8">
        <f t="shared" si="456"/>
        <v>1.0349999999999999</v>
      </c>
      <c r="S3210" s="10">
        <f t="shared" si="457"/>
        <v>63.109756097560975</v>
      </c>
      <c r="T3210" t="s">
        <v>8271</v>
      </c>
      <c r="U3210" t="str">
        <f t="shared" si="450"/>
        <v>theater</v>
      </c>
      <c r="V3210" t="str">
        <f t="shared" si="451"/>
        <v>plays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>
        <f t="shared" si="452"/>
        <v>2792542</v>
      </c>
      <c r="L3211" s="12">
        <f t="shared" si="453"/>
        <v>41778.387245370373</v>
      </c>
      <c r="M3211" s="12">
        <f t="shared" si="454"/>
        <v>41810.708333333336</v>
      </c>
      <c r="N3211" s="14">
        <f t="shared" si="455"/>
        <v>32.071087962962963</v>
      </c>
      <c r="O3211" t="b">
        <v>1</v>
      </c>
      <c r="P3211">
        <v>226</v>
      </c>
      <c r="Q3211" t="b">
        <v>1</v>
      </c>
      <c r="R3211" s="8">
        <f t="shared" si="456"/>
        <v>1.1932315789473684</v>
      </c>
      <c r="S3211" s="10">
        <f t="shared" si="457"/>
        <v>50.157964601769912</v>
      </c>
      <c r="T3211" t="s">
        <v>8271</v>
      </c>
      <c r="U3211" t="str">
        <f t="shared" si="450"/>
        <v>theater</v>
      </c>
      <c r="V3211" t="str">
        <f t="shared" si="451"/>
        <v>plays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>
        <f t="shared" si="452"/>
        <v>4080621</v>
      </c>
      <c r="L3212" s="12">
        <f t="shared" si="453"/>
        <v>41013.686562499999</v>
      </c>
      <c r="M3212" s="12">
        <f t="shared" si="454"/>
        <v>41060.915972222225</v>
      </c>
      <c r="N3212" s="14">
        <f t="shared" si="455"/>
        <v>46.979409722222222</v>
      </c>
      <c r="O3212" t="b">
        <v>1</v>
      </c>
      <c r="P3212">
        <v>60</v>
      </c>
      <c r="Q3212" t="b">
        <v>1</v>
      </c>
      <c r="R3212" s="8">
        <f t="shared" si="456"/>
        <v>1.2576666666666667</v>
      </c>
      <c r="S3212" s="10">
        <f t="shared" si="457"/>
        <v>62.883333333333333</v>
      </c>
      <c r="T3212" t="s">
        <v>8271</v>
      </c>
      <c r="U3212" t="str">
        <f t="shared" si="450"/>
        <v>theater</v>
      </c>
      <c r="V3212" t="str">
        <f t="shared" si="451"/>
        <v>plays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>
        <f t="shared" si="452"/>
        <v>2721320</v>
      </c>
      <c r="L3213" s="12">
        <f t="shared" si="453"/>
        <v>41834.336574074077</v>
      </c>
      <c r="M3213" s="12">
        <f t="shared" si="454"/>
        <v>41865.833333333336</v>
      </c>
      <c r="N3213" s="14">
        <f t="shared" si="455"/>
        <v>31.24675925925926</v>
      </c>
      <c r="O3213" t="b">
        <v>1</v>
      </c>
      <c r="P3213">
        <v>322</v>
      </c>
      <c r="Q3213" t="b">
        <v>1</v>
      </c>
      <c r="R3213" s="8">
        <f t="shared" si="456"/>
        <v>1.1974347826086957</v>
      </c>
      <c r="S3213" s="10">
        <f t="shared" si="457"/>
        <v>85.531055900621112</v>
      </c>
      <c r="T3213" t="s">
        <v>8271</v>
      </c>
      <c r="U3213" t="str">
        <f t="shared" si="450"/>
        <v>theater</v>
      </c>
      <c r="V3213" t="str">
        <f t="shared" si="451"/>
        <v>plays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>
        <f t="shared" si="452"/>
        <v>2592000</v>
      </c>
      <c r="L3214" s="12">
        <f t="shared" si="453"/>
        <v>41829.545729166668</v>
      </c>
      <c r="M3214" s="12">
        <f t="shared" si="454"/>
        <v>41859.545729166668</v>
      </c>
      <c r="N3214" s="14">
        <f t="shared" si="455"/>
        <v>29.75</v>
      </c>
      <c r="O3214" t="b">
        <v>1</v>
      </c>
      <c r="P3214">
        <v>94</v>
      </c>
      <c r="Q3214" t="b">
        <v>1</v>
      </c>
      <c r="R3214" s="8">
        <f t="shared" si="456"/>
        <v>1.2625</v>
      </c>
      <c r="S3214" s="10">
        <f t="shared" si="457"/>
        <v>53.723404255319146</v>
      </c>
      <c r="T3214" t="s">
        <v>8271</v>
      </c>
      <c r="U3214" t="str">
        <f t="shared" si="450"/>
        <v>theater</v>
      </c>
      <c r="V3214" t="str">
        <f t="shared" si="451"/>
        <v>plays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>
        <f t="shared" si="452"/>
        <v>3456000</v>
      </c>
      <c r="L3215" s="12">
        <f t="shared" si="453"/>
        <v>42171.513414351852</v>
      </c>
      <c r="M3215" s="12">
        <f t="shared" si="454"/>
        <v>42211.513414351852</v>
      </c>
      <c r="N3215" s="14">
        <f t="shared" si="455"/>
        <v>39.75</v>
      </c>
      <c r="O3215" t="b">
        <v>1</v>
      </c>
      <c r="P3215">
        <v>47</v>
      </c>
      <c r="Q3215" t="b">
        <v>1</v>
      </c>
      <c r="R3215" s="8">
        <f t="shared" si="456"/>
        <v>1.0011666666666668</v>
      </c>
      <c r="S3215" s="10">
        <f t="shared" si="457"/>
        <v>127.80851063829788</v>
      </c>
      <c r="T3215" t="s">
        <v>8271</v>
      </c>
      <c r="U3215" t="str">
        <f t="shared" si="450"/>
        <v>theater</v>
      </c>
      <c r="V3215" t="str">
        <f t="shared" si="451"/>
        <v>plays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>
        <f t="shared" si="452"/>
        <v>3214427</v>
      </c>
      <c r="L3216" s="12">
        <f t="shared" si="453"/>
        <v>42337.542511574073</v>
      </c>
      <c r="M3216" s="12">
        <f t="shared" si="454"/>
        <v>42374.746527777781</v>
      </c>
      <c r="N3216" s="14">
        <f t="shared" si="455"/>
        <v>36.954016203703702</v>
      </c>
      <c r="O3216" t="b">
        <v>1</v>
      </c>
      <c r="P3216">
        <v>115</v>
      </c>
      <c r="Q3216" t="b">
        <v>1</v>
      </c>
      <c r="R3216" s="8">
        <f t="shared" si="456"/>
        <v>1.0213333333333334</v>
      </c>
      <c r="S3216" s="10">
        <f t="shared" si="457"/>
        <v>106.57391304347826</v>
      </c>
      <c r="T3216" t="s">
        <v>8271</v>
      </c>
      <c r="U3216" t="str">
        <f t="shared" si="450"/>
        <v>theater</v>
      </c>
      <c r="V3216" t="str">
        <f t="shared" si="451"/>
        <v>plays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>
        <f t="shared" si="452"/>
        <v>3240069</v>
      </c>
      <c r="L3217" s="12">
        <f t="shared" si="453"/>
        <v>42219.415173611109</v>
      </c>
      <c r="M3217" s="12">
        <f t="shared" si="454"/>
        <v>42256.915972222225</v>
      </c>
      <c r="N3217" s="14">
        <f t="shared" si="455"/>
        <v>37.250798611111115</v>
      </c>
      <c r="O3217" t="b">
        <v>1</v>
      </c>
      <c r="P3217">
        <v>134</v>
      </c>
      <c r="Q3217" t="b">
        <v>1</v>
      </c>
      <c r="R3217" s="8">
        <f t="shared" si="456"/>
        <v>1.0035142857142858</v>
      </c>
      <c r="S3217" s="10">
        <f t="shared" si="457"/>
        <v>262.11194029850748</v>
      </c>
      <c r="T3217" t="s">
        <v>8271</v>
      </c>
      <c r="U3217" t="str">
        <f t="shared" si="450"/>
        <v>theater</v>
      </c>
      <c r="V3217" t="str">
        <f t="shared" si="451"/>
        <v>plays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>
        <f t="shared" si="452"/>
        <v>2690629</v>
      </c>
      <c r="L3218" s="12">
        <f t="shared" si="453"/>
        <v>42165.212627314817</v>
      </c>
      <c r="M3218" s="12">
        <f t="shared" si="454"/>
        <v>42196.354166666672</v>
      </c>
      <c r="N3218" s="14">
        <f t="shared" si="455"/>
        <v>30.891539351851851</v>
      </c>
      <c r="O3218" t="b">
        <v>1</v>
      </c>
      <c r="P3218">
        <v>35</v>
      </c>
      <c r="Q3218" t="b">
        <v>1</v>
      </c>
      <c r="R3218" s="8">
        <f t="shared" si="456"/>
        <v>1.0004999999999999</v>
      </c>
      <c r="S3218" s="10">
        <f t="shared" si="457"/>
        <v>57.171428571428571</v>
      </c>
      <c r="T3218" t="s">
        <v>8271</v>
      </c>
      <c r="U3218" t="str">
        <f t="shared" si="450"/>
        <v>theater</v>
      </c>
      <c r="V3218" t="str">
        <f t="shared" si="451"/>
        <v>plays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>
        <f t="shared" si="452"/>
        <v>2592000</v>
      </c>
      <c r="L3219" s="12">
        <f t="shared" si="453"/>
        <v>42648.296111111107</v>
      </c>
      <c r="M3219" s="12">
        <f t="shared" si="454"/>
        <v>42678.296111111107</v>
      </c>
      <c r="N3219" s="14">
        <f t="shared" si="455"/>
        <v>29.75</v>
      </c>
      <c r="O3219" t="b">
        <v>1</v>
      </c>
      <c r="P3219">
        <v>104</v>
      </c>
      <c r="Q3219" t="b">
        <v>1</v>
      </c>
      <c r="R3219" s="8">
        <f t="shared" si="456"/>
        <v>1.1602222222222223</v>
      </c>
      <c r="S3219" s="10">
        <f t="shared" si="457"/>
        <v>50.20192307692308</v>
      </c>
      <c r="T3219" t="s">
        <v>8271</v>
      </c>
      <c r="U3219" t="str">
        <f t="shared" si="450"/>
        <v>theater</v>
      </c>
      <c r="V3219" t="str">
        <f t="shared" si="451"/>
        <v>plays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>
        <f t="shared" si="452"/>
        <v>2851014</v>
      </c>
      <c r="L3220" s="12">
        <f t="shared" si="453"/>
        <v>41970.752152777779</v>
      </c>
      <c r="M3220" s="12">
        <f t="shared" si="454"/>
        <v>42003.75</v>
      </c>
      <c r="N3220" s="14">
        <f t="shared" si="455"/>
        <v>32.747847222222227</v>
      </c>
      <c r="O3220" t="b">
        <v>1</v>
      </c>
      <c r="P3220">
        <v>184</v>
      </c>
      <c r="Q3220" t="b">
        <v>1</v>
      </c>
      <c r="R3220" s="8">
        <f t="shared" si="456"/>
        <v>1.0209999999999999</v>
      </c>
      <c r="S3220" s="10">
        <f t="shared" si="457"/>
        <v>66.586956521739125</v>
      </c>
      <c r="T3220" t="s">
        <v>8271</v>
      </c>
      <c r="U3220" t="str">
        <f t="shared" si="450"/>
        <v>theater</v>
      </c>
      <c r="V3220" t="str">
        <f t="shared" si="451"/>
        <v>plays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>
        <f t="shared" si="452"/>
        <v>3020400</v>
      </c>
      <c r="L3221" s="12">
        <f t="shared" si="453"/>
        <v>42050.733182870375</v>
      </c>
      <c r="M3221" s="12">
        <f t="shared" si="454"/>
        <v>42085.691516203704</v>
      </c>
      <c r="N3221" s="14">
        <f t="shared" si="455"/>
        <v>34.708333333333336</v>
      </c>
      <c r="O3221" t="b">
        <v>1</v>
      </c>
      <c r="P3221">
        <v>119</v>
      </c>
      <c r="Q3221" t="b">
        <v>1</v>
      </c>
      <c r="R3221" s="8">
        <f t="shared" si="456"/>
        <v>1.0011000000000001</v>
      </c>
      <c r="S3221" s="10">
        <f t="shared" si="457"/>
        <v>168.25210084033614</v>
      </c>
      <c r="T3221" t="s">
        <v>8271</v>
      </c>
      <c r="U3221" t="str">
        <f t="shared" si="450"/>
        <v>theater</v>
      </c>
      <c r="V3221" t="str">
        <f t="shared" si="451"/>
        <v>plays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>
        <f t="shared" si="452"/>
        <v>2941196</v>
      </c>
      <c r="L3222" s="12">
        <f t="shared" si="453"/>
        <v>42772.583379629628</v>
      </c>
      <c r="M3222" s="12">
        <f t="shared" si="454"/>
        <v>42806.625</v>
      </c>
      <c r="N3222" s="14">
        <f t="shared" si="455"/>
        <v>33.791620370370374</v>
      </c>
      <c r="O3222" t="b">
        <v>1</v>
      </c>
      <c r="P3222">
        <v>59</v>
      </c>
      <c r="Q3222" t="b">
        <v>1</v>
      </c>
      <c r="R3222" s="8">
        <f t="shared" si="456"/>
        <v>1.0084</v>
      </c>
      <c r="S3222" s="10">
        <f t="shared" si="457"/>
        <v>256.37288135593218</v>
      </c>
      <c r="T3222" t="s">
        <v>8271</v>
      </c>
      <c r="U3222" t="str">
        <f t="shared" si="450"/>
        <v>theater</v>
      </c>
      <c r="V3222" t="str">
        <f t="shared" si="451"/>
        <v>plays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>
        <f t="shared" si="452"/>
        <v>3024000</v>
      </c>
      <c r="L3223" s="12">
        <f t="shared" si="453"/>
        <v>42155.446793981479</v>
      </c>
      <c r="M3223" s="12">
        <f t="shared" si="454"/>
        <v>42190.446793981479</v>
      </c>
      <c r="N3223" s="14">
        <f t="shared" si="455"/>
        <v>34.75</v>
      </c>
      <c r="O3223" t="b">
        <v>1</v>
      </c>
      <c r="P3223">
        <v>113</v>
      </c>
      <c r="Q3223" t="b">
        <v>1</v>
      </c>
      <c r="R3223" s="8">
        <f t="shared" si="456"/>
        <v>1.0342499999999999</v>
      </c>
      <c r="S3223" s="10">
        <f t="shared" si="457"/>
        <v>36.610619469026545</v>
      </c>
      <c r="T3223" t="s">
        <v>8271</v>
      </c>
      <c r="U3223" t="str">
        <f t="shared" si="450"/>
        <v>theater</v>
      </c>
      <c r="V3223" t="str">
        <f t="shared" si="451"/>
        <v>plays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>
        <f t="shared" si="452"/>
        <v>2705443</v>
      </c>
      <c r="L3224" s="12">
        <f t="shared" si="453"/>
        <v>42270.332141203704</v>
      </c>
      <c r="M3224" s="12">
        <f t="shared" si="454"/>
        <v>42301.645138888889</v>
      </c>
      <c r="N3224" s="14">
        <f t="shared" si="455"/>
        <v>31.062997685185184</v>
      </c>
      <c r="O3224" t="b">
        <v>1</v>
      </c>
      <c r="P3224">
        <v>84</v>
      </c>
      <c r="Q3224" t="b">
        <v>1</v>
      </c>
      <c r="R3224" s="8">
        <f t="shared" si="456"/>
        <v>1.248</v>
      </c>
      <c r="S3224" s="10">
        <f t="shared" si="457"/>
        <v>37.142857142857146</v>
      </c>
      <c r="T3224" t="s">
        <v>8271</v>
      </c>
      <c r="U3224" t="str">
        <f t="shared" si="450"/>
        <v>theater</v>
      </c>
      <c r="V3224" t="str">
        <f t="shared" si="451"/>
        <v>plays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>
        <f t="shared" si="452"/>
        <v>2592000</v>
      </c>
      <c r="L3225" s="12">
        <f t="shared" si="453"/>
        <v>42206.585370370376</v>
      </c>
      <c r="M3225" s="12">
        <f t="shared" si="454"/>
        <v>42236.585370370376</v>
      </c>
      <c r="N3225" s="14">
        <f t="shared" si="455"/>
        <v>29.75</v>
      </c>
      <c r="O3225" t="b">
        <v>1</v>
      </c>
      <c r="P3225">
        <v>74</v>
      </c>
      <c r="Q3225" t="b">
        <v>1</v>
      </c>
      <c r="R3225" s="8">
        <f t="shared" si="456"/>
        <v>1.0951612903225807</v>
      </c>
      <c r="S3225" s="10">
        <f t="shared" si="457"/>
        <v>45.878378378378379</v>
      </c>
      <c r="T3225" t="s">
        <v>8271</v>
      </c>
      <c r="U3225" t="str">
        <f t="shared" si="450"/>
        <v>theater</v>
      </c>
      <c r="V3225" t="str">
        <f t="shared" si="451"/>
        <v>plays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>
        <f t="shared" si="452"/>
        <v>4091687</v>
      </c>
      <c r="L3226" s="12">
        <f t="shared" si="453"/>
        <v>42697.600844907407</v>
      </c>
      <c r="M3226" s="12">
        <f t="shared" si="454"/>
        <v>42744.958333333328</v>
      </c>
      <c r="N3226" s="14">
        <f t="shared" si="455"/>
        <v>47.107488425925929</v>
      </c>
      <c r="O3226" t="b">
        <v>1</v>
      </c>
      <c r="P3226">
        <v>216</v>
      </c>
      <c r="Q3226" t="b">
        <v>1</v>
      </c>
      <c r="R3226" s="8">
        <f t="shared" si="456"/>
        <v>1.0203333333333333</v>
      </c>
      <c r="S3226" s="10">
        <f t="shared" si="457"/>
        <v>141.71296296296296</v>
      </c>
      <c r="T3226" t="s">
        <v>8271</v>
      </c>
      <c r="U3226" t="str">
        <f t="shared" si="450"/>
        <v>theater</v>
      </c>
      <c r="V3226" t="str">
        <f t="shared" si="451"/>
        <v>plays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>
        <f t="shared" si="452"/>
        <v>1841662</v>
      </c>
      <c r="L3227" s="12">
        <f t="shared" si="453"/>
        <v>42503.309467592597</v>
      </c>
      <c r="M3227" s="12">
        <f t="shared" si="454"/>
        <v>42524.625</v>
      </c>
      <c r="N3227" s="14">
        <f t="shared" si="455"/>
        <v>21.065532407407407</v>
      </c>
      <c r="O3227" t="b">
        <v>1</v>
      </c>
      <c r="P3227">
        <v>39</v>
      </c>
      <c r="Q3227" t="b">
        <v>1</v>
      </c>
      <c r="R3227" s="8">
        <f t="shared" si="456"/>
        <v>1.0235000000000001</v>
      </c>
      <c r="S3227" s="10">
        <f t="shared" si="457"/>
        <v>52.487179487179489</v>
      </c>
      <c r="T3227" t="s">
        <v>8271</v>
      </c>
      <c r="U3227" t="str">
        <f t="shared" si="450"/>
        <v>theater</v>
      </c>
      <c r="V3227" t="str">
        <f t="shared" si="451"/>
        <v>plays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>
        <f t="shared" si="452"/>
        <v>2592000</v>
      </c>
      <c r="L3228" s="12">
        <f t="shared" si="453"/>
        <v>42277.333472222221</v>
      </c>
      <c r="M3228" s="12">
        <f t="shared" si="454"/>
        <v>42307.333472222221</v>
      </c>
      <c r="N3228" s="14">
        <f t="shared" si="455"/>
        <v>29.75</v>
      </c>
      <c r="O3228" t="b">
        <v>1</v>
      </c>
      <c r="P3228">
        <v>21</v>
      </c>
      <c r="Q3228" t="b">
        <v>1</v>
      </c>
      <c r="R3228" s="8">
        <f t="shared" si="456"/>
        <v>1.0416666666666667</v>
      </c>
      <c r="S3228" s="10">
        <f t="shared" si="457"/>
        <v>59.523809523809526</v>
      </c>
      <c r="T3228" t="s">
        <v>8271</v>
      </c>
      <c r="U3228" t="str">
        <f t="shared" si="450"/>
        <v>theater</v>
      </c>
      <c r="V3228" t="str">
        <f t="shared" si="451"/>
        <v>plays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>
        <f t="shared" si="452"/>
        <v>2592000</v>
      </c>
      <c r="L3229" s="12">
        <f t="shared" si="453"/>
        <v>42722.632361111115</v>
      </c>
      <c r="M3229" s="12">
        <f t="shared" si="454"/>
        <v>42752.632361111115</v>
      </c>
      <c r="N3229" s="14">
        <f t="shared" si="455"/>
        <v>29.75</v>
      </c>
      <c r="O3229" t="b">
        <v>0</v>
      </c>
      <c r="P3229">
        <v>30</v>
      </c>
      <c r="Q3229" t="b">
        <v>1</v>
      </c>
      <c r="R3229" s="8">
        <f t="shared" si="456"/>
        <v>1.25</v>
      </c>
      <c r="S3229" s="10">
        <f t="shared" si="457"/>
        <v>50</v>
      </c>
      <c r="T3229" t="s">
        <v>8271</v>
      </c>
      <c r="U3229" t="str">
        <f t="shared" si="450"/>
        <v>theater</v>
      </c>
      <c r="V3229" t="str">
        <f t="shared" si="451"/>
        <v>plays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>
        <f t="shared" si="452"/>
        <v>2721456</v>
      </c>
      <c r="L3230" s="12">
        <f t="shared" si="453"/>
        <v>42323.45930555556</v>
      </c>
      <c r="M3230" s="12">
        <f t="shared" si="454"/>
        <v>42354.957638888889</v>
      </c>
      <c r="N3230" s="14">
        <f t="shared" si="455"/>
        <v>31.248333333333331</v>
      </c>
      <c r="O3230" t="b">
        <v>1</v>
      </c>
      <c r="P3230">
        <v>37</v>
      </c>
      <c r="Q3230" t="b">
        <v>1</v>
      </c>
      <c r="R3230" s="8">
        <f t="shared" si="456"/>
        <v>1.0234285714285714</v>
      </c>
      <c r="S3230" s="10">
        <f t="shared" si="457"/>
        <v>193.62162162162161</v>
      </c>
      <c r="T3230" t="s">
        <v>8271</v>
      </c>
      <c r="U3230" t="str">
        <f t="shared" si="450"/>
        <v>theater</v>
      </c>
      <c r="V3230" t="str">
        <f t="shared" si="451"/>
        <v>plays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>
        <f t="shared" si="452"/>
        <v>2595600</v>
      </c>
      <c r="L3231" s="12">
        <f t="shared" si="453"/>
        <v>41933.041643518518</v>
      </c>
      <c r="M3231" s="12">
        <f t="shared" si="454"/>
        <v>41963.083310185189</v>
      </c>
      <c r="N3231" s="14">
        <f t="shared" si="455"/>
        <v>29.791666666666668</v>
      </c>
      <c r="O3231" t="b">
        <v>1</v>
      </c>
      <c r="P3231">
        <v>202</v>
      </c>
      <c r="Q3231" t="b">
        <v>1</v>
      </c>
      <c r="R3231" s="8">
        <f t="shared" si="456"/>
        <v>1.0786500000000001</v>
      </c>
      <c r="S3231" s="10">
        <f t="shared" si="457"/>
        <v>106.79702970297029</v>
      </c>
      <c r="T3231" t="s">
        <v>8271</v>
      </c>
      <c r="U3231" t="str">
        <f t="shared" ref="U3231:U3294" si="458">IF(T3231="theater/plays", "theater", IF(T3231="theater/musical", "theater", IF(T3231="theater/spaces", "theater", "N/A")))</f>
        <v>theater</v>
      </c>
      <c r="V3231" t="str">
        <f t="shared" ref="V3231:V3294" si="459">IF(T3231="theater/plays", "plays", IF(T3231="theater/musical", "musical", IF(T3231="theater/spaces", "spaces", "N/A")))</f>
        <v>plays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>
        <f t="shared" si="452"/>
        <v>1295814</v>
      </c>
      <c r="L3232" s="12">
        <f t="shared" si="453"/>
        <v>41897.918125000004</v>
      </c>
      <c r="M3232" s="12">
        <f t="shared" si="454"/>
        <v>41912.915972222225</v>
      </c>
      <c r="N3232" s="14">
        <f t="shared" si="455"/>
        <v>14.747847222222225</v>
      </c>
      <c r="O3232" t="b">
        <v>1</v>
      </c>
      <c r="P3232">
        <v>37</v>
      </c>
      <c r="Q3232" t="b">
        <v>1</v>
      </c>
      <c r="R3232" s="8">
        <f t="shared" si="456"/>
        <v>1.0988461538461538</v>
      </c>
      <c r="S3232" s="10">
        <f t="shared" si="457"/>
        <v>77.21621621621621</v>
      </c>
      <c r="T3232" t="s">
        <v>8271</v>
      </c>
      <c r="U3232" t="str">
        <f t="shared" si="458"/>
        <v>theater</v>
      </c>
      <c r="V3232" t="str">
        <f t="shared" si="459"/>
        <v>plays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>
        <f t="shared" si="452"/>
        <v>2592000</v>
      </c>
      <c r="L3233" s="12">
        <f t="shared" si="453"/>
        <v>42446.693831018521</v>
      </c>
      <c r="M3233" s="12">
        <f t="shared" si="454"/>
        <v>42476.693831018521</v>
      </c>
      <c r="N3233" s="14">
        <f t="shared" si="455"/>
        <v>29.75</v>
      </c>
      <c r="O3233" t="b">
        <v>0</v>
      </c>
      <c r="P3233">
        <v>28</v>
      </c>
      <c r="Q3233" t="b">
        <v>1</v>
      </c>
      <c r="R3233" s="8">
        <f t="shared" si="456"/>
        <v>1.61</v>
      </c>
      <c r="S3233" s="10">
        <f t="shared" si="457"/>
        <v>57.5</v>
      </c>
      <c r="T3233" t="s">
        <v>8271</v>
      </c>
      <c r="U3233" t="str">
        <f t="shared" si="458"/>
        <v>theater</v>
      </c>
      <c r="V3233" t="str">
        <f t="shared" si="459"/>
        <v>plays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>
        <f t="shared" si="452"/>
        <v>2622423</v>
      </c>
      <c r="L3234" s="12">
        <f t="shared" si="453"/>
        <v>42463.56385416667</v>
      </c>
      <c r="M3234" s="12">
        <f t="shared" si="454"/>
        <v>42493.915972222225</v>
      </c>
      <c r="N3234" s="14">
        <f t="shared" si="455"/>
        <v>30.102118055555561</v>
      </c>
      <c r="O3234" t="b">
        <v>1</v>
      </c>
      <c r="P3234">
        <v>26</v>
      </c>
      <c r="Q3234" t="b">
        <v>1</v>
      </c>
      <c r="R3234" s="8">
        <f t="shared" si="456"/>
        <v>1.3120000000000001</v>
      </c>
      <c r="S3234" s="10">
        <f t="shared" si="457"/>
        <v>50.46153846153846</v>
      </c>
      <c r="T3234" t="s">
        <v>8271</v>
      </c>
      <c r="U3234" t="str">
        <f t="shared" si="458"/>
        <v>theater</v>
      </c>
      <c r="V3234" t="str">
        <f t="shared" si="459"/>
        <v>plays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>
        <f t="shared" si="452"/>
        <v>2592000</v>
      </c>
      <c r="L3235" s="12">
        <f t="shared" si="453"/>
        <v>42766.555034722223</v>
      </c>
      <c r="M3235" s="12">
        <f t="shared" si="454"/>
        <v>42796.555034722223</v>
      </c>
      <c r="N3235" s="14">
        <f t="shared" si="455"/>
        <v>29.75</v>
      </c>
      <c r="O3235" t="b">
        <v>0</v>
      </c>
      <c r="P3235">
        <v>61</v>
      </c>
      <c r="Q3235" t="b">
        <v>1</v>
      </c>
      <c r="R3235" s="8">
        <f t="shared" si="456"/>
        <v>1.1879999999999999</v>
      </c>
      <c r="S3235" s="10">
        <f t="shared" si="457"/>
        <v>97.377049180327873</v>
      </c>
      <c r="T3235" t="s">
        <v>8271</v>
      </c>
      <c r="U3235" t="str">
        <f t="shared" si="458"/>
        <v>theater</v>
      </c>
      <c r="V3235" t="str">
        <f t="shared" si="459"/>
        <v>plays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>
        <f t="shared" si="452"/>
        <v>2867652</v>
      </c>
      <c r="L3236" s="12">
        <f t="shared" si="453"/>
        <v>42734.539444444439</v>
      </c>
      <c r="M3236" s="12">
        <f t="shared" si="454"/>
        <v>42767.729861111111</v>
      </c>
      <c r="N3236" s="14">
        <f t="shared" si="455"/>
        <v>32.940416666666664</v>
      </c>
      <c r="O3236" t="b">
        <v>0</v>
      </c>
      <c r="P3236">
        <v>115</v>
      </c>
      <c r="Q3236" t="b">
        <v>1</v>
      </c>
      <c r="R3236" s="8">
        <f t="shared" si="456"/>
        <v>1.0039275000000001</v>
      </c>
      <c r="S3236" s="10">
        <f t="shared" si="457"/>
        <v>34.91921739130435</v>
      </c>
      <c r="T3236" t="s">
        <v>8271</v>
      </c>
      <c r="U3236" t="str">
        <f t="shared" si="458"/>
        <v>theater</v>
      </c>
      <c r="V3236" t="str">
        <f t="shared" si="459"/>
        <v>plays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>
        <f t="shared" si="452"/>
        <v>2592000</v>
      </c>
      <c r="L3237" s="12">
        <f t="shared" si="453"/>
        <v>42522.097812499997</v>
      </c>
      <c r="M3237" s="12">
        <f t="shared" si="454"/>
        <v>42552.097812499997</v>
      </c>
      <c r="N3237" s="14">
        <f t="shared" si="455"/>
        <v>29.75</v>
      </c>
      <c r="O3237" t="b">
        <v>1</v>
      </c>
      <c r="P3237">
        <v>181</v>
      </c>
      <c r="Q3237" t="b">
        <v>1</v>
      </c>
      <c r="R3237" s="8">
        <f t="shared" si="456"/>
        <v>1.0320666666666667</v>
      </c>
      <c r="S3237" s="10">
        <f t="shared" si="457"/>
        <v>85.530386740331494</v>
      </c>
      <c r="T3237" t="s">
        <v>8271</v>
      </c>
      <c r="U3237" t="str">
        <f t="shared" si="458"/>
        <v>theater</v>
      </c>
      <c r="V3237" t="str">
        <f t="shared" si="459"/>
        <v>plays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>
        <f t="shared" si="452"/>
        <v>2592000</v>
      </c>
      <c r="L3238" s="12">
        <f t="shared" si="453"/>
        <v>42702.667048611111</v>
      </c>
      <c r="M3238" s="12">
        <f t="shared" si="454"/>
        <v>42732.667048611111</v>
      </c>
      <c r="N3238" s="14">
        <f t="shared" si="455"/>
        <v>29.75</v>
      </c>
      <c r="O3238" t="b">
        <v>0</v>
      </c>
      <c r="P3238">
        <v>110</v>
      </c>
      <c r="Q3238" t="b">
        <v>1</v>
      </c>
      <c r="R3238" s="8">
        <f t="shared" si="456"/>
        <v>1.006</v>
      </c>
      <c r="S3238" s="10">
        <f t="shared" si="457"/>
        <v>182.90909090909091</v>
      </c>
      <c r="T3238" t="s">
        <v>8271</v>
      </c>
      <c r="U3238" t="str">
        <f t="shared" si="458"/>
        <v>theater</v>
      </c>
      <c r="V3238" t="str">
        <f t="shared" si="459"/>
        <v>plays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>
        <f t="shared" si="452"/>
        <v>2046956</v>
      </c>
      <c r="L3239" s="12">
        <f t="shared" si="453"/>
        <v>42252.224351851852</v>
      </c>
      <c r="M3239" s="12">
        <f t="shared" si="454"/>
        <v>42275.915972222225</v>
      </c>
      <c r="N3239" s="14">
        <f t="shared" si="455"/>
        <v>23.441620370370373</v>
      </c>
      <c r="O3239" t="b">
        <v>1</v>
      </c>
      <c r="P3239">
        <v>269</v>
      </c>
      <c r="Q3239" t="b">
        <v>1</v>
      </c>
      <c r="R3239" s="8">
        <f t="shared" si="456"/>
        <v>1.0078754285714286</v>
      </c>
      <c r="S3239" s="10">
        <f t="shared" si="457"/>
        <v>131.13620817843866</v>
      </c>
      <c r="T3239" t="s">
        <v>8271</v>
      </c>
      <c r="U3239" t="str">
        <f t="shared" si="458"/>
        <v>theater</v>
      </c>
      <c r="V3239" t="str">
        <f t="shared" si="459"/>
        <v>plays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>
        <f t="shared" si="452"/>
        <v>2592000</v>
      </c>
      <c r="L3240" s="12">
        <f t="shared" si="453"/>
        <v>42156.260393518518</v>
      </c>
      <c r="M3240" s="12">
        <f t="shared" si="454"/>
        <v>42186.260393518518</v>
      </c>
      <c r="N3240" s="14">
        <f t="shared" si="455"/>
        <v>29.75</v>
      </c>
      <c r="O3240" t="b">
        <v>1</v>
      </c>
      <c r="P3240">
        <v>79</v>
      </c>
      <c r="Q3240" t="b">
        <v>1</v>
      </c>
      <c r="R3240" s="8">
        <f t="shared" si="456"/>
        <v>1.1232142857142857</v>
      </c>
      <c r="S3240" s="10">
        <f t="shared" si="457"/>
        <v>39.810126582278478</v>
      </c>
      <c r="T3240" t="s">
        <v>8271</v>
      </c>
      <c r="U3240" t="str">
        <f t="shared" si="458"/>
        <v>theater</v>
      </c>
      <c r="V3240" t="str">
        <f t="shared" si="459"/>
        <v>plays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>
        <f t="shared" si="452"/>
        <v>2152247</v>
      </c>
      <c r="L3241" s="12">
        <f t="shared" si="453"/>
        <v>42277.839039351849</v>
      </c>
      <c r="M3241" s="12">
        <f t="shared" si="454"/>
        <v>42302.749305555553</v>
      </c>
      <c r="N3241" s="14">
        <f t="shared" si="455"/>
        <v>24.660266203703703</v>
      </c>
      <c r="O3241" t="b">
        <v>1</v>
      </c>
      <c r="P3241">
        <v>104</v>
      </c>
      <c r="Q3241" t="b">
        <v>1</v>
      </c>
      <c r="R3241" s="8">
        <f t="shared" si="456"/>
        <v>1.0591914022517912</v>
      </c>
      <c r="S3241" s="10">
        <f t="shared" si="457"/>
        <v>59.701730769230764</v>
      </c>
      <c r="T3241" t="s">
        <v>8271</v>
      </c>
      <c r="U3241" t="str">
        <f t="shared" si="458"/>
        <v>theater</v>
      </c>
      <c r="V3241" t="str">
        <f t="shared" si="459"/>
        <v>plays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>
        <f t="shared" si="452"/>
        <v>2442052</v>
      </c>
      <c r="L3242" s="12">
        <f t="shared" si="453"/>
        <v>42754.443842592591</v>
      </c>
      <c r="M3242" s="12">
        <f t="shared" si="454"/>
        <v>42782.708333333328</v>
      </c>
      <c r="N3242" s="14">
        <f t="shared" si="455"/>
        <v>28.01449074074074</v>
      </c>
      <c r="O3242" t="b">
        <v>0</v>
      </c>
      <c r="P3242">
        <v>34</v>
      </c>
      <c r="Q3242" t="b">
        <v>1</v>
      </c>
      <c r="R3242" s="8">
        <f t="shared" si="456"/>
        <v>1.0056666666666667</v>
      </c>
      <c r="S3242" s="10">
        <f t="shared" si="457"/>
        <v>88.735294117647058</v>
      </c>
      <c r="T3242" t="s">
        <v>8271</v>
      </c>
      <c r="U3242" t="str">
        <f t="shared" si="458"/>
        <v>theater</v>
      </c>
      <c r="V3242" t="str">
        <f t="shared" si="459"/>
        <v>plays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>
        <f t="shared" si="452"/>
        <v>2848270</v>
      </c>
      <c r="L3243" s="12">
        <f t="shared" si="453"/>
        <v>41893.074884259258</v>
      </c>
      <c r="M3243" s="12">
        <f t="shared" si="454"/>
        <v>41926.040972222225</v>
      </c>
      <c r="N3243" s="14">
        <f t="shared" si="455"/>
        <v>32.716087962962959</v>
      </c>
      <c r="O3243" t="b">
        <v>1</v>
      </c>
      <c r="P3243">
        <v>167</v>
      </c>
      <c r="Q3243" t="b">
        <v>1</v>
      </c>
      <c r="R3243" s="8">
        <f t="shared" si="456"/>
        <v>1.1530588235294117</v>
      </c>
      <c r="S3243" s="10">
        <f t="shared" si="457"/>
        <v>58.688622754491021</v>
      </c>
      <c r="T3243" t="s">
        <v>8271</v>
      </c>
      <c r="U3243" t="str">
        <f t="shared" si="458"/>
        <v>theater</v>
      </c>
      <c r="V3243" t="str">
        <f t="shared" si="459"/>
        <v>plays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>
        <f t="shared" si="452"/>
        <v>2592000</v>
      </c>
      <c r="L3244" s="12">
        <f t="shared" si="453"/>
        <v>41871.505694444444</v>
      </c>
      <c r="M3244" s="12">
        <f t="shared" si="454"/>
        <v>41901.505694444444</v>
      </c>
      <c r="N3244" s="14">
        <f t="shared" si="455"/>
        <v>29.75</v>
      </c>
      <c r="O3244" t="b">
        <v>1</v>
      </c>
      <c r="P3244">
        <v>183</v>
      </c>
      <c r="Q3244" t="b">
        <v>1</v>
      </c>
      <c r="R3244" s="8">
        <f t="shared" si="456"/>
        <v>1.273042</v>
      </c>
      <c r="S3244" s="10">
        <f t="shared" si="457"/>
        <v>69.56513661202186</v>
      </c>
      <c r="T3244" t="s">
        <v>8271</v>
      </c>
      <c r="U3244" t="str">
        <f t="shared" si="458"/>
        <v>theater</v>
      </c>
      <c r="V3244" t="str">
        <f t="shared" si="459"/>
        <v>plays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>
        <f t="shared" si="452"/>
        <v>2065238</v>
      </c>
      <c r="L3245" s="12">
        <f t="shared" si="453"/>
        <v>42261.846782407403</v>
      </c>
      <c r="M3245" s="12">
        <f t="shared" si="454"/>
        <v>42285.75</v>
      </c>
      <c r="N3245" s="14">
        <f t="shared" si="455"/>
        <v>23.653217592592593</v>
      </c>
      <c r="O3245" t="b">
        <v>1</v>
      </c>
      <c r="P3245">
        <v>71</v>
      </c>
      <c r="Q3245" t="b">
        <v>1</v>
      </c>
      <c r="R3245" s="8">
        <f t="shared" si="456"/>
        <v>1.028375</v>
      </c>
      <c r="S3245" s="10">
        <f t="shared" si="457"/>
        <v>115.87323943661971</v>
      </c>
      <c r="T3245" t="s">
        <v>8271</v>
      </c>
      <c r="U3245" t="str">
        <f t="shared" si="458"/>
        <v>theater</v>
      </c>
      <c r="V3245" t="str">
        <f t="shared" si="459"/>
        <v>plays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>
        <f t="shared" si="452"/>
        <v>2595600</v>
      </c>
      <c r="L3246" s="12">
        <f t="shared" si="453"/>
        <v>42675.444236111114</v>
      </c>
      <c r="M3246" s="12">
        <f t="shared" si="454"/>
        <v>42705.485902777778</v>
      </c>
      <c r="N3246" s="14">
        <f t="shared" si="455"/>
        <v>29.791666666666668</v>
      </c>
      <c r="O3246" t="b">
        <v>0</v>
      </c>
      <c r="P3246">
        <v>69</v>
      </c>
      <c r="Q3246" t="b">
        <v>1</v>
      </c>
      <c r="R3246" s="8">
        <f t="shared" si="456"/>
        <v>1.0293749999999999</v>
      </c>
      <c r="S3246" s="10">
        <f t="shared" si="457"/>
        <v>23.869565217391305</v>
      </c>
      <c r="T3246" t="s">
        <v>8271</v>
      </c>
      <c r="U3246" t="str">
        <f t="shared" si="458"/>
        <v>theater</v>
      </c>
      <c r="V3246" t="str">
        <f t="shared" si="459"/>
        <v>plays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>
        <f t="shared" si="452"/>
        <v>2720142</v>
      </c>
      <c r="L3247" s="12">
        <f t="shared" si="453"/>
        <v>42135.35020833333</v>
      </c>
      <c r="M3247" s="12">
        <f t="shared" si="454"/>
        <v>42166.833333333328</v>
      </c>
      <c r="N3247" s="14">
        <f t="shared" si="455"/>
        <v>31.233124999999998</v>
      </c>
      <c r="O3247" t="b">
        <v>0</v>
      </c>
      <c r="P3247">
        <v>270</v>
      </c>
      <c r="Q3247" t="b">
        <v>1</v>
      </c>
      <c r="R3247" s="8">
        <f t="shared" si="456"/>
        <v>1.043047619047619</v>
      </c>
      <c r="S3247" s="10">
        <f t="shared" si="457"/>
        <v>81.125925925925927</v>
      </c>
      <c r="T3247" t="s">
        <v>8271</v>
      </c>
      <c r="U3247" t="str">
        <f t="shared" si="458"/>
        <v>theater</v>
      </c>
      <c r="V3247" t="str">
        <f t="shared" si="459"/>
        <v>plays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>
        <f t="shared" si="452"/>
        <v>2479140</v>
      </c>
      <c r="L3248" s="12">
        <f t="shared" si="453"/>
        <v>42230.222222222219</v>
      </c>
      <c r="M3248" s="12">
        <f t="shared" si="454"/>
        <v>42258.915972222225</v>
      </c>
      <c r="N3248" s="14">
        <f t="shared" si="455"/>
        <v>28.443749999999998</v>
      </c>
      <c r="O3248" t="b">
        <v>1</v>
      </c>
      <c r="P3248">
        <v>193</v>
      </c>
      <c r="Q3248" t="b">
        <v>1</v>
      </c>
      <c r="R3248" s="8">
        <f t="shared" si="456"/>
        <v>1.1122000000000001</v>
      </c>
      <c r="S3248" s="10">
        <f t="shared" si="457"/>
        <v>57.626943005181346</v>
      </c>
      <c r="T3248" t="s">
        <v>8271</v>
      </c>
      <c r="U3248" t="str">
        <f t="shared" si="458"/>
        <v>theater</v>
      </c>
      <c r="V3248" t="str">
        <f t="shared" si="459"/>
        <v>plays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>
        <f t="shared" si="452"/>
        <v>2592000</v>
      </c>
      <c r="L3249" s="12">
        <f t="shared" si="453"/>
        <v>42167.184166666666</v>
      </c>
      <c r="M3249" s="12">
        <f t="shared" si="454"/>
        <v>42197.184166666666</v>
      </c>
      <c r="N3249" s="14">
        <f t="shared" si="455"/>
        <v>29.75</v>
      </c>
      <c r="O3249" t="b">
        <v>1</v>
      </c>
      <c r="P3249">
        <v>57</v>
      </c>
      <c r="Q3249" t="b">
        <v>1</v>
      </c>
      <c r="R3249" s="8">
        <f t="shared" si="456"/>
        <v>1.0586</v>
      </c>
      <c r="S3249" s="10">
        <f t="shared" si="457"/>
        <v>46.429824561403507</v>
      </c>
      <c r="T3249" t="s">
        <v>8271</v>
      </c>
      <c r="U3249" t="str">
        <f t="shared" si="458"/>
        <v>theater</v>
      </c>
      <c r="V3249" t="str">
        <f t="shared" si="459"/>
        <v>plays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>
        <f t="shared" si="452"/>
        <v>2588400</v>
      </c>
      <c r="L3250" s="12">
        <f t="shared" si="453"/>
        <v>42068.638391203705</v>
      </c>
      <c r="M3250" s="12">
        <f t="shared" si="454"/>
        <v>42098.596724537041</v>
      </c>
      <c r="N3250" s="14">
        <f t="shared" si="455"/>
        <v>29.708333333333332</v>
      </c>
      <c r="O3250" t="b">
        <v>1</v>
      </c>
      <c r="P3250">
        <v>200</v>
      </c>
      <c r="Q3250" t="b">
        <v>1</v>
      </c>
      <c r="R3250" s="8">
        <f t="shared" si="456"/>
        <v>1.0079166666666666</v>
      </c>
      <c r="S3250" s="10">
        <f t="shared" si="457"/>
        <v>60.475000000000001</v>
      </c>
      <c r="T3250" t="s">
        <v>8271</v>
      </c>
      <c r="U3250" t="str">
        <f t="shared" si="458"/>
        <v>theater</v>
      </c>
      <c r="V3250" t="str">
        <f t="shared" si="459"/>
        <v>plays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>
        <f t="shared" si="452"/>
        <v>2592000</v>
      </c>
      <c r="L3251" s="12">
        <f t="shared" si="453"/>
        <v>42145.496689814812</v>
      </c>
      <c r="M3251" s="12">
        <f t="shared" si="454"/>
        <v>42175.496689814812</v>
      </c>
      <c r="N3251" s="14">
        <f t="shared" si="455"/>
        <v>29.75</v>
      </c>
      <c r="O3251" t="b">
        <v>1</v>
      </c>
      <c r="P3251">
        <v>88</v>
      </c>
      <c r="Q3251" t="b">
        <v>1</v>
      </c>
      <c r="R3251" s="8">
        <f t="shared" si="456"/>
        <v>1.0492727272727274</v>
      </c>
      <c r="S3251" s="10">
        <f t="shared" si="457"/>
        <v>65.579545454545453</v>
      </c>
      <c r="T3251" t="s">
        <v>8271</v>
      </c>
      <c r="U3251" t="str">
        <f t="shared" si="458"/>
        <v>theater</v>
      </c>
      <c r="V3251" t="str">
        <f t="shared" si="459"/>
        <v>plays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>
        <f t="shared" si="452"/>
        <v>2595600</v>
      </c>
      <c r="L3252" s="12">
        <f t="shared" si="453"/>
        <v>41918.492175925923</v>
      </c>
      <c r="M3252" s="12">
        <f t="shared" si="454"/>
        <v>41948.533842592595</v>
      </c>
      <c r="N3252" s="14">
        <f t="shared" si="455"/>
        <v>29.791666666666668</v>
      </c>
      <c r="O3252" t="b">
        <v>1</v>
      </c>
      <c r="P3252">
        <v>213</v>
      </c>
      <c r="Q3252" t="b">
        <v>1</v>
      </c>
      <c r="R3252" s="8">
        <f t="shared" si="456"/>
        <v>1.01552</v>
      </c>
      <c r="S3252" s="10">
        <f t="shared" si="457"/>
        <v>119.1924882629108</v>
      </c>
      <c r="T3252" t="s">
        <v>8271</v>
      </c>
      <c r="U3252" t="str">
        <f t="shared" si="458"/>
        <v>theater</v>
      </c>
      <c r="V3252" t="str">
        <f t="shared" si="459"/>
        <v>plays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>
        <f t="shared" si="452"/>
        <v>2592000</v>
      </c>
      <c r="L3253" s="12">
        <f t="shared" si="453"/>
        <v>42146.481087962966</v>
      </c>
      <c r="M3253" s="12">
        <f t="shared" si="454"/>
        <v>42176.481087962966</v>
      </c>
      <c r="N3253" s="14">
        <f t="shared" si="455"/>
        <v>29.75</v>
      </c>
      <c r="O3253" t="b">
        <v>1</v>
      </c>
      <c r="P3253">
        <v>20</v>
      </c>
      <c r="Q3253" t="b">
        <v>1</v>
      </c>
      <c r="R3253" s="8">
        <f t="shared" si="456"/>
        <v>1.1073333333333333</v>
      </c>
      <c r="S3253" s="10">
        <f t="shared" si="457"/>
        <v>83.05</v>
      </c>
      <c r="T3253" t="s">
        <v>8271</v>
      </c>
      <c r="U3253" t="str">
        <f t="shared" si="458"/>
        <v>theater</v>
      </c>
      <c r="V3253" t="str">
        <f t="shared" si="459"/>
        <v>plays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>
        <f t="shared" si="452"/>
        <v>2592000</v>
      </c>
      <c r="L3254" s="12">
        <f t="shared" si="453"/>
        <v>42590.222685185188</v>
      </c>
      <c r="M3254" s="12">
        <f t="shared" si="454"/>
        <v>42620.222685185188</v>
      </c>
      <c r="N3254" s="14">
        <f t="shared" si="455"/>
        <v>29.75</v>
      </c>
      <c r="O3254" t="b">
        <v>1</v>
      </c>
      <c r="P3254">
        <v>50</v>
      </c>
      <c r="Q3254" t="b">
        <v>1</v>
      </c>
      <c r="R3254" s="8">
        <f t="shared" si="456"/>
        <v>1.2782222222222221</v>
      </c>
      <c r="S3254" s="10">
        <f t="shared" si="457"/>
        <v>57.52</v>
      </c>
      <c r="T3254" t="s">
        <v>8271</v>
      </c>
      <c r="U3254" t="str">
        <f t="shared" si="458"/>
        <v>theater</v>
      </c>
      <c r="V3254" t="str">
        <f t="shared" si="459"/>
        <v>plays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>
        <f t="shared" si="452"/>
        <v>1605272</v>
      </c>
      <c r="L3255" s="12">
        <f t="shared" si="453"/>
        <v>42602.326712962968</v>
      </c>
      <c r="M3255" s="12">
        <f t="shared" si="454"/>
        <v>42620.90625</v>
      </c>
      <c r="N3255" s="14">
        <f t="shared" si="455"/>
        <v>18.329537037037039</v>
      </c>
      <c r="O3255" t="b">
        <v>1</v>
      </c>
      <c r="P3255">
        <v>115</v>
      </c>
      <c r="Q3255" t="b">
        <v>1</v>
      </c>
      <c r="R3255" s="8">
        <f t="shared" si="456"/>
        <v>1.0182500000000001</v>
      </c>
      <c r="S3255" s="10">
        <f t="shared" si="457"/>
        <v>177.08695652173913</v>
      </c>
      <c r="T3255" t="s">
        <v>8271</v>
      </c>
      <c r="U3255" t="str">
        <f t="shared" si="458"/>
        <v>theater</v>
      </c>
      <c r="V3255" t="str">
        <f t="shared" si="459"/>
        <v>plays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>
        <f t="shared" si="452"/>
        <v>2588400</v>
      </c>
      <c r="L3256" s="12">
        <f t="shared" si="453"/>
        <v>42058.835752314815</v>
      </c>
      <c r="M3256" s="12">
        <f t="shared" si="454"/>
        <v>42088.794085648144</v>
      </c>
      <c r="N3256" s="14">
        <f t="shared" si="455"/>
        <v>29.708333333333332</v>
      </c>
      <c r="O3256" t="b">
        <v>1</v>
      </c>
      <c r="P3256">
        <v>186</v>
      </c>
      <c r="Q3256" t="b">
        <v>1</v>
      </c>
      <c r="R3256" s="8">
        <f t="shared" si="456"/>
        <v>1.012576923076923</v>
      </c>
      <c r="S3256" s="10">
        <f t="shared" si="457"/>
        <v>70.771505376344081</v>
      </c>
      <c r="T3256" t="s">
        <v>8271</v>
      </c>
      <c r="U3256" t="str">
        <f t="shared" si="458"/>
        <v>theater</v>
      </c>
      <c r="V3256" t="str">
        <f t="shared" si="459"/>
        <v>plays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>
        <f t="shared" si="452"/>
        <v>2592000</v>
      </c>
      <c r="L3257" s="12">
        <f t="shared" si="453"/>
        <v>41889.518229166664</v>
      </c>
      <c r="M3257" s="12">
        <f t="shared" si="454"/>
        <v>41919.518229166664</v>
      </c>
      <c r="N3257" s="14">
        <f t="shared" si="455"/>
        <v>29.75</v>
      </c>
      <c r="O3257" t="b">
        <v>1</v>
      </c>
      <c r="P3257">
        <v>18</v>
      </c>
      <c r="Q3257" t="b">
        <v>1</v>
      </c>
      <c r="R3257" s="8">
        <f t="shared" si="456"/>
        <v>1.75</v>
      </c>
      <c r="S3257" s="10">
        <f t="shared" si="457"/>
        <v>29.166666666666668</v>
      </c>
      <c r="T3257" t="s">
        <v>8271</v>
      </c>
      <c r="U3257" t="str">
        <f t="shared" si="458"/>
        <v>theater</v>
      </c>
      <c r="V3257" t="str">
        <f t="shared" si="459"/>
        <v>plays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>
        <f t="shared" si="452"/>
        <v>1865563</v>
      </c>
      <c r="L3258" s="12">
        <f t="shared" si="453"/>
        <v>42144.323807870373</v>
      </c>
      <c r="M3258" s="12">
        <f t="shared" si="454"/>
        <v>42165.915972222225</v>
      </c>
      <c r="N3258" s="14">
        <f t="shared" si="455"/>
        <v>21.342164351851853</v>
      </c>
      <c r="O3258" t="b">
        <v>1</v>
      </c>
      <c r="P3258">
        <v>176</v>
      </c>
      <c r="Q3258" t="b">
        <v>1</v>
      </c>
      <c r="R3258" s="8">
        <f t="shared" si="456"/>
        <v>1.2806</v>
      </c>
      <c r="S3258" s="10">
        <f t="shared" si="457"/>
        <v>72.76136363636364</v>
      </c>
      <c r="T3258" t="s">
        <v>8271</v>
      </c>
      <c r="U3258" t="str">
        <f t="shared" si="458"/>
        <v>theater</v>
      </c>
      <c r="V3258" t="str">
        <f t="shared" si="459"/>
        <v>plays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>
        <f t="shared" si="452"/>
        <v>2592000</v>
      </c>
      <c r="L3259" s="12">
        <f t="shared" si="453"/>
        <v>42758.309629629628</v>
      </c>
      <c r="M3259" s="12">
        <f t="shared" si="454"/>
        <v>42788.309629629628</v>
      </c>
      <c r="N3259" s="14">
        <f t="shared" si="455"/>
        <v>29.75</v>
      </c>
      <c r="O3259" t="b">
        <v>0</v>
      </c>
      <c r="P3259">
        <v>41</v>
      </c>
      <c r="Q3259" t="b">
        <v>1</v>
      </c>
      <c r="R3259" s="8">
        <f t="shared" si="456"/>
        <v>1.0629949999999999</v>
      </c>
      <c r="S3259" s="10">
        <f t="shared" si="457"/>
        <v>51.853414634146333</v>
      </c>
      <c r="T3259" t="s">
        <v>8271</v>
      </c>
      <c r="U3259" t="str">
        <f t="shared" si="458"/>
        <v>theater</v>
      </c>
      <c r="V3259" t="str">
        <f t="shared" si="459"/>
        <v>plays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>
        <f t="shared" si="452"/>
        <v>2592000</v>
      </c>
      <c r="L3260" s="12">
        <f t="shared" si="453"/>
        <v>41982.637280092589</v>
      </c>
      <c r="M3260" s="12">
        <f t="shared" si="454"/>
        <v>42012.637280092589</v>
      </c>
      <c r="N3260" s="14">
        <f t="shared" si="455"/>
        <v>29.75</v>
      </c>
      <c r="O3260" t="b">
        <v>1</v>
      </c>
      <c r="P3260">
        <v>75</v>
      </c>
      <c r="Q3260" t="b">
        <v>1</v>
      </c>
      <c r="R3260" s="8">
        <f t="shared" si="456"/>
        <v>1.052142857142857</v>
      </c>
      <c r="S3260" s="10">
        <f t="shared" si="457"/>
        <v>98.2</v>
      </c>
      <c r="T3260" t="s">
        <v>8271</v>
      </c>
      <c r="U3260" t="str">
        <f t="shared" si="458"/>
        <v>theater</v>
      </c>
      <c r="V3260" t="str">
        <f t="shared" si="459"/>
        <v>plays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>
        <f t="shared" si="452"/>
        <v>2540595</v>
      </c>
      <c r="L3261" s="12">
        <f t="shared" si="453"/>
        <v>42614.510937500003</v>
      </c>
      <c r="M3261" s="12">
        <f t="shared" si="454"/>
        <v>42643.915972222225</v>
      </c>
      <c r="N3261" s="14">
        <f t="shared" si="455"/>
        <v>29.155034722222222</v>
      </c>
      <c r="O3261" t="b">
        <v>1</v>
      </c>
      <c r="P3261">
        <v>97</v>
      </c>
      <c r="Q3261" t="b">
        <v>1</v>
      </c>
      <c r="R3261" s="8">
        <f t="shared" si="456"/>
        <v>1.0616782608695652</v>
      </c>
      <c r="S3261" s="10">
        <f t="shared" si="457"/>
        <v>251.7381443298969</v>
      </c>
      <c r="T3261" t="s">
        <v>8271</v>
      </c>
      <c r="U3261" t="str">
        <f t="shared" si="458"/>
        <v>theater</v>
      </c>
      <c r="V3261" t="str">
        <f t="shared" si="459"/>
        <v>plays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>
        <f t="shared" si="452"/>
        <v>3027600</v>
      </c>
      <c r="L3262" s="12">
        <f t="shared" si="453"/>
        <v>42303.422662037032</v>
      </c>
      <c r="M3262" s="12">
        <f t="shared" si="454"/>
        <v>42338.464328703703</v>
      </c>
      <c r="N3262" s="14">
        <f t="shared" si="455"/>
        <v>34.791666666666664</v>
      </c>
      <c r="O3262" t="b">
        <v>1</v>
      </c>
      <c r="P3262">
        <v>73</v>
      </c>
      <c r="Q3262" t="b">
        <v>1</v>
      </c>
      <c r="R3262" s="8">
        <f t="shared" si="456"/>
        <v>1.0924</v>
      </c>
      <c r="S3262" s="10">
        <f t="shared" si="457"/>
        <v>74.821917808219183</v>
      </c>
      <c r="T3262" t="s">
        <v>8271</v>
      </c>
      <c r="U3262" t="str">
        <f t="shared" si="458"/>
        <v>theater</v>
      </c>
      <c r="V3262" t="str">
        <f t="shared" si="459"/>
        <v>plays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>
        <f t="shared" si="452"/>
        <v>2592000</v>
      </c>
      <c r="L3263" s="12">
        <f t="shared" si="453"/>
        <v>42171.475416666668</v>
      </c>
      <c r="M3263" s="12">
        <f t="shared" si="454"/>
        <v>42201.475416666668</v>
      </c>
      <c r="N3263" s="14">
        <f t="shared" si="455"/>
        <v>29.75</v>
      </c>
      <c r="O3263" t="b">
        <v>1</v>
      </c>
      <c r="P3263">
        <v>49</v>
      </c>
      <c r="Q3263" t="b">
        <v>1</v>
      </c>
      <c r="R3263" s="8">
        <f t="shared" si="456"/>
        <v>1.0045454545454546</v>
      </c>
      <c r="S3263" s="10">
        <f t="shared" si="457"/>
        <v>67.65306122448979</v>
      </c>
      <c r="T3263" t="s">
        <v>8271</v>
      </c>
      <c r="U3263" t="str">
        <f t="shared" si="458"/>
        <v>theater</v>
      </c>
      <c r="V3263" t="str">
        <f t="shared" si="459"/>
        <v>plays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>
        <f t="shared" si="452"/>
        <v>2665538</v>
      </c>
      <c r="L3264" s="12">
        <f t="shared" si="453"/>
        <v>41964.065532407403</v>
      </c>
      <c r="M3264" s="12">
        <f t="shared" si="454"/>
        <v>41994.916666666672</v>
      </c>
      <c r="N3264" s="14">
        <f t="shared" si="455"/>
        <v>30.601134259259258</v>
      </c>
      <c r="O3264" t="b">
        <v>1</v>
      </c>
      <c r="P3264">
        <v>134</v>
      </c>
      <c r="Q3264" t="b">
        <v>1</v>
      </c>
      <c r="R3264" s="8">
        <f t="shared" si="456"/>
        <v>1.0304098360655738</v>
      </c>
      <c r="S3264" s="10">
        <f t="shared" si="457"/>
        <v>93.81343283582089</v>
      </c>
      <c r="T3264" t="s">
        <v>8271</v>
      </c>
      <c r="U3264" t="str">
        <f t="shared" si="458"/>
        <v>theater</v>
      </c>
      <c r="V3264" t="str">
        <f t="shared" si="459"/>
        <v>plays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>
        <f t="shared" si="452"/>
        <v>2018212</v>
      </c>
      <c r="L3265" s="12">
        <f t="shared" si="453"/>
        <v>42284.266064814816</v>
      </c>
      <c r="M3265" s="12">
        <f t="shared" si="454"/>
        <v>42307.625</v>
      </c>
      <c r="N3265" s="14">
        <f t="shared" si="455"/>
        <v>23.108935185185189</v>
      </c>
      <c r="O3265" t="b">
        <v>1</v>
      </c>
      <c r="P3265">
        <v>68</v>
      </c>
      <c r="Q3265" t="b">
        <v>1</v>
      </c>
      <c r="R3265" s="8">
        <f t="shared" si="456"/>
        <v>1.121664</v>
      </c>
      <c r="S3265" s="10">
        <f t="shared" si="457"/>
        <v>41.237647058823526</v>
      </c>
      <c r="T3265" t="s">
        <v>8271</v>
      </c>
      <c r="U3265" t="str">
        <f t="shared" si="458"/>
        <v>theater</v>
      </c>
      <c r="V3265" t="str">
        <f t="shared" si="459"/>
        <v>plays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>
        <f t="shared" si="452"/>
        <v>1392462</v>
      </c>
      <c r="L3266" s="12">
        <f t="shared" si="453"/>
        <v>42016.550208333334</v>
      </c>
      <c r="M3266" s="12">
        <f t="shared" si="454"/>
        <v>42032.666666666672</v>
      </c>
      <c r="N3266" s="14">
        <f t="shared" si="455"/>
        <v>15.866458333333334</v>
      </c>
      <c r="O3266" t="b">
        <v>1</v>
      </c>
      <c r="P3266">
        <v>49</v>
      </c>
      <c r="Q3266" t="b">
        <v>1</v>
      </c>
      <c r="R3266" s="8">
        <f t="shared" si="456"/>
        <v>1.03</v>
      </c>
      <c r="S3266" s="10">
        <f t="shared" si="457"/>
        <v>52.551020408163268</v>
      </c>
      <c r="T3266" t="s">
        <v>8271</v>
      </c>
      <c r="U3266" t="str">
        <f t="shared" si="458"/>
        <v>theater</v>
      </c>
      <c r="V3266" t="str">
        <f t="shared" si="459"/>
        <v>plays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>
        <f t="shared" ref="K3267:K3330" si="460">SUM(I3267,-J3267)</f>
        <v>2591685</v>
      </c>
      <c r="L3267" s="12">
        <f t="shared" ref="L3267:L3330" si="461">(((J3267/60)/60)/24)+DATE(1970,1,1)+(-6/24)</f>
        <v>42311.461979166663</v>
      </c>
      <c r="M3267" s="12">
        <f t="shared" ref="M3267:M3330" si="462">(((I3267/60)/60)/24)+DATE(1970,1,1)+(-6/24)</f>
        <v>42341.458333333328</v>
      </c>
      <c r="N3267" s="14">
        <f t="shared" ref="N3267:N3330" si="463">(((K3267/60)/60)/24)+(-6/24)</f>
        <v>29.746354166666666</v>
      </c>
      <c r="O3267" t="b">
        <v>1</v>
      </c>
      <c r="P3267">
        <v>63</v>
      </c>
      <c r="Q3267" t="b">
        <v>1</v>
      </c>
      <c r="R3267" s="8">
        <f t="shared" ref="R3267:R3330" si="464">E3267/D3267</f>
        <v>1.64</v>
      </c>
      <c r="S3267" s="10">
        <f t="shared" ref="S3267:S3330" si="465">E3267/P3267</f>
        <v>70.285714285714292</v>
      </c>
      <c r="T3267" t="s">
        <v>8271</v>
      </c>
      <c r="U3267" t="str">
        <f t="shared" si="458"/>
        <v>theater</v>
      </c>
      <c r="V3267" t="str">
        <f t="shared" si="459"/>
        <v>plays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>
        <f t="shared" si="460"/>
        <v>2707678</v>
      </c>
      <c r="L3268" s="12">
        <f t="shared" si="461"/>
        <v>42136.286134259266</v>
      </c>
      <c r="M3268" s="12">
        <f t="shared" si="462"/>
        <v>42167.625</v>
      </c>
      <c r="N3268" s="14">
        <f t="shared" si="463"/>
        <v>31.08886574074074</v>
      </c>
      <c r="O3268" t="b">
        <v>1</v>
      </c>
      <c r="P3268">
        <v>163</v>
      </c>
      <c r="Q3268" t="b">
        <v>1</v>
      </c>
      <c r="R3268" s="8">
        <f t="shared" si="464"/>
        <v>1.3128333333333333</v>
      </c>
      <c r="S3268" s="10">
        <f t="shared" si="465"/>
        <v>48.325153374233132</v>
      </c>
      <c r="T3268" t="s">
        <v>8271</v>
      </c>
      <c r="U3268" t="str">
        <f t="shared" si="458"/>
        <v>theater</v>
      </c>
      <c r="V3268" t="str">
        <f t="shared" si="459"/>
        <v>plays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>
        <f t="shared" si="460"/>
        <v>2592000</v>
      </c>
      <c r="L3269" s="12">
        <f t="shared" si="461"/>
        <v>42172.507638888885</v>
      </c>
      <c r="M3269" s="12">
        <f t="shared" si="462"/>
        <v>42202.507638888885</v>
      </c>
      <c r="N3269" s="14">
        <f t="shared" si="463"/>
        <v>29.75</v>
      </c>
      <c r="O3269" t="b">
        <v>1</v>
      </c>
      <c r="P3269">
        <v>288</v>
      </c>
      <c r="Q3269" t="b">
        <v>1</v>
      </c>
      <c r="R3269" s="8">
        <f t="shared" si="464"/>
        <v>1.0209999999999999</v>
      </c>
      <c r="S3269" s="10">
        <f t="shared" si="465"/>
        <v>53.177083333333336</v>
      </c>
      <c r="T3269" t="s">
        <v>8271</v>
      </c>
      <c r="U3269" t="str">
        <f t="shared" si="458"/>
        <v>theater</v>
      </c>
      <c r="V3269" t="str">
        <f t="shared" si="459"/>
        <v>plays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>
        <f t="shared" si="460"/>
        <v>1382400</v>
      </c>
      <c r="L3270" s="12">
        <f t="shared" si="461"/>
        <v>42590.65425925926</v>
      </c>
      <c r="M3270" s="12">
        <f t="shared" si="462"/>
        <v>42606.65425925926</v>
      </c>
      <c r="N3270" s="14">
        <f t="shared" si="463"/>
        <v>15.75</v>
      </c>
      <c r="O3270" t="b">
        <v>1</v>
      </c>
      <c r="P3270">
        <v>42</v>
      </c>
      <c r="Q3270" t="b">
        <v>1</v>
      </c>
      <c r="R3270" s="8">
        <f t="shared" si="464"/>
        <v>1.28</v>
      </c>
      <c r="S3270" s="10">
        <f t="shared" si="465"/>
        <v>60.952380952380949</v>
      </c>
      <c r="T3270" t="s">
        <v>8271</v>
      </c>
      <c r="U3270" t="str">
        <f t="shared" si="458"/>
        <v>theater</v>
      </c>
      <c r="V3270" t="str">
        <f t="shared" si="459"/>
        <v>plays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>
        <f t="shared" si="460"/>
        <v>2943003</v>
      </c>
      <c r="L3271" s="12">
        <f t="shared" si="461"/>
        <v>42137.145798611105</v>
      </c>
      <c r="M3271" s="12">
        <f t="shared" si="462"/>
        <v>42171.208333333328</v>
      </c>
      <c r="N3271" s="14">
        <f t="shared" si="463"/>
        <v>33.812534722222225</v>
      </c>
      <c r="O3271" t="b">
        <v>1</v>
      </c>
      <c r="P3271">
        <v>70</v>
      </c>
      <c r="Q3271" t="b">
        <v>1</v>
      </c>
      <c r="R3271" s="8">
        <f t="shared" si="464"/>
        <v>1.0149999999999999</v>
      </c>
      <c r="S3271" s="10">
        <f t="shared" si="465"/>
        <v>116</v>
      </c>
      <c r="T3271" t="s">
        <v>8271</v>
      </c>
      <c r="U3271" t="str">
        <f t="shared" si="458"/>
        <v>theater</v>
      </c>
      <c r="V3271" t="str">
        <f t="shared" si="459"/>
        <v>plays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>
        <f t="shared" si="460"/>
        <v>2592000</v>
      </c>
      <c r="L3272" s="12">
        <f t="shared" si="461"/>
        <v>42167.283159722225</v>
      </c>
      <c r="M3272" s="12">
        <f t="shared" si="462"/>
        <v>42197.283159722225</v>
      </c>
      <c r="N3272" s="14">
        <f t="shared" si="463"/>
        <v>29.75</v>
      </c>
      <c r="O3272" t="b">
        <v>1</v>
      </c>
      <c r="P3272">
        <v>30</v>
      </c>
      <c r="Q3272" t="b">
        <v>1</v>
      </c>
      <c r="R3272" s="8">
        <f t="shared" si="464"/>
        <v>1.0166666666666666</v>
      </c>
      <c r="S3272" s="10">
        <f t="shared" si="465"/>
        <v>61</v>
      </c>
      <c r="T3272" t="s">
        <v>8271</v>
      </c>
      <c r="U3272" t="str">
        <f t="shared" si="458"/>
        <v>theater</v>
      </c>
      <c r="V3272" t="str">
        <f t="shared" si="459"/>
        <v>plays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>
        <f t="shared" si="460"/>
        <v>2595600</v>
      </c>
      <c r="L3273" s="12">
        <f t="shared" si="461"/>
        <v>41915.187210648146</v>
      </c>
      <c r="M3273" s="12">
        <f t="shared" si="462"/>
        <v>41945.228877314818</v>
      </c>
      <c r="N3273" s="14">
        <f t="shared" si="463"/>
        <v>29.791666666666668</v>
      </c>
      <c r="O3273" t="b">
        <v>1</v>
      </c>
      <c r="P3273">
        <v>51</v>
      </c>
      <c r="Q3273" t="b">
        <v>1</v>
      </c>
      <c r="R3273" s="8">
        <f t="shared" si="464"/>
        <v>1.3</v>
      </c>
      <c r="S3273" s="10">
        <f t="shared" si="465"/>
        <v>38.235294117647058</v>
      </c>
      <c r="T3273" t="s">
        <v>8271</v>
      </c>
      <c r="U3273" t="str">
        <f t="shared" si="458"/>
        <v>theater</v>
      </c>
      <c r="V3273" t="str">
        <f t="shared" si="459"/>
        <v>plays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>
        <f t="shared" si="460"/>
        <v>2595600</v>
      </c>
      <c r="L3274" s="12">
        <f t="shared" si="461"/>
        <v>42284.250104166669</v>
      </c>
      <c r="M3274" s="12">
        <f t="shared" si="462"/>
        <v>42314.291770833333</v>
      </c>
      <c r="N3274" s="14">
        <f t="shared" si="463"/>
        <v>29.791666666666668</v>
      </c>
      <c r="O3274" t="b">
        <v>1</v>
      </c>
      <c r="P3274">
        <v>145</v>
      </c>
      <c r="Q3274" t="b">
        <v>1</v>
      </c>
      <c r="R3274" s="8">
        <f t="shared" si="464"/>
        <v>1.5443</v>
      </c>
      <c r="S3274" s="10">
        <f t="shared" si="465"/>
        <v>106.50344827586207</v>
      </c>
      <c r="T3274" t="s">
        <v>8271</v>
      </c>
      <c r="U3274" t="str">
        <f t="shared" si="458"/>
        <v>theater</v>
      </c>
      <c r="V3274" t="str">
        <f t="shared" si="459"/>
        <v>plays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>
        <f t="shared" si="460"/>
        <v>1381558</v>
      </c>
      <c r="L3275" s="12">
        <f t="shared" si="461"/>
        <v>42611.551412037035</v>
      </c>
      <c r="M3275" s="12">
        <f t="shared" si="462"/>
        <v>42627.541666666672</v>
      </c>
      <c r="N3275" s="14">
        <f t="shared" si="463"/>
        <v>15.74025462962963</v>
      </c>
      <c r="O3275" t="b">
        <v>1</v>
      </c>
      <c r="P3275">
        <v>21</v>
      </c>
      <c r="Q3275" t="b">
        <v>1</v>
      </c>
      <c r="R3275" s="8">
        <f t="shared" si="464"/>
        <v>1.0740000000000001</v>
      </c>
      <c r="S3275" s="10">
        <f t="shared" si="465"/>
        <v>204.57142857142858</v>
      </c>
      <c r="T3275" t="s">
        <v>8271</v>
      </c>
      <c r="U3275" t="str">
        <f t="shared" si="458"/>
        <v>theater</v>
      </c>
      <c r="V3275" t="str">
        <f t="shared" si="459"/>
        <v>plays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>
        <f t="shared" si="460"/>
        <v>3816328</v>
      </c>
      <c r="L3276" s="12">
        <f t="shared" si="461"/>
        <v>42400.454537037032</v>
      </c>
      <c r="M3276" s="12">
        <f t="shared" si="462"/>
        <v>42444.625</v>
      </c>
      <c r="N3276" s="14">
        <f t="shared" si="463"/>
        <v>43.920462962962965</v>
      </c>
      <c r="O3276" t="b">
        <v>1</v>
      </c>
      <c r="P3276">
        <v>286</v>
      </c>
      <c r="Q3276" t="b">
        <v>1</v>
      </c>
      <c r="R3276" s="8">
        <f t="shared" si="464"/>
        <v>1.0132258064516129</v>
      </c>
      <c r="S3276" s="10">
        <f t="shared" si="465"/>
        <v>54.912587412587413</v>
      </c>
      <c r="T3276" t="s">
        <v>8271</v>
      </c>
      <c r="U3276" t="str">
        <f t="shared" si="458"/>
        <v>theater</v>
      </c>
      <c r="V3276" t="str">
        <f t="shared" si="459"/>
        <v>plays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>
        <f t="shared" si="460"/>
        <v>2272929</v>
      </c>
      <c r="L3277" s="12">
        <f t="shared" si="461"/>
        <v>42017.63045138889</v>
      </c>
      <c r="M3277" s="12">
        <f t="shared" si="462"/>
        <v>42043.9375</v>
      </c>
      <c r="N3277" s="14">
        <f t="shared" si="463"/>
        <v>26.057048611111114</v>
      </c>
      <c r="O3277" t="b">
        <v>1</v>
      </c>
      <c r="P3277">
        <v>12</v>
      </c>
      <c r="Q3277" t="b">
        <v>1</v>
      </c>
      <c r="R3277" s="8">
        <f t="shared" si="464"/>
        <v>1.0027777777777778</v>
      </c>
      <c r="S3277" s="10">
        <f t="shared" si="465"/>
        <v>150.41666666666666</v>
      </c>
      <c r="T3277" t="s">
        <v>8271</v>
      </c>
      <c r="U3277" t="str">
        <f t="shared" si="458"/>
        <v>theater</v>
      </c>
      <c r="V3277" t="str">
        <f t="shared" si="459"/>
        <v>plays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>
        <f t="shared" si="460"/>
        <v>2956261</v>
      </c>
      <c r="L3278" s="12">
        <f t="shared" si="461"/>
        <v>42426.699988425928</v>
      </c>
      <c r="M3278" s="12">
        <f t="shared" si="462"/>
        <v>42460.915972222225</v>
      </c>
      <c r="N3278" s="14">
        <f t="shared" si="463"/>
        <v>33.9659837962963</v>
      </c>
      <c r="O3278" t="b">
        <v>1</v>
      </c>
      <c r="P3278">
        <v>100</v>
      </c>
      <c r="Q3278" t="b">
        <v>1</v>
      </c>
      <c r="R3278" s="8">
        <f t="shared" si="464"/>
        <v>1.1684444444444444</v>
      </c>
      <c r="S3278" s="10">
        <f t="shared" si="465"/>
        <v>52.58</v>
      </c>
      <c r="T3278" t="s">
        <v>8271</v>
      </c>
      <c r="U3278" t="str">
        <f t="shared" si="458"/>
        <v>theater</v>
      </c>
      <c r="V3278" t="str">
        <f t="shared" si="459"/>
        <v>plays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>
        <f t="shared" si="460"/>
        <v>2595600</v>
      </c>
      <c r="L3279" s="12">
        <f t="shared" si="461"/>
        <v>41931.432939814818</v>
      </c>
      <c r="M3279" s="12">
        <f t="shared" si="462"/>
        <v>41961.474606481483</v>
      </c>
      <c r="N3279" s="14">
        <f t="shared" si="463"/>
        <v>29.791666666666668</v>
      </c>
      <c r="O3279" t="b">
        <v>1</v>
      </c>
      <c r="P3279">
        <v>100</v>
      </c>
      <c r="Q3279" t="b">
        <v>1</v>
      </c>
      <c r="R3279" s="8">
        <f t="shared" si="464"/>
        <v>1.0860000000000001</v>
      </c>
      <c r="S3279" s="10">
        <f t="shared" si="465"/>
        <v>54.3</v>
      </c>
      <c r="T3279" t="s">
        <v>8271</v>
      </c>
      <c r="U3279" t="str">
        <f t="shared" si="458"/>
        <v>theater</v>
      </c>
      <c r="V3279" t="str">
        <f t="shared" si="459"/>
        <v>plays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>
        <f t="shared" si="460"/>
        <v>2592000</v>
      </c>
      <c r="L3280" s="12">
        <f t="shared" si="461"/>
        <v>42124.598414351851</v>
      </c>
      <c r="M3280" s="12">
        <f t="shared" si="462"/>
        <v>42154.598414351851</v>
      </c>
      <c r="N3280" s="14">
        <f t="shared" si="463"/>
        <v>29.75</v>
      </c>
      <c r="O3280" t="b">
        <v>1</v>
      </c>
      <c r="P3280">
        <v>34</v>
      </c>
      <c r="Q3280" t="b">
        <v>1</v>
      </c>
      <c r="R3280" s="8">
        <f t="shared" si="464"/>
        <v>1.034</v>
      </c>
      <c r="S3280" s="10">
        <f t="shared" si="465"/>
        <v>76.029411764705884</v>
      </c>
      <c r="T3280" t="s">
        <v>8271</v>
      </c>
      <c r="U3280" t="str">
        <f t="shared" si="458"/>
        <v>theater</v>
      </c>
      <c r="V3280" t="str">
        <f t="shared" si="459"/>
        <v>plays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>
        <f t="shared" si="460"/>
        <v>2588400</v>
      </c>
      <c r="L3281" s="12">
        <f t="shared" si="461"/>
        <v>42430.852534722217</v>
      </c>
      <c r="M3281" s="12">
        <f t="shared" si="462"/>
        <v>42460.81086805556</v>
      </c>
      <c r="N3281" s="14">
        <f t="shared" si="463"/>
        <v>29.708333333333332</v>
      </c>
      <c r="O3281" t="b">
        <v>0</v>
      </c>
      <c r="P3281">
        <v>63</v>
      </c>
      <c r="Q3281" t="b">
        <v>1</v>
      </c>
      <c r="R3281" s="8">
        <f t="shared" si="464"/>
        <v>1.1427586206896552</v>
      </c>
      <c r="S3281" s="10">
        <f t="shared" si="465"/>
        <v>105.2063492063492</v>
      </c>
      <c r="T3281" t="s">
        <v>8271</v>
      </c>
      <c r="U3281" t="str">
        <f t="shared" si="458"/>
        <v>theater</v>
      </c>
      <c r="V3281" t="str">
        <f t="shared" si="459"/>
        <v>plays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>
        <f t="shared" si="460"/>
        <v>2976602</v>
      </c>
      <c r="L3282" s="12">
        <f t="shared" si="461"/>
        <v>42121.506921296299</v>
      </c>
      <c r="M3282" s="12">
        <f t="shared" si="462"/>
        <v>42155.958333333328</v>
      </c>
      <c r="N3282" s="14">
        <f t="shared" si="463"/>
        <v>34.201412037037038</v>
      </c>
      <c r="O3282" t="b">
        <v>0</v>
      </c>
      <c r="P3282">
        <v>30</v>
      </c>
      <c r="Q3282" t="b">
        <v>1</v>
      </c>
      <c r="R3282" s="8">
        <f t="shared" si="464"/>
        <v>1.03</v>
      </c>
      <c r="S3282" s="10">
        <f t="shared" si="465"/>
        <v>68.666666666666671</v>
      </c>
      <c r="T3282" t="s">
        <v>8271</v>
      </c>
      <c r="U3282" t="str">
        <f t="shared" si="458"/>
        <v>theater</v>
      </c>
      <c r="V3282" t="str">
        <f t="shared" si="459"/>
        <v>plays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>
        <f t="shared" si="460"/>
        <v>2592000</v>
      </c>
      <c r="L3283" s="12">
        <f t="shared" si="461"/>
        <v>42218.769733796296</v>
      </c>
      <c r="M3283" s="12">
        <f t="shared" si="462"/>
        <v>42248.769733796296</v>
      </c>
      <c r="N3283" s="14">
        <f t="shared" si="463"/>
        <v>29.75</v>
      </c>
      <c r="O3283" t="b">
        <v>0</v>
      </c>
      <c r="P3283">
        <v>47</v>
      </c>
      <c r="Q3283" t="b">
        <v>1</v>
      </c>
      <c r="R3283" s="8">
        <f t="shared" si="464"/>
        <v>1.216</v>
      </c>
      <c r="S3283" s="10">
        <f t="shared" si="465"/>
        <v>129.36170212765958</v>
      </c>
      <c r="T3283" t="s">
        <v>8271</v>
      </c>
      <c r="U3283" t="str">
        <f t="shared" si="458"/>
        <v>theater</v>
      </c>
      <c r="V3283" t="str">
        <f t="shared" si="459"/>
        <v>plays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>
        <f t="shared" si="460"/>
        <v>3801600</v>
      </c>
      <c r="L3284" s="12">
        <f t="shared" si="461"/>
        <v>42444.94430555556</v>
      </c>
      <c r="M3284" s="12">
        <f t="shared" si="462"/>
        <v>42488.94430555556</v>
      </c>
      <c r="N3284" s="14">
        <f t="shared" si="463"/>
        <v>43.75</v>
      </c>
      <c r="O3284" t="b">
        <v>0</v>
      </c>
      <c r="P3284">
        <v>237</v>
      </c>
      <c r="Q3284" t="b">
        <v>1</v>
      </c>
      <c r="R3284" s="8">
        <f t="shared" si="464"/>
        <v>1.026467741935484</v>
      </c>
      <c r="S3284" s="10">
        <f t="shared" si="465"/>
        <v>134.26371308016877</v>
      </c>
      <c r="T3284" t="s">
        <v>8271</v>
      </c>
      <c r="U3284" t="str">
        <f t="shared" si="458"/>
        <v>theater</v>
      </c>
      <c r="V3284" t="str">
        <f t="shared" si="459"/>
        <v>plays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>
        <f t="shared" si="460"/>
        <v>2689702</v>
      </c>
      <c r="L3285" s="12">
        <f t="shared" si="461"/>
        <v>42379.49418981481</v>
      </c>
      <c r="M3285" s="12">
        <f t="shared" si="462"/>
        <v>42410.625</v>
      </c>
      <c r="N3285" s="14">
        <f t="shared" si="463"/>
        <v>30.880810185185187</v>
      </c>
      <c r="O3285" t="b">
        <v>0</v>
      </c>
      <c r="P3285">
        <v>47</v>
      </c>
      <c r="Q3285" t="b">
        <v>1</v>
      </c>
      <c r="R3285" s="8">
        <f t="shared" si="464"/>
        <v>1.0475000000000001</v>
      </c>
      <c r="S3285" s="10">
        <f t="shared" si="465"/>
        <v>17.829787234042552</v>
      </c>
      <c r="T3285" t="s">
        <v>8271</v>
      </c>
      <c r="U3285" t="str">
        <f t="shared" si="458"/>
        <v>theater</v>
      </c>
      <c r="V3285" t="str">
        <f t="shared" si="459"/>
        <v>plays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>
        <f t="shared" si="460"/>
        <v>1500287</v>
      </c>
      <c r="L3286" s="12">
        <f t="shared" si="461"/>
        <v>42380.634872685187</v>
      </c>
      <c r="M3286" s="12">
        <f t="shared" si="462"/>
        <v>42397.999305555553</v>
      </c>
      <c r="N3286" s="14">
        <f t="shared" si="463"/>
        <v>17.114432870370369</v>
      </c>
      <c r="O3286" t="b">
        <v>0</v>
      </c>
      <c r="P3286">
        <v>15</v>
      </c>
      <c r="Q3286" t="b">
        <v>1</v>
      </c>
      <c r="R3286" s="8">
        <f t="shared" si="464"/>
        <v>1.016</v>
      </c>
      <c r="S3286" s="10">
        <f t="shared" si="465"/>
        <v>203.2</v>
      </c>
      <c r="T3286" t="s">
        <v>8271</v>
      </c>
      <c r="U3286" t="str">
        <f t="shared" si="458"/>
        <v>theater</v>
      </c>
      <c r="V3286" t="str">
        <f t="shared" si="459"/>
        <v>plays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>
        <f t="shared" si="460"/>
        <v>2701374</v>
      </c>
      <c r="L3287" s="12">
        <f t="shared" si="461"/>
        <v>42762.692430555559</v>
      </c>
      <c r="M3287" s="12">
        <f t="shared" si="462"/>
        <v>42793.958333333328</v>
      </c>
      <c r="N3287" s="14">
        <f t="shared" si="463"/>
        <v>31.015902777777779</v>
      </c>
      <c r="O3287" t="b">
        <v>0</v>
      </c>
      <c r="P3287">
        <v>81</v>
      </c>
      <c r="Q3287" t="b">
        <v>1</v>
      </c>
      <c r="R3287" s="8">
        <f t="shared" si="464"/>
        <v>1.1210242048409682</v>
      </c>
      <c r="S3287" s="10">
        <f t="shared" si="465"/>
        <v>69.18518518518519</v>
      </c>
      <c r="T3287" t="s">
        <v>8271</v>
      </c>
      <c r="U3287" t="str">
        <f t="shared" si="458"/>
        <v>theater</v>
      </c>
      <c r="V3287" t="str">
        <f t="shared" si="459"/>
        <v>plays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>
        <f t="shared" si="460"/>
        <v>2592000</v>
      </c>
      <c r="L3288" s="12">
        <f t="shared" si="461"/>
        <v>42567.590069444443</v>
      </c>
      <c r="M3288" s="12">
        <f t="shared" si="462"/>
        <v>42597.590069444443</v>
      </c>
      <c r="N3288" s="14">
        <f t="shared" si="463"/>
        <v>29.75</v>
      </c>
      <c r="O3288" t="b">
        <v>0</v>
      </c>
      <c r="P3288">
        <v>122</v>
      </c>
      <c r="Q3288" t="b">
        <v>1</v>
      </c>
      <c r="R3288" s="8">
        <f t="shared" si="464"/>
        <v>1.0176666666666667</v>
      </c>
      <c r="S3288" s="10">
        <f t="shared" si="465"/>
        <v>125.12295081967213</v>
      </c>
      <c r="T3288" t="s">
        <v>8271</v>
      </c>
      <c r="U3288" t="str">
        <f t="shared" si="458"/>
        <v>theater</v>
      </c>
      <c r="V3288" t="str">
        <f t="shared" si="459"/>
        <v>plays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>
        <f t="shared" si="460"/>
        <v>2160000</v>
      </c>
      <c r="L3289" s="12">
        <f t="shared" si="461"/>
        <v>42311.500324074077</v>
      </c>
      <c r="M3289" s="12">
        <f t="shared" si="462"/>
        <v>42336.500324074077</v>
      </c>
      <c r="N3289" s="14">
        <f t="shared" si="463"/>
        <v>24.75</v>
      </c>
      <c r="O3289" t="b">
        <v>0</v>
      </c>
      <c r="P3289">
        <v>34</v>
      </c>
      <c r="Q3289" t="b">
        <v>1</v>
      </c>
      <c r="R3289" s="8">
        <f t="shared" si="464"/>
        <v>1</v>
      </c>
      <c r="S3289" s="10">
        <f t="shared" si="465"/>
        <v>73.529411764705884</v>
      </c>
      <c r="T3289" t="s">
        <v>8271</v>
      </c>
      <c r="U3289" t="str">
        <f t="shared" si="458"/>
        <v>theater</v>
      </c>
      <c r="V3289" t="str">
        <f t="shared" si="459"/>
        <v>plays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>
        <f t="shared" si="460"/>
        <v>3126285</v>
      </c>
      <c r="L3290" s="12">
        <f t="shared" si="461"/>
        <v>42505.524479166663</v>
      </c>
      <c r="M3290" s="12">
        <f t="shared" si="462"/>
        <v>42541.708333333328</v>
      </c>
      <c r="N3290" s="14">
        <f t="shared" si="463"/>
        <v>35.93385416666667</v>
      </c>
      <c r="O3290" t="b">
        <v>0</v>
      </c>
      <c r="P3290">
        <v>207</v>
      </c>
      <c r="Q3290" t="b">
        <v>1</v>
      </c>
      <c r="R3290" s="8">
        <f t="shared" si="464"/>
        <v>1.0026489999999999</v>
      </c>
      <c r="S3290" s="10">
        <f t="shared" si="465"/>
        <v>48.437149758454105</v>
      </c>
      <c r="T3290" t="s">
        <v>8271</v>
      </c>
      <c r="U3290" t="str">
        <f t="shared" si="458"/>
        <v>theater</v>
      </c>
      <c r="V3290" t="str">
        <f t="shared" si="459"/>
        <v>plays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>
        <f t="shared" si="460"/>
        <v>2419200</v>
      </c>
      <c r="L3291" s="12">
        <f t="shared" si="461"/>
        <v>42758.118078703701</v>
      </c>
      <c r="M3291" s="12">
        <f t="shared" si="462"/>
        <v>42786.118078703701</v>
      </c>
      <c r="N3291" s="14">
        <f t="shared" si="463"/>
        <v>27.75</v>
      </c>
      <c r="O3291" t="b">
        <v>0</v>
      </c>
      <c r="P3291">
        <v>25</v>
      </c>
      <c r="Q3291" t="b">
        <v>1</v>
      </c>
      <c r="R3291" s="8">
        <f t="shared" si="464"/>
        <v>1.3304200000000002</v>
      </c>
      <c r="S3291" s="10">
        <f t="shared" si="465"/>
        <v>26.608400000000003</v>
      </c>
      <c r="T3291" t="s">
        <v>8271</v>
      </c>
      <c r="U3291" t="str">
        <f t="shared" si="458"/>
        <v>theater</v>
      </c>
      <c r="V3291" t="str">
        <f t="shared" si="459"/>
        <v>plays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>
        <f t="shared" si="460"/>
        <v>2592000</v>
      </c>
      <c r="L3292" s="12">
        <f t="shared" si="461"/>
        <v>42775.26494212963</v>
      </c>
      <c r="M3292" s="12">
        <f t="shared" si="462"/>
        <v>42805.26494212963</v>
      </c>
      <c r="N3292" s="14">
        <f t="shared" si="463"/>
        <v>29.75</v>
      </c>
      <c r="O3292" t="b">
        <v>0</v>
      </c>
      <c r="P3292">
        <v>72</v>
      </c>
      <c r="Q3292" t="b">
        <v>1</v>
      </c>
      <c r="R3292" s="8">
        <f t="shared" si="464"/>
        <v>1.212</v>
      </c>
      <c r="S3292" s="10">
        <f t="shared" si="465"/>
        <v>33.666666666666664</v>
      </c>
      <c r="T3292" t="s">
        <v>8271</v>
      </c>
      <c r="U3292" t="str">
        <f t="shared" si="458"/>
        <v>theater</v>
      </c>
      <c r="V3292" t="str">
        <f t="shared" si="459"/>
        <v>plays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>
        <f t="shared" si="460"/>
        <v>2718440</v>
      </c>
      <c r="L3293" s="12">
        <f t="shared" si="461"/>
        <v>42232.452546296292</v>
      </c>
      <c r="M3293" s="12">
        <f t="shared" si="462"/>
        <v>42263.915972222225</v>
      </c>
      <c r="N3293" s="14">
        <f t="shared" si="463"/>
        <v>31.213425925925929</v>
      </c>
      <c r="O3293" t="b">
        <v>0</v>
      </c>
      <c r="P3293">
        <v>14</v>
      </c>
      <c r="Q3293" t="b">
        <v>1</v>
      </c>
      <c r="R3293" s="8">
        <f t="shared" si="464"/>
        <v>1.1399999999999999</v>
      </c>
      <c r="S3293" s="10">
        <f t="shared" si="465"/>
        <v>40.714285714285715</v>
      </c>
      <c r="T3293" t="s">
        <v>8271</v>
      </c>
      <c r="U3293" t="str">
        <f t="shared" si="458"/>
        <v>theater</v>
      </c>
      <c r="V3293" t="str">
        <f t="shared" si="459"/>
        <v>plays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>
        <f t="shared" si="460"/>
        <v>5187600</v>
      </c>
      <c r="L3294" s="12">
        <f t="shared" si="461"/>
        <v>42282.520231481481</v>
      </c>
      <c r="M3294" s="12">
        <f t="shared" si="462"/>
        <v>42342.561898148153</v>
      </c>
      <c r="N3294" s="14">
        <f t="shared" si="463"/>
        <v>59.791666666666664</v>
      </c>
      <c r="O3294" t="b">
        <v>0</v>
      </c>
      <c r="P3294">
        <v>15</v>
      </c>
      <c r="Q3294" t="b">
        <v>1</v>
      </c>
      <c r="R3294" s="8">
        <f t="shared" si="464"/>
        <v>2.8613861386138613</v>
      </c>
      <c r="S3294" s="10">
        <f t="shared" si="465"/>
        <v>19.266666666666666</v>
      </c>
      <c r="T3294" t="s">
        <v>8271</v>
      </c>
      <c r="U3294" t="str">
        <f t="shared" si="458"/>
        <v>theater</v>
      </c>
      <c r="V3294" t="str">
        <f t="shared" si="459"/>
        <v>plays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>
        <f t="shared" si="460"/>
        <v>2592000</v>
      </c>
      <c r="L3295" s="12">
        <f t="shared" si="461"/>
        <v>42768.175370370373</v>
      </c>
      <c r="M3295" s="12">
        <f t="shared" si="462"/>
        <v>42798.175370370373</v>
      </c>
      <c r="N3295" s="14">
        <f t="shared" si="463"/>
        <v>29.75</v>
      </c>
      <c r="O3295" t="b">
        <v>0</v>
      </c>
      <c r="P3295">
        <v>91</v>
      </c>
      <c r="Q3295" t="b">
        <v>1</v>
      </c>
      <c r="R3295" s="8">
        <f t="shared" si="464"/>
        <v>1.7044444444444444</v>
      </c>
      <c r="S3295" s="10">
        <f t="shared" si="465"/>
        <v>84.285714285714292</v>
      </c>
      <c r="T3295" t="s">
        <v>8271</v>
      </c>
      <c r="U3295" t="str">
        <f t="shared" ref="U3295:U3358" si="466">IF(T3295="theater/plays", "theater", IF(T3295="theater/musical", "theater", IF(T3295="theater/spaces", "theater", "N/A")))</f>
        <v>theater</v>
      </c>
      <c r="V3295" t="str">
        <f t="shared" ref="V3295:V3358" si="467">IF(T3295="theater/plays", "plays", IF(T3295="theater/musical", "musical", IF(T3295="theater/spaces", "spaces", "N/A")))</f>
        <v>plays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>
        <f t="shared" si="460"/>
        <v>2592000</v>
      </c>
      <c r="L3296" s="12">
        <f t="shared" si="461"/>
        <v>42141.291134259256</v>
      </c>
      <c r="M3296" s="12">
        <f t="shared" si="462"/>
        <v>42171.291134259256</v>
      </c>
      <c r="N3296" s="14">
        <f t="shared" si="463"/>
        <v>29.75</v>
      </c>
      <c r="O3296" t="b">
        <v>0</v>
      </c>
      <c r="P3296">
        <v>24</v>
      </c>
      <c r="Q3296" t="b">
        <v>1</v>
      </c>
      <c r="R3296" s="8">
        <f t="shared" si="464"/>
        <v>1.1833333333333333</v>
      </c>
      <c r="S3296" s="10">
        <f t="shared" si="465"/>
        <v>29.583333333333332</v>
      </c>
      <c r="T3296" t="s">
        <v>8271</v>
      </c>
      <c r="U3296" t="str">
        <f t="shared" si="466"/>
        <v>theater</v>
      </c>
      <c r="V3296" t="str">
        <f t="shared" si="467"/>
        <v>plays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>
        <f t="shared" si="460"/>
        <v>2592000</v>
      </c>
      <c r="L3297" s="12">
        <f t="shared" si="461"/>
        <v>42609.192465277782</v>
      </c>
      <c r="M3297" s="12">
        <f t="shared" si="462"/>
        <v>42639.192465277782</v>
      </c>
      <c r="N3297" s="14">
        <f t="shared" si="463"/>
        <v>29.75</v>
      </c>
      <c r="O3297" t="b">
        <v>0</v>
      </c>
      <c r="P3297">
        <v>27</v>
      </c>
      <c r="Q3297" t="b">
        <v>1</v>
      </c>
      <c r="R3297" s="8">
        <f t="shared" si="464"/>
        <v>1.0285857142857142</v>
      </c>
      <c r="S3297" s="10">
        <f t="shared" si="465"/>
        <v>26.667037037037037</v>
      </c>
      <c r="T3297" t="s">
        <v>8271</v>
      </c>
      <c r="U3297" t="str">
        <f t="shared" si="466"/>
        <v>theater</v>
      </c>
      <c r="V3297" t="str">
        <f t="shared" si="467"/>
        <v>plays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>
        <f t="shared" si="460"/>
        <v>1828228</v>
      </c>
      <c r="L3298" s="12">
        <f t="shared" si="461"/>
        <v>42309.506620370375</v>
      </c>
      <c r="M3298" s="12">
        <f t="shared" si="462"/>
        <v>42330.666666666672</v>
      </c>
      <c r="N3298" s="14">
        <f t="shared" si="463"/>
        <v>20.910046296296297</v>
      </c>
      <c r="O3298" t="b">
        <v>0</v>
      </c>
      <c r="P3298">
        <v>47</v>
      </c>
      <c r="Q3298" t="b">
        <v>1</v>
      </c>
      <c r="R3298" s="8">
        <f t="shared" si="464"/>
        <v>1.4406666666666668</v>
      </c>
      <c r="S3298" s="10">
        <f t="shared" si="465"/>
        <v>45.978723404255319</v>
      </c>
      <c r="T3298" t="s">
        <v>8271</v>
      </c>
      <c r="U3298" t="str">
        <f t="shared" si="466"/>
        <v>theater</v>
      </c>
      <c r="V3298" t="str">
        <f t="shared" si="467"/>
        <v>plays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>
        <f t="shared" si="460"/>
        <v>1657684</v>
      </c>
      <c r="L3299" s="12">
        <f t="shared" si="461"/>
        <v>42193.521481481483</v>
      </c>
      <c r="M3299" s="12">
        <f t="shared" si="462"/>
        <v>42212.707638888889</v>
      </c>
      <c r="N3299" s="14">
        <f t="shared" si="463"/>
        <v>18.936157407407407</v>
      </c>
      <c r="O3299" t="b">
        <v>0</v>
      </c>
      <c r="P3299">
        <v>44</v>
      </c>
      <c r="Q3299" t="b">
        <v>1</v>
      </c>
      <c r="R3299" s="8">
        <f t="shared" si="464"/>
        <v>1.0007272727272727</v>
      </c>
      <c r="S3299" s="10">
        <f t="shared" si="465"/>
        <v>125.09090909090909</v>
      </c>
      <c r="T3299" t="s">
        <v>8271</v>
      </c>
      <c r="U3299" t="str">
        <f t="shared" si="466"/>
        <v>theater</v>
      </c>
      <c r="V3299" t="str">
        <f t="shared" si="467"/>
        <v>plays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>
        <f t="shared" si="460"/>
        <v>1731632</v>
      </c>
      <c r="L3300" s="12">
        <f t="shared" si="461"/>
        <v>42239.707962962959</v>
      </c>
      <c r="M3300" s="12">
        <f t="shared" si="462"/>
        <v>42259.75</v>
      </c>
      <c r="N3300" s="14">
        <f t="shared" si="463"/>
        <v>19.792037037037037</v>
      </c>
      <c r="O3300" t="b">
        <v>0</v>
      </c>
      <c r="P3300">
        <v>72</v>
      </c>
      <c r="Q3300" t="b">
        <v>1</v>
      </c>
      <c r="R3300" s="8">
        <f t="shared" si="464"/>
        <v>1.0173000000000001</v>
      </c>
      <c r="S3300" s="10">
        <f t="shared" si="465"/>
        <v>141.29166666666666</v>
      </c>
      <c r="T3300" t="s">
        <v>8271</v>
      </c>
      <c r="U3300" t="str">
        <f t="shared" si="466"/>
        <v>theater</v>
      </c>
      <c r="V3300" t="str">
        <f t="shared" si="467"/>
        <v>plays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>
        <f t="shared" si="460"/>
        <v>2592000</v>
      </c>
      <c r="L3301" s="12">
        <f t="shared" si="461"/>
        <v>42261.667395833334</v>
      </c>
      <c r="M3301" s="12">
        <f t="shared" si="462"/>
        <v>42291.667395833334</v>
      </c>
      <c r="N3301" s="14">
        <f t="shared" si="463"/>
        <v>29.75</v>
      </c>
      <c r="O3301" t="b">
        <v>0</v>
      </c>
      <c r="P3301">
        <v>63</v>
      </c>
      <c r="Q3301" t="b">
        <v>1</v>
      </c>
      <c r="R3301" s="8">
        <f t="shared" si="464"/>
        <v>1.1619999999999999</v>
      </c>
      <c r="S3301" s="10">
        <f t="shared" si="465"/>
        <v>55.333333333333336</v>
      </c>
      <c r="T3301" t="s">
        <v>8271</v>
      </c>
      <c r="U3301" t="str">
        <f t="shared" si="466"/>
        <v>theater</v>
      </c>
      <c r="V3301" t="str">
        <f t="shared" si="467"/>
        <v>plays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>
        <f t="shared" si="460"/>
        <v>1814400</v>
      </c>
      <c r="L3302" s="12">
        <f t="shared" si="461"/>
        <v>42102.493773148148</v>
      </c>
      <c r="M3302" s="12">
        <f t="shared" si="462"/>
        <v>42123.493773148148</v>
      </c>
      <c r="N3302" s="14">
        <f t="shared" si="463"/>
        <v>20.75</v>
      </c>
      <c r="O3302" t="b">
        <v>0</v>
      </c>
      <c r="P3302">
        <v>88</v>
      </c>
      <c r="Q3302" t="b">
        <v>1</v>
      </c>
      <c r="R3302" s="8">
        <f t="shared" si="464"/>
        <v>1.3616666666666666</v>
      </c>
      <c r="S3302" s="10">
        <f t="shared" si="465"/>
        <v>46.420454545454547</v>
      </c>
      <c r="T3302" t="s">
        <v>8271</v>
      </c>
      <c r="U3302" t="str">
        <f t="shared" si="466"/>
        <v>theater</v>
      </c>
      <c r="V3302" t="str">
        <f t="shared" si="467"/>
        <v>plays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>
        <f t="shared" si="460"/>
        <v>3849564</v>
      </c>
      <c r="L3303" s="12">
        <f t="shared" si="461"/>
        <v>42538.48583333334</v>
      </c>
      <c r="M3303" s="12">
        <f t="shared" si="462"/>
        <v>42583.040972222225</v>
      </c>
      <c r="N3303" s="14">
        <f t="shared" si="463"/>
        <v>44.305138888888884</v>
      </c>
      <c r="O3303" t="b">
        <v>0</v>
      </c>
      <c r="P3303">
        <v>70</v>
      </c>
      <c r="Q3303" t="b">
        <v>1</v>
      </c>
      <c r="R3303" s="8">
        <f t="shared" si="464"/>
        <v>1.3346666666666667</v>
      </c>
      <c r="S3303" s="10">
        <f t="shared" si="465"/>
        <v>57.2</v>
      </c>
      <c r="T3303" t="s">
        <v>8271</v>
      </c>
      <c r="U3303" t="str">
        <f t="shared" si="466"/>
        <v>theater</v>
      </c>
      <c r="V3303" t="str">
        <f t="shared" si="467"/>
        <v>plays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>
        <f t="shared" si="460"/>
        <v>2592000</v>
      </c>
      <c r="L3304" s="12">
        <f t="shared" si="461"/>
        <v>42681.10157407407</v>
      </c>
      <c r="M3304" s="12">
        <f t="shared" si="462"/>
        <v>42711.10157407407</v>
      </c>
      <c r="N3304" s="14">
        <f t="shared" si="463"/>
        <v>29.75</v>
      </c>
      <c r="O3304" t="b">
        <v>0</v>
      </c>
      <c r="P3304">
        <v>50</v>
      </c>
      <c r="Q3304" t="b">
        <v>1</v>
      </c>
      <c r="R3304" s="8">
        <f t="shared" si="464"/>
        <v>1.0339285714285715</v>
      </c>
      <c r="S3304" s="10">
        <f t="shared" si="465"/>
        <v>173.7</v>
      </c>
      <c r="T3304" t="s">
        <v>8271</v>
      </c>
      <c r="U3304" t="str">
        <f t="shared" si="466"/>
        <v>theater</v>
      </c>
      <c r="V3304" t="str">
        <f t="shared" si="467"/>
        <v>plays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>
        <f t="shared" si="460"/>
        <v>3020400</v>
      </c>
      <c r="L3305" s="12">
        <f t="shared" si="461"/>
        <v>42056.40143518518</v>
      </c>
      <c r="M3305" s="12">
        <f t="shared" si="462"/>
        <v>42091.359768518523</v>
      </c>
      <c r="N3305" s="14">
        <f t="shared" si="463"/>
        <v>34.708333333333336</v>
      </c>
      <c r="O3305" t="b">
        <v>0</v>
      </c>
      <c r="P3305">
        <v>35</v>
      </c>
      <c r="Q3305" t="b">
        <v>1</v>
      </c>
      <c r="R3305" s="8">
        <f t="shared" si="464"/>
        <v>1.1588888888888889</v>
      </c>
      <c r="S3305" s="10">
        <f t="shared" si="465"/>
        <v>59.6</v>
      </c>
      <c r="T3305" t="s">
        <v>8271</v>
      </c>
      <c r="U3305" t="str">
        <f t="shared" si="466"/>
        <v>theater</v>
      </c>
      <c r="V3305" t="str">
        <f t="shared" si="467"/>
        <v>plays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>
        <f t="shared" si="460"/>
        <v>2592000</v>
      </c>
      <c r="L3306" s="12">
        <f t="shared" si="461"/>
        <v>42696.374444444446</v>
      </c>
      <c r="M3306" s="12">
        <f t="shared" si="462"/>
        <v>42726.374444444446</v>
      </c>
      <c r="N3306" s="14">
        <f t="shared" si="463"/>
        <v>29.75</v>
      </c>
      <c r="O3306" t="b">
        <v>0</v>
      </c>
      <c r="P3306">
        <v>175</v>
      </c>
      <c r="Q3306" t="b">
        <v>1</v>
      </c>
      <c r="R3306" s="8">
        <f t="shared" si="464"/>
        <v>1.0451666666666666</v>
      </c>
      <c r="S3306" s="10">
        <f t="shared" si="465"/>
        <v>89.585714285714289</v>
      </c>
      <c r="T3306" t="s">
        <v>8271</v>
      </c>
      <c r="U3306" t="str">
        <f t="shared" si="466"/>
        <v>theater</v>
      </c>
      <c r="V3306" t="str">
        <f t="shared" si="467"/>
        <v>plays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>
        <f t="shared" si="460"/>
        <v>2592000</v>
      </c>
      <c r="L3307" s="12">
        <f t="shared" si="461"/>
        <v>42186.605879629627</v>
      </c>
      <c r="M3307" s="12">
        <f t="shared" si="462"/>
        <v>42216.605879629627</v>
      </c>
      <c r="N3307" s="14">
        <f t="shared" si="463"/>
        <v>29.75</v>
      </c>
      <c r="O3307" t="b">
        <v>0</v>
      </c>
      <c r="P3307">
        <v>20</v>
      </c>
      <c r="Q3307" t="b">
        <v>1</v>
      </c>
      <c r="R3307" s="8">
        <f t="shared" si="464"/>
        <v>1.0202500000000001</v>
      </c>
      <c r="S3307" s="10">
        <f t="shared" si="465"/>
        <v>204.05</v>
      </c>
      <c r="T3307" t="s">
        <v>8271</v>
      </c>
      <c r="U3307" t="str">
        <f t="shared" si="466"/>
        <v>theater</v>
      </c>
      <c r="V3307" t="str">
        <f t="shared" si="467"/>
        <v>plays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>
        <f t="shared" si="460"/>
        <v>3275058</v>
      </c>
      <c r="L3308" s="12">
        <f t="shared" si="461"/>
        <v>42492.969236111108</v>
      </c>
      <c r="M3308" s="12">
        <f t="shared" si="462"/>
        <v>42530.875</v>
      </c>
      <c r="N3308" s="14">
        <f t="shared" si="463"/>
        <v>37.655763888888892</v>
      </c>
      <c r="O3308" t="b">
        <v>0</v>
      </c>
      <c r="P3308">
        <v>54</v>
      </c>
      <c r="Q3308" t="b">
        <v>1</v>
      </c>
      <c r="R3308" s="8">
        <f t="shared" si="464"/>
        <v>1.7533333333333334</v>
      </c>
      <c r="S3308" s="10">
        <f t="shared" si="465"/>
        <v>48.703703703703702</v>
      </c>
      <c r="T3308" t="s">
        <v>8271</v>
      </c>
      <c r="U3308" t="str">
        <f t="shared" si="466"/>
        <v>theater</v>
      </c>
      <c r="V3308" t="str">
        <f t="shared" si="467"/>
        <v>plays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>
        <f t="shared" si="460"/>
        <v>2592000</v>
      </c>
      <c r="L3309" s="12">
        <f t="shared" si="461"/>
        <v>42474.807164351849</v>
      </c>
      <c r="M3309" s="12">
        <f t="shared" si="462"/>
        <v>42504.807164351849</v>
      </c>
      <c r="N3309" s="14">
        <f t="shared" si="463"/>
        <v>29.75</v>
      </c>
      <c r="O3309" t="b">
        <v>0</v>
      </c>
      <c r="P3309">
        <v>20</v>
      </c>
      <c r="Q3309" t="b">
        <v>1</v>
      </c>
      <c r="R3309" s="8">
        <f t="shared" si="464"/>
        <v>1.0668</v>
      </c>
      <c r="S3309" s="10">
        <f t="shared" si="465"/>
        <v>53.339999999999996</v>
      </c>
      <c r="T3309" t="s">
        <v>8271</v>
      </c>
      <c r="U3309" t="str">
        <f t="shared" si="466"/>
        <v>theater</v>
      </c>
      <c r="V3309" t="str">
        <f t="shared" si="467"/>
        <v>plays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>
        <f t="shared" si="460"/>
        <v>1814400</v>
      </c>
      <c r="L3310" s="12">
        <f t="shared" si="461"/>
        <v>42452.626909722225</v>
      </c>
      <c r="M3310" s="12">
        <f t="shared" si="462"/>
        <v>42473.626909722225</v>
      </c>
      <c r="N3310" s="14">
        <f t="shared" si="463"/>
        <v>20.75</v>
      </c>
      <c r="O3310" t="b">
        <v>0</v>
      </c>
      <c r="P3310">
        <v>57</v>
      </c>
      <c r="Q3310" t="b">
        <v>1</v>
      </c>
      <c r="R3310" s="8">
        <f t="shared" si="464"/>
        <v>1.2228571428571429</v>
      </c>
      <c r="S3310" s="10">
        <f t="shared" si="465"/>
        <v>75.087719298245617</v>
      </c>
      <c r="T3310" t="s">
        <v>8271</v>
      </c>
      <c r="U3310" t="str">
        <f t="shared" si="466"/>
        <v>theater</v>
      </c>
      <c r="V3310" t="str">
        <f t="shared" si="467"/>
        <v>plays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>
        <f t="shared" si="460"/>
        <v>2678400</v>
      </c>
      <c r="L3311" s="12">
        <f t="shared" si="461"/>
        <v>42628.400208333333</v>
      </c>
      <c r="M3311" s="12">
        <f t="shared" si="462"/>
        <v>42659.400208333333</v>
      </c>
      <c r="N3311" s="14">
        <f t="shared" si="463"/>
        <v>30.75</v>
      </c>
      <c r="O3311" t="b">
        <v>0</v>
      </c>
      <c r="P3311">
        <v>31</v>
      </c>
      <c r="Q3311" t="b">
        <v>1</v>
      </c>
      <c r="R3311" s="8">
        <f t="shared" si="464"/>
        <v>1.5942857142857143</v>
      </c>
      <c r="S3311" s="10">
        <f t="shared" si="465"/>
        <v>18</v>
      </c>
      <c r="T3311" t="s">
        <v>8271</v>
      </c>
      <c r="U3311" t="str">
        <f t="shared" si="466"/>
        <v>theater</v>
      </c>
      <c r="V3311" t="str">
        <f t="shared" si="467"/>
        <v>plays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>
        <f t="shared" si="460"/>
        <v>2592000</v>
      </c>
      <c r="L3312" s="12">
        <f t="shared" si="461"/>
        <v>42253.678530092591</v>
      </c>
      <c r="M3312" s="12">
        <f t="shared" si="462"/>
        <v>42283.678530092591</v>
      </c>
      <c r="N3312" s="14">
        <f t="shared" si="463"/>
        <v>29.75</v>
      </c>
      <c r="O3312" t="b">
        <v>0</v>
      </c>
      <c r="P3312">
        <v>31</v>
      </c>
      <c r="Q3312" t="b">
        <v>1</v>
      </c>
      <c r="R3312" s="8">
        <f t="shared" si="464"/>
        <v>1.0007692307692309</v>
      </c>
      <c r="S3312" s="10">
        <f t="shared" si="465"/>
        <v>209.83870967741936</v>
      </c>
      <c r="T3312" t="s">
        <v>8271</v>
      </c>
      <c r="U3312" t="str">
        <f t="shared" si="466"/>
        <v>theater</v>
      </c>
      <c r="V3312" t="str">
        <f t="shared" si="467"/>
        <v>plays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>
        <f t="shared" si="460"/>
        <v>2592000</v>
      </c>
      <c r="L3313" s="12">
        <f t="shared" si="461"/>
        <v>42264.04178240741</v>
      </c>
      <c r="M3313" s="12">
        <f t="shared" si="462"/>
        <v>42294.04178240741</v>
      </c>
      <c r="N3313" s="14">
        <f t="shared" si="463"/>
        <v>29.75</v>
      </c>
      <c r="O3313" t="b">
        <v>0</v>
      </c>
      <c r="P3313">
        <v>45</v>
      </c>
      <c r="Q3313" t="b">
        <v>1</v>
      </c>
      <c r="R3313" s="8">
        <f t="shared" si="464"/>
        <v>1.0984</v>
      </c>
      <c r="S3313" s="10">
        <f t="shared" si="465"/>
        <v>61.022222222222226</v>
      </c>
      <c r="T3313" t="s">
        <v>8271</v>
      </c>
      <c r="U3313" t="str">
        <f t="shared" si="466"/>
        <v>theater</v>
      </c>
      <c r="V3313" t="str">
        <f t="shared" si="467"/>
        <v>plays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>
        <f t="shared" si="460"/>
        <v>1823654</v>
      </c>
      <c r="L3314" s="12">
        <f t="shared" si="461"/>
        <v>42664.559560185182</v>
      </c>
      <c r="M3314" s="12">
        <f t="shared" si="462"/>
        <v>42685.666666666672</v>
      </c>
      <c r="N3314" s="14">
        <f t="shared" si="463"/>
        <v>20.857106481481484</v>
      </c>
      <c r="O3314" t="b">
        <v>0</v>
      </c>
      <c r="P3314">
        <v>41</v>
      </c>
      <c r="Q3314" t="b">
        <v>1</v>
      </c>
      <c r="R3314" s="8">
        <f t="shared" si="464"/>
        <v>1.0004</v>
      </c>
      <c r="S3314" s="10">
        <f t="shared" si="465"/>
        <v>61</v>
      </c>
      <c r="T3314" t="s">
        <v>8271</v>
      </c>
      <c r="U3314" t="str">
        <f t="shared" si="466"/>
        <v>theater</v>
      </c>
      <c r="V3314" t="str">
        <f t="shared" si="467"/>
        <v>plays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>
        <f t="shared" si="460"/>
        <v>1192083</v>
      </c>
      <c r="L3315" s="12">
        <f t="shared" si="461"/>
        <v>42381.994409722218</v>
      </c>
      <c r="M3315" s="12">
        <f t="shared" si="462"/>
        <v>42395.791666666672</v>
      </c>
      <c r="N3315" s="14">
        <f t="shared" si="463"/>
        <v>13.547256944444444</v>
      </c>
      <c r="O3315" t="b">
        <v>0</v>
      </c>
      <c r="P3315">
        <v>29</v>
      </c>
      <c r="Q3315" t="b">
        <v>1</v>
      </c>
      <c r="R3315" s="8">
        <f t="shared" si="464"/>
        <v>1.1605000000000001</v>
      </c>
      <c r="S3315" s="10">
        <f t="shared" si="465"/>
        <v>80.034482758620683</v>
      </c>
      <c r="T3315" t="s">
        <v>8271</v>
      </c>
      <c r="U3315" t="str">
        <f t="shared" si="466"/>
        <v>theater</v>
      </c>
      <c r="V3315" t="str">
        <f t="shared" si="467"/>
        <v>plays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>
        <f t="shared" si="460"/>
        <v>2381989</v>
      </c>
      <c r="L3316" s="12">
        <f t="shared" si="461"/>
        <v>42105.017488425925</v>
      </c>
      <c r="M3316" s="12">
        <f t="shared" si="462"/>
        <v>42132.586805555555</v>
      </c>
      <c r="N3316" s="14">
        <f t="shared" si="463"/>
        <v>27.319317129629628</v>
      </c>
      <c r="O3316" t="b">
        <v>0</v>
      </c>
      <c r="P3316">
        <v>58</v>
      </c>
      <c r="Q3316" t="b">
        <v>1</v>
      </c>
      <c r="R3316" s="8">
        <f t="shared" si="464"/>
        <v>2.1074999999999999</v>
      </c>
      <c r="S3316" s="10">
        <f t="shared" si="465"/>
        <v>29.068965517241381</v>
      </c>
      <c r="T3316" t="s">
        <v>8271</v>
      </c>
      <c r="U3316" t="str">
        <f t="shared" si="466"/>
        <v>theater</v>
      </c>
      <c r="V3316" t="str">
        <f t="shared" si="467"/>
        <v>plays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>
        <f t="shared" si="460"/>
        <v>2592000</v>
      </c>
      <c r="L3317" s="12">
        <f t="shared" si="461"/>
        <v>42466.053715277783</v>
      </c>
      <c r="M3317" s="12">
        <f t="shared" si="462"/>
        <v>42496.053715277783</v>
      </c>
      <c r="N3317" s="14">
        <f t="shared" si="463"/>
        <v>29.75</v>
      </c>
      <c r="O3317" t="b">
        <v>0</v>
      </c>
      <c r="P3317">
        <v>89</v>
      </c>
      <c r="Q3317" t="b">
        <v>1</v>
      </c>
      <c r="R3317" s="8">
        <f t="shared" si="464"/>
        <v>1.1000000000000001</v>
      </c>
      <c r="S3317" s="10">
        <f t="shared" si="465"/>
        <v>49.438202247191015</v>
      </c>
      <c r="T3317" t="s">
        <v>8271</v>
      </c>
      <c r="U3317" t="str">
        <f t="shared" si="466"/>
        <v>theater</v>
      </c>
      <c r="V3317" t="str">
        <f t="shared" si="467"/>
        <v>plays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>
        <f t="shared" si="460"/>
        <v>2825965</v>
      </c>
      <c r="L3318" s="12">
        <f t="shared" si="461"/>
        <v>41826.621238425927</v>
      </c>
      <c r="M3318" s="12">
        <f t="shared" si="462"/>
        <v>41859.32916666667</v>
      </c>
      <c r="N3318" s="14">
        <f t="shared" si="463"/>
        <v>32.457928240740735</v>
      </c>
      <c r="O3318" t="b">
        <v>0</v>
      </c>
      <c r="P3318">
        <v>125</v>
      </c>
      <c r="Q3318" t="b">
        <v>1</v>
      </c>
      <c r="R3318" s="8">
        <f t="shared" si="464"/>
        <v>1.0008673425918038</v>
      </c>
      <c r="S3318" s="10">
        <f t="shared" si="465"/>
        <v>93.977440000000001</v>
      </c>
      <c r="T3318" t="s">
        <v>8271</v>
      </c>
      <c r="U3318" t="str">
        <f t="shared" si="466"/>
        <v>theater</v>
      </c>
      <c r="V3318" t="str">
        <f t="shared" si="467"/>
        <v>plays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>
        <f t="shared" si="460"/>
        <v>2592000</v>
      </c>
      <c r="L3319" s="12">
        <f t="shared" si="461"/>
        <v>42498.789629629624</v>
      </c>
      <c r="M3319" s="12">
        <f t="shared" si="462"/>
        <v>42528.789629629624</v>
      </c>
      <c r="N3319" s="14">
        <f t="shared" si="463"/>
        <v>29.75</v>
      </c>
      <c r="O3319" t="b">
        <v>0</v>
      </c>
      <c r="P3319">
        <v>18</v>
      </c>
      <c r="Q3319" t="b">
        <v>1</v>
      </c>
      <c r="R3319" s="8">
        <f t="shared" si="464"/>
        <v>1.0619047619047619</v>
      </c>
      <c r="S3319" s="10">
        <f t="shared" si="465"/>
        <v>61.944444444444443</v>
      </c>
      <c r="T3319" t="s">
        <v>8271</v>
      </c>
      <c r="U3319" t="str">
        <f t="shared" si="466"/>
        <v>theater</v>
      </c>
      <c r="V3319" t="str">
        <f t="shared" si="467"/>
        <v>plays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>
        <f t="shared" si="460"/>
        <v>3438907</v>
      </c>
      <c r="L3320" s="12">
        <f t="shared" si="461"/>
        <v>42431.052002314813</v>
      </c>
      <c r="M3320" s="12">
        <f t="shared" si="462"/>
        <v>42470.854166666672</v>
      </c>
      <c r="N3320" s="14">
        <f t="shared" si="463"/>
        <v>39.55216435185185</v>
      </c>
      <c r="O3320" t="b">
        <v>0</v>
      </c>
      <c r="P3320">
        <v>32</v>
      </c>
      <c r="Q3320" t="b">
        <v>1</v>
      </c>
      <c r="R3320" s="8">
        <f t="shared" si="464"/>
        <v>1.256</v>
      </c>
      <c r="S3320" s="10">
        <f t="shared" si="465"/>
        <v>78.5</v>
      </c>
      <c r="T3320" t="s">
        <v>8271</v>
      </c>
      <c r="U3320" t="str">
        <f t="shared" si="466"/>
        <v>theater</v>
      </c>
      <c r="V3320" t="str">
        <f t="shared" si="467"/>
        <v>plays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>
        <f t="shared" si="460"/>
        <v>3888000</v>
      </c>
      <c r="L3321" s="12">
        <f t="shared" si="461"/>
        <v>41990.335486111115</v>
      </c>
      <c r="M3321" s="12">
        <f t="shared" si="462"/>
        <v>42035.335486111115</v>
      </c>
      <c r="N3321" s="14">
        <f t="shared" si="463"/>
        <v>44.75</v>
      </c>
      <c r="O3321" t="b">
        <v>0</v>
      </c>
      <c r="P3321">
        <v>16</v>
      </c>
      <c r="Q3321" t="b">
        <v>1</v>
      </c>
      <c r="R3321" s="8">
        <f t="shared" si="464"/>
        <v>1.08</v>
      </c>
      <c r="S3321" s="10">
        <f t="shared" si="465"/>
        <v>33.75</v>
      </c>
      <c r="T3321" t="s">
        <v>8271</v>
      </c>
      <c r="U3321" t="str">
        <f t="shared" si="466"/>
        <v>theater</v>
      </c>
      <c r="V3321" t="str">
        <f t="shared" si="467"/>
        <v>plays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>
        <f t="shared" si="460"/>
        <v>2592000</v>
      </c>
      <c r="L3322" s="12">
        <f t="shared" si="461"/>
        <v>42512.795798611114</v>
      </c>
      <c r="M3322" s="12">
        <f t="shared" si="462"/>
        <v>42542.795798611114</v>
      </c>
      <c r="N3322" s="14">
        <f t="shared" si="463"/>
        <v>29.75</v>
      </c>
      <c r="O3322" t="b">
        <v>0</v>
      </c>
      <c r="P3322">
        <v>38</v>
      </c>
      <c r="Q3322" t="b">
        <v>1</v>
      </c>
      <c r="R3322" s="8">
        <f t="shared" si="464"/>
        <v>1.01</v>
      </c>
      <c r="S3322" s="10">
        <f t="shared" si="465"/>
        <v>66.44736842105263</v>
      </c>
      <c r="T3322" t="s">
        <v>8271</v>
      </c>
      <c r="U3322" t="str">
        <f t="shared" si="466"/>
        <v>theater</v>
      </c>
      <c r="V3322" t="str">
        <f t="shared" si="467"/>
        <v>plays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>
        <f t="shared" si="460"/>
        <v>1215275</v>
      </c>
      <c r="L3323" s="12">
        <f t="shared" si="461"/>
        <v>41913.850289351853</v>
      </c>
      <c r="M3323" s="12">
        <f t="shared" si="462"/>
        <v>41927.915972222225</v>
      </c>
      <c r="N3323" s="14">
        <f t="shared" si="463"/>
        <v>13.815682870370368</v>
      </c>
      <c r="O3323" t="b">
        <v>0</v>
      </c>
      <c r="P3323">
        <v>15</v>
      </c>
      <c r="Q3323" t="b">
        <v>1</v>
      </c>
      <c r="R3323" s="8">
        <f t="shared" si="464"/>
        <v>1.0740000000000001</v>
      </c>
      <c r="S3323" s="10">
        <f t="shared" si="465"/>
        <v>35.799999999999997</v>
      </c>
      <c r="T3323" t="s">
        <v>8271</v>
      </c>
      <c r="U3323" t="str">
        <f t="shared" si="466"/>
        <v>theater</v>
      </c>
      <c r="V3323" t="str">
        <f t="shared" si="467"/>
        <v>plays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>
        <f t="shared" si="460"/>
        <v>1914004</v>
      </c>
      <c r="L3324" s="12">
        <f t="shared" si="461"/>
        <v>42520.760370370372</v>
      </c>
      <c r="M3324" s="12">
        <f t="shared" si="462"/>
        <v>42542.913194444445</v>
      </c>
      <c r="N3324" s="14">
        <f t="shared" si="463"/>
        <v>21.902824074074076</v>
      </c>
      <c r="O3324" t="b">
        <v>0</v>
      </c>
      <c r="P3324">
        <v>23</v>
      </c>
      <c r="Q3324" t="b">
        <v>1</v>
      </c>
      <c r="R3324" s="8">
        <f t="shared" si="464"/>
        <v>1.0151515151515151</v>
      </c>
      <c r="S3324" s="10">
        <f t="shared" si="465"/>
        <v>145.65217391304347</v>
      </c>
      <c r="T3324" t="s">
        <v>8271</v>
      </c>
      <c r="U3324" t="str">
        <f t="shared" si="466"/>
        <v>theater</v>
      </c>
      <c r="V3324" t="str">
        <f t="shared" si="467"/>
        <v>plays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>
        <f t="shared" si="460"/>
        <v>2592000</v>
      </c>
      <c r="L3325" s="12">
        <f t="shared" si="461"/>
        <v>42608.11583333333</v>
      </c>
      <c r="M3325" s="12">
        <f t="shared" si="462"/>
        <v>42638.11583333333</v>
      </c>
      <c r="N3325" s="14">
        <f t="shared" si="463"/>
        <v>29.75</v>
      </c>
      <c r="O3325" t="b">
        <v>0</v>
      </c>
      <c r="P3325">
        <v>49</v>
      </c>
      <c r="Q3325" t="b">
        <v>1</v>
      </c>
      <c r="R3325" s="8">
        <f t="shared" si="464"/>
        <v>1.2589999999999999</v>
      </c>
      <c r="S3325" s="10">
        <f t="shared" si="465"/>
        <v>25.693877551020407</v>
      </c>
      <c r="T3325" t="s">
        <v>8271</v>
      </c>
      <c r="U3325" t="str">
        <f t="shared" si="466"/>
        <v>theater</v>
      </c>
      <c r="V3325" t="str">
        <f t="shared" si="467"/>
        <v>plays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>
        <f t="shared" si="460"/>
        <v>1209600</v>
      </c>
      <c r="L3326" s="12">
        <f t="shared" si="461"/>
        <v>42512.33321759259</v>
      </c>
      <c r="M3326" s="12">
        <f t="shared" si="462"/>
        <v>42526.33321759259</v>
      </c>
      <c r="N3326" s="14">
        <f t="shared" si="463"/>
        <v>13.75</v>
      </c>
      <c r="O3326" t="b">
        <v>0</v>
      </c>
      <c r="P3326">
        <v>10</v>
      </c>
      <c r="Q3326" t="b">
        <v>1</v>
      </c>
      <c r="R3326" s="8">
        <f t="shared" si="464"/>
        <v>1.0166666666666666</v>
      </c>
      <c r="S3326" s="10">
        <f t="shared" si="465"/>
        <v>152.5</v>
      </c>
      <c r="T3326" t="s">
        <v>8271</v>
      </c>
      <c r="U3326" t="str">
        <f t="shared" si="466"/>
        <v>theater</v>
      </c>
      <c r="V3326" t="str">
        <f t="shared" si="467"/>
        <v>plays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>
        <f t="shared" si="460"/>
        <v>3020400</v>
      </c>
      <c r="L3327" s="12">
        <f t="shared" si="461"/>
        <v>42064.535613425927</v>
      </c>
      <c r="M3327" s="12">
        <f t="shared" si="462"/>
        <v>42099.493946759263</v>
      </c>
      <c r="N3327" s="14">
        <f t="shared" si="463"/>
        <v>34.708333333333336</v>
      </c>
      <c r="O3327" t="b">
        <v>0</v>
      </c>
      <c r="P3327">
        <v>15</v>
      </c>
      <c r="Q3327" t="b">
        <v>1</v>
      </c>
      <c r="R3327" s="8">
        <f t="shared" si="464"/>
        <v>1.125</v>
      </c>
      <c r="S3327" s="10">
        <f t="shared" si="465"/>
        <v>30</v>
      </c>
      <c r="T3327" t="s">
        <v>8271</v>
      </c>
      <c r="U3327" t="str">
        <f t="shared" si="466"/>
        <v>theater</v>
      </c>
      <c r="V3327" t="str">
        <f t="shared" si="467"/>
        <v>plays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>
        <f t="shared" si="460"/>
        <v>2588400</v>
      </c>
      <c r="L3328" s="12">
        <f t="shared" si="461"/>
        <v>42041.464178240742</v>
      </c>
      <c r="M3328" s="12">
        <f t="shared" si="462"/>
        <v>42071.42251157407</v>
      </c>
      <c r="N3328" s="14">
        <f t="shared" si="463"/>
        <v>29.708333333333332</v>
      </c>
      <c r="O3328" t="b">
        <v>0</v>
      </c>
      <c r="P3328">
        <v>57</v>
      </c>
      <c r="Q3328" t="b">
        <v>1</v>
      </c>
      <c r="R3328" s="8">
        <f t="shared" si="464"/>
        <v>1.0137499999999999</v>
      </c>
      <c r="S3328" s="10">
        <f t="shared" si="465"/>
        <v>142.28070175438597</v>
      </c>
      <c r="T3328" t="s">
        <v>8271</v>
      </c>
      <c r="U3328" t="str">
        <f t="shared" si="466"/>
        <v>theater</v>
      </c>
      <c r="V3328" t="str">
        <f t="shared" si="467"/>
        <v>plays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>
        <f t="shared" si="460"/>
        <v>2592000</v>
      </c>
      <c r="L3329" s="12">
        <f t="shared" si="461"/>
        <v>42468.124606481477</v>
      </c>
      <c r="M3329" s="12">
        <f t="shared" si="462"/>
        <v>42498.124606481477</v>
      </c>
      <c r="N3329" s="14">
        <f t="shared" si="463"/>
        <v>29.75</v>
      </c>
      <c r="O3329" t="b">
        <v>0</v>
      </c>
      <c r="P3329">
        <v>33</v>
      </c>
      <c r="Q3329" t="b">
        <v>1</v>
      </c>
      <c r="R3329" s="8">
        <f t="shared" si="464"/>
        <v>1.0125</v>
      </c>
      <c r="S3329" s="10">
        <f t="shared" si="465"/>
        <v>24.545454545454547</v>
      </c>
      <c r="T3329" t="s">
        <v>8271</v>
      </c>
      <c r="U3329" t="str">
        <f t="shared" si="466"/>
        <v>theater</v>
      </c>
      <c r="V3329" t="str">
        <f t="shared" si="467"/>
        <v>plays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>
        <f t="shared" si="460"/>
        <v>213117</v>
      </c>
      <c r="L3330" s="12">
        <f t="shared" si="461"/>
        <v>41822.32503472222</v>
      </c>
      <c r="M3330" s="12">
        <f t="shared" si="462"/>
        <v>41824.791666666664</v>
      </c>
      <c r="N3330" s="14">
        <f t="shared" si="463"/>
        <v>2.2166319444444444</v>
      </c>
      <c r="O3330" t="b">
        <v>0</v>
      </c>
      <c r="P3330">
        <v>9</v>
      </c>
      <c r="Q3330" t="b">
        <v>1</v>
      </c>
      <c r="R3330" s="8">
        <f t="shared" si="464"/>
        <v>1.4638888888888888</v>
      </c>
      <c r="S3330" s="10">
        <f t="shared" si="465"/>
        <v>292.77777777777777</v>
      </c>
      <c r="T3330" t="s">
        <v>8271</v>
      </c>
      <c r="U3330" t="str">
        <f t="shared" si="466"/>
        <v>theater</v>
      </c>
      <c r="V3330" t="str">
        <f t="shared" si="467"/>
        <v>plays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>
        <f t="shared" ref="K3331:K3394" si="468">SUM(I3331,-J3331)</f>
        <v>918892</v>
      </c>
      <c r="L3331" s="12">
        <f t="shared" ref="L3331:L3394" si="469">(((J3331/60)/60)/24)+DATE(1970,1,1)+(-6/24)</f>
        <v>41837.073009259257</v>
      </c>
      <c r="M3331" s="12">
        <f t="shared" ref="M3331:M3394" si="470">(((I3331/60)/60)/24)+DATE(1970,1,1)+(-6/24)</f>
        <v>41847.708333333336</v>
      </c>
      <c r="N3331" s="14">
        <f t="shared" ref="N3331:N3394" si="471">(((K3331/60)/60)/24)+(-6/24)</f>
        <v>10.385324074074074</v>
      </c>
      <c r="O3331" t="b">
        <v>0</v>
      </c>
      <c r="P3331">
        <v>26</v>
      </c>
      <c r="Q3331" t="b">
        <v>1</v>
      </c>
      <c r="R3331" s="8">
        <f t="shared" ref="R3331:R3394" si="472">E3331/D3331</f>
        <v>1.1679999999999999</v>
      </c>
      <c r="S3331" s="10">
        <f t="shared" ref="S3331:S3394" si="473">E3331/P3331</f>
        <v>44.92307692307692</v>
      </c>
      <c r="T3331" t="s">
        <v>8271</v>
      </c>
      <c r="U3331" t="str">
        <f t="shared" si="466"/>
        <v>theater</v>
      </c>
      <c r="V3331" t="str">
        <f t="shared" si="467"/>
        <v>plays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>
        <f t="shared" si="468"/>
        <v>2588400</v>
      </c>
      <c r="L3332" s="12">
        <f t="shared" si="469"/>
        <v>42065.637361111112</v>
      </c>
      <c r="M3332" s="12">
        <f t="shared" si="470"/>
        <v>42095.595694444448</v>
      </c>
      <c r="N3332" s="14">
        <f t="shared" si="471"/>
        <v>29.708333333333332</v>
      </c>
      <c r="O3332" t="b">
        <v>0</v>
      </c>
      <c r="P3332">
        <v>69</v>
      </c>
      <c r="Q3332" t="b">
        <v>1</v>
      </c>
      <c r="R3332" s="8">
        <f t="shared" si="472"/>
        <v>1.0626666666666666</v>
      </c>
      <c r="S3332" s="10">
        <f t="shared" si="473"/>
        <v>23.10144927536232</v>
      </c>
      <c r="T3332" t="s">
        <v>8271</v>
      </c>
      <c r="U3332" t="str">
        <f t="shared" si="466"/>
        <v>theater</v>
      </c>
      <c r="V3332" t="str">
        <f t="shared" si="467"/>
        <v>plays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>
        <f t="shared" si="468"/>
        <v>3024000</v>
      </c>
      <c r="L3333" s="12">
        <f t="shared" si="469"/>
        <v>42248.447754629626</v>
      </c>
      <c r="M3333" s="12">
        <f t="shared" si="470"/>
        <v>42283.447754629626</v>
      </c>
      <c r="N3333" s="14">
        <f t="shared" si="471"/>
        <v>34.75</v>
      </c>
      <c r="O3333" t="b">
        <v>0</v>
      </c>
      <c r="P3333">
        <v>65</v>
      </c>
      <c r="Q3333" t="b">
        <v>1</v>
      </c>
      <c r="R3333" s="8">
        <f t="shared" si="472"/>
        <v>1.0451999999999999</v>
      </c>
      <c r="S3333" s="10">
        <f t="shared" si="473"/>
        <v>80.400000000000006</v>
      </c>
      <c r="T3333" t="s">
        <v>8271</v>
      </c>
      <c r="U3333" t="str">
        <f t="shared" si="466"/>
        <v>theater</v>
      </c>
      <c r="V3333" t="str">
        <f t="shared" si="467"/>
        <v>plays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>
        <f t="shared" si="468"/>
        <v>2592000</v>
      </c>
      <c r="L3334" s="12">
        <f t="shared" si="469"/>
        <v>41809.610300925924</v>
      </c>
      <c r="M3334" s="12">
        <f t="shared" si="470"/>
        <v>41839.610300925924</v>
      </c>
      <c r="N3334" s="14">
        <f t="shared" si="471"/>
        <v>29.75</v>
      </c>
      <c r="O3334" t="b">
        <v>0</v>
      </c>
      <c r="P3334">
        <v>83</v>
      </c>
      <c r="Q3334" t="b">
        <v>1</v>
      </c>
      <c r="R3334" s="8">
        <f t="shared" si="472"/>
        <v>1</v>
      </c>
      <c r="S3334" s="10">
        <f t="shared" si="473"/>
        <v>72.289156626506028</v>
      </c>
      <c r="T3334" t="s">
        <v>8271</v>
      </c>
      <c r="U3334" t="str">
        <f t="shared" si="466"/>
        <v>theater</v>
      </c>
      <c r="V3334" t="str">
        <f t="shared" si="467"/>
        <v>plays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>
        <f t="shared" si="468"/>
        <v>1900800</v>
      </c>
      <c r="L3335" s="12">
        <f t="shared" si="469"/>
        <v>42148.426851851851</v>
      </c>
      <c r="M3335" s="12">
        <f t="shared" si="470"/>
        <v>42170.426851851851</v>
      </c>
      <c r="N3335" s="14">
        <f t="shared" si="471"/>
        <v>21.75</v>
      </c>
      <c r="O3335" t="b">
        <v>0</v>
      </c>
      <c r="P3335">
        <v>111</v>
      </c>
      <c r="Q3335" t="b">
        <v>1</v>
      </c>
      <c r="R3335" s="8">
        <f t="shared" si="472"/>
        <v>1.0457142857142858</v>
      </c>
      <c r="S3335" s="10">
        <f t="shared" si="473"/>
        <v>32.972972972972975</v>
      </c>
      <c r="T3335" t="s">
        <v>8271</v>
      </c>
      <c r="U3335" t="str">
        <f t="shared" si="466"/>
        <v>theater</v>
      </c>
      <c r="V3335" t="str">
        <f t="shared" si="467"/>
        <v>plays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>
        <f t="shared" si="468"/>
        <v>2592000</v>
      </c>
      <c r="L3336" s="12">
        <f t="shared" si="469"/>
        <v>42185.271087962959</v>
      </c>
      <c r="M3336" s="12">
        <f t="shared" si="470"/>
        <v>42215.271087962959</v>
      </c>
      <c r="N3336" s="14">
        <f t="shared" si="471"/>
        <v>29.75</v>
      </c>
      <c r="O3336" t="b">
        <v>0</v>
      </c>
      <c r="P3336">
        <v>46</v>
      </c>
      <c r="Q3336" t="b">
        <v>1</v>
      </c>
      <c r="R3336" s="8">
        <f t="shared" si="472"/>
        <v>1.3862051149573753</v>
      </c>
      <c r="S3336" s="10">
        <f t="shared" si="473"/>
        <v>116.65217391304348</v>
      </c>
      <c r="T3336" t="s">
        <v>8271</v>
      </c>
      <c r="U3336" t="str">
        <f t="shared" si="466"/>
        <v>theater</v>
      </c>
      <c r="V3336" t="str">
        <f t="shared" si="467"/>
        <v>plays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>
        <f t="shared" si="468"/>
        <v>2357354</v>
      </c>
      <c r="L3337" s="12">
        <f t="shared" si="469"/>
        <v>41827.424143518518</v>
      </c>
      <c r="M3337" s="12">
        <f t="shared" si="470"/>
        <v>41854.708333333336</v>
      </c>
      <c r="N3337" s="14">
        <f t="shared" si="471"/>
        <v>27.034189814814813</v>
      </c>
      <c r="O3337" t="b">
        <v>0</v>
      </c>
      <c r="P3337">
        <v>63</v>
      </c>
      <c r="Q3337" t="b">
        <v>1</v>
      </c>
      <c r="R3337" s="8">
        <f t="shared" si="472"/>
        <v>1.0032000000000001</v>
      </c>
      <c r="S3337" s="10">
        <f t="shared" si="473"/>
        <v>79.61904761904762</v>
      </c>
      <c r="T3337" t="s">
        <v>8271</v>
      </c>
      <c r="U3337" t="str">
        <f t="shared" si="466"/>
        <v>theater</v>
      </c>
      <c r="V3337" t="str">
        <f t="shared" si="467"/>
        <v>plays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>
        <f t="shared" si="468"/>
        <v>2415600</v>
      </c>
      <c r="L3338" s="12">
        <f t="shared" si="469"/>
        <v>42437.148680555561</v>
      </c>
      <c r="M3338" s="12">
        <f t="shared" si="470"/>
        <v>42465.10701388889</v>
      </c>
      <c r="N3338" s="14">
        <f t="shared" si="471"/>
        <v>27.708333333333332</v>
      </c>
      <c r="O3338" t="b">
        <v>0</v>
      </c>
      <c r="P3338">
        <v>9</v>
      </c>
      <c r="Q3338" t="b">
        <v>1</v>
      </c>
      <c r="R3338" s="8">
        <f t="shared" si="472"/>
        <v>1</v>
      </c>
      <c r="S3338" s="10">
        <f t="shared" si="473"/>
        <v>27.777777777777779</v>
      </c>
      <c r="T3338" t="s">
        <v>8271</v>
      </c>
      <c r="U3338" t="str">
        <f t="shared" si="466"/>
        <v>theater</v>
      </c>
      <c r="V3338" t="str">
        <f t="shared" si="467"/>
        <v>plays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>
        <f t="shared" si="468"/>
        <v>1865633</v>
      </c>
      <c r="L3339" s="12">
        <f t="shared" si="469"/>
        <v>41901.032025462962</v>
      </c>
      <c r="M3339" s="12">
        <f t="shared" si="470"/>
        <v>41922.625</v>
      </c>
      <c r="N3339" s="14">
        <f t="shared" si="471"/>
        <v>21.342974537037037</v>
      </c>
      <c r="O3339" t="b">
        <v>0</v>
      </c>
      <c r="P3339">
        <v>34</v>
      </c>
      <c r="Q3339" t="b">
        <v>1</v>
      </c>
      <c r="R3339" s="8">
        <f t="shared" si="472"/>
        <v>1.1020000000000001</v>
      </c>
      <c r="S3339" s="10">
        <f t="shared" si="473"/>
        <v>81.029411764705884</v>
      </c>
      <c r="T3339" t="s">
        <v>8271</v>
      </c>
      <c r="U3339" t="str">
        <f t="shared" si="466"/>
        <v>theater</v>
      </c>
      <c r="V3339" t="str">
        <f t="shared" si="467"/>
        <v>plays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>
        <f t="shared" si="468"/>
        <v>1814400</v>
      </c>
      <c r="L3340" s="12">
        <f t="shared" si="469"/>
        <v>42769.324999999997</v>
      </c>
      <c r="M3340" s="12">
        <f t="shared" si="470"/>
        <v>42790.324999999997</v>
      </c>
      <c r="N3340" s="14">
        <f t="shared" si="471"/>
        <v>20.75</v>
      </c>
      <c r="O3340" t="b">
        <v>0</v>
      </c>
      <c r="P3340">
        <v>112</v>
      </c>
      <c r="Q3340" t="b">
        <v>1</v>
      </c>
      <c r="R3340" s="8">
        <f t="shared" si="472"/>
        <v>1.0218</v>
      </c>
      <c r="S3340" s="10">
        <f t="shared" si="473"/>
        <v>136.84821428571428</v>
      </c>
      <c r="T3340" t="s">
        <v>8271</v>
      </c>
      <c r="U3340" t="str">
        <f t="shared" si="466"/>
        <v>theater</v>
      </c>
      <c r="V3340" t="str">
        <f t="shared" si="467"/>
        <v>plays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>
        <f t="shared" si="468"/>
        <v>2592000</v>
      </c>
      <c r="L3341" s="12">
        <f t="shared" si="469"/>
        <v>42549.415717592594</v>
      </c>
      <c r="M3341" s="12">
        <f t="shared" si="470"/>
        <v>42579.415717592594</v>
      </c>
      <c r="N3341" s="14">
        <f t="shared" si="471"/>
        <v>29.75</v>
      </c>
      <c r="O3341" t="b">
        <v>0</v>
      </c>
      <c r="P3341">
        <v>47</v>
      </c>
      <c r="Q3341" t="b">
        <v>1</v>
      </c>
      <c r="R3341" s="8">
        <f t="shared" si="472"/>
        <v>1.0435000000000001</v>
      </c>
      <c r="S3341" s="10">
        <f t="shared" si="473"/>
        <v>177.61702127659575</v>
      </c>
      <c r="T3341" t="s">
        <v>8271</v>
      </c>
      <c r="U3341" t="str">
        <f t="shared" si="466"/>
        <v>theater</v>
      </c>
      <c r="V3341" t="str">
        <f t="shared" si="467"/>
        <v>plays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>
        <f t="shared" si="468"/>
        <v>2160000</v>
      </c>
      <c r="L3342" s="12">
        <f t="shared" si="469"/>
        <v>42685.724004629628</v>
      </c>
      <c r="M3342" s="12">
        <f t="shared" si="470"/>
        <v>42710.724004629628</v>
      </c>
      <c r="N3342" s="14">
        <f t="shared" si="471"/>
        <v>24.75</v>
      </c>
      <c r="O3342" t="b">
        <v>0</v>
      </c>
      <c r="P3342">
        <v>38</v>
      </c>
      <c r="Q3342" t="b">
        <v>1</v>
      </c>
      <c r="R3342" s="8">
        <f t="shared" si="472"/>
        <v>1.3816666666666666</v>
      </c>
      <c r="S3342" s="10">
        <f t="shared" si="473"/>
        <v>109.07894736842105</v>
      </c>
      <c r="T3342" t="s">
        <v>8271</v>
      </c>
      <c r="U3342" t="str">
        <f t="shared" si="466"/>
        <v>theater</v>
      </c>
      <c r="V3342" t="str">
        <f t="shared" si="467"/>
        <v>plays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>
        <f t="shared" si="468"/>
        <v>1979379</v>
      </c>
      <c r="L3343" s="12">
        <f t="shared" si="469"/>
        <v>42510.548854166671</v>
      </c>
      <c r="M3343" s="12">
        <f t="shared" si="470"/>
        <v>42533.458333333328</v>
      </c>
      <c r="N3343" s="14">
        <f t="shared" si="471"/>
        <v>22.659479166666667</v>
      </c>
      <c r="O3343" t="b">
        <v>0</v>
      </c>
      <c r="P3343">
        <v>28</v>
      </c>
      <c r="Q3343" t="b">
        <v>1</v>
      </c>
      <c r="R3343" s="8">
        <f t="shared" si="472"/>
        <v>1</v>
      </c>
      <c r="S3343" s="10">
        <f t="shared" si="473"/>
        <v>119.64285714285714</v>
      </c>
      <c r="T3343" t="s">
        <v>8271</v>
      </c>
      <c r="U3343" t="str">
        <f t="shared" si="466"/>
        <v>theater</v>
      </c>
      <c r="V3343" t="str">
        <f t="shared" si="467"/>
        <v>plays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>
        <f t="shared" si="468"/>
        <v>2843530</v>
      </c>
      <c r="L3344" s="12">
        <f t="shared" si="469"/>
        <v>42062.046412037031</v>
      </c>
      <c r="M3344" s="12">
        <f t="shared" si="470"/>
        <v>42094.957638888889</v>
      </c>
      <c r="N3344" s="14">
        <f t="shared" si="471"/>
        <v>32.66122685185185</v>
      </c>
      <c r="O3344" t="b">
        <v>0</v>
      </c>
      <c r="P3344">
        <v>78</v>
      </c>
      <c r="Q3344" t="b">
        <v>1</v>
      </c>
      <c r="R3344" s="8">
        <f t="shared" si="472"/>
        <v>1.0166666666666666</v>
      </c>
      <c r="S3344" s="10">
        <f t="shared" si="473"/>
        <v>78.205128205128204</v>
      </c>
      <c r="T3344" t="s">
        <v>8271</v>
      </c>
      <c r="U3344" t="str">
        <f t="shared" si="466"/>
        <v>theater</v>
      </c>
      <c r="V3344" t="str">
        <f t="shared" si="467"/>
        <v>plays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>
        <f t="shared" si="468"/>
        <v>1783096</v>
      </c>
      <c r="L3345" s="12">
        <f t="shared" si="469"/>
        <v>42452.666481481487</v>
      </c>
      <c r="M3345" s="12">
        <f t="shared" si="470"/>
        <v>42473.304166666669</v>
      </c>
      <c r="N3345" s="14">
        <f t="shared" si="471"/>
        <v>20.387685185185184</v>
      </c>
      <c r="O3345" t="b">
        <v>0</v>
      </c>
      <c r="P3345">
        <v>23</v>
      </c>
      <c r="Q3345" t="b">
        <v>1</v>
      </c>
      <c r="R3345" s="8">
        <f t="shared" si="472"/>
        <v>1.7142857142857142</v>
      </c>
      <c r="S3345" s="10">
        <f t="shared" si="473"/>
        <v>52.173913043478258</v>
      </c>
      <c r="T3345" t="s">
        <v>8271</v>
      </c>
      <c r="U3345" t="str">
        <f t="shared" si="466"/>
        <v>theater</v>
      </c>
      <c r="V3345" t="str">
        <f t="shared" si="467"/>
        <v>plays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>
        <f t="shared" si="468"/>
        <v>2592000</v>
      </c>
      <c r="L3346" s="12">
        <f t="shared" si="469"/>
        <v>41850.950150462959</v>
      </c>
      <c r="M3346" s="12">
        <f t="shared" si="470"/>
        <v>41880.950150462959</v>
      </c>
      <c r="N3346" s="14">
        <f t="shared" si="471"/>
        <v>29.75</v>
      </c>
      <c r="O3346" t="b">
        <v>0</v>
      </c>
      <c r="P3346">
        <v>40</v>
      </c>
      <c r="Q3346" t="b">
        <v>1</v>
      </c>
      <c r="R3346" s="8">
        <f t="shared" si="472"/>
        <v>1.0144444444444445</v>
      </c>
      <c r="S3346" s="10">
        <f t="shared" si="473"/>
        <v>114.125</v>
      </c>
      <c r="T3346" t="s">
        <v>8271</v>
      </c>
      <c r="U3346" t="str">
        <f t="shared" si="466"/>
        <v>theater</v>
      </c>
      <c r="V3346" t="str">
        <f t="shared" si="467"/>
        <v>plays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>
        <f t="shared" si="468"/>
        <v>5090652</v>
      </c>
      <c r="L3347" s="12">
        <f t="shared" si="469"/>
        <v>42052.856111111112</v>
      </c>
      <c r="M3347" s="12">
        <f t="shared" si="470"/>
        <v>42111.775694444441</v>
      </c>
      <c r="N3347" s="14">
        <f t="shared" si="471"/>
        <v>58.669583333333328</v>
      </c>
      <c r="O3347" t="b">
        <v>0</v>
      </c>
      <c r="P3347">
        <v>13</v>
      </c>
      <c r="Q3347" t="b">
        <v>1</v>
      </c>
      <c r="R3347" s="8">
        <f t="shared" si="472"/>
        <v>1.3</v>
      </c>
      <c r="S3347" s="10">
        <f t="shared" si="473"/>
        <v>50</v>
      </c>
      <c r="T3347" t="s">
        <v>8271</v>
      </c>
      <c r="U3347" t="str">
        <f t="shared" si="466"/>
        <v>theater</v>
      </c>
      <c r="V3347" t="str">
        <f t="shared" si="467"/>
        <v>plays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>
        <f t="shared" si="468"/>
        <v>604800</v>
      </c>
      <c r="L3348" s="12">
        <f t="shared" si="469"/>
        <v>42053.774421296301</v>
      </c>
      <c r="M3348" s="12">
        <f t="shared" si="470"/>
        <v>42060.774421296301</v>
      </c>
      <c r="N3348" s="14">
        <f t="shared" si="471"/>
        <v>6.75</v>
      </c>
      <c r="O3348" t="b">
        <v>0</v>
      </c>
      <c r="P3348">
        <v>18</v>
      </c>
      <c r="Q3348" t="b">
        <v>1</v>
      </c>
      <c r="R3348" s="8">
        <f t="shared" si="472"/>
        <v>1.1000000000000001</v>
      </c>
      <c r="S3348" s="10">
        <f t="shared" si="473"/>
        <v>91.666666666666671</v>
      </c>
      <c r="T3348" t="s">
        <v>8271</v>
      </c>
      <c r="U3348" t="str">
        <f t="shared" si="466"/>
        <v>theater</v>
      </c>
      <c r="V3348" t="str">
        <f t="shared" si="467"/>
        <v>plays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>
        <f t="shared" si="468"/>
        <v>1237546</v>
      </c>
      <c r="L3349" s="12">
        <f t="shared" si="469"/>
        <v>42484.301550925928</v>
      </c>
      <c r="M3349" s="12">
        <f t="shared" si="470"/>
        <v>42498.625</v>
      </c>
      <c r="N3349" s="14">
        <f t="shared" si="471"/>
        <v>14.073449074074075</v>
      </c>
      <c r="O3349" t="b">
        <v>0</v>
      </c>
      <c r="P3349">
        <v>22</v>
      </c>
      <c r="Q3349" t="b">
        <v>1</v>
      </c>
      <c r="R3349" s="8">
        <f t="shared" si="472"/>
        <v>1.1944999999999999</v>
      </c>
      <c r="S3349" s="10">
        <f t="shared" si="473"/>
        <v>108.59090909090909</v>
      </c>
      <c r="T3349" t="s">
        <v>8271</v>
      </c>
      <c r="U3349" t="str">
        <f t="shared" si="466"/>
        <v>theater</v>
      </c>
      <c r="V3349" t="str">
        <f t="shared" si="467"/>
        <v>plays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>
        <f t="shared" si="468"/>
        <v>2039660</v>
      </c>
      <c r="L3350" s="12">
        <f t="shared" si="469"/>
        <v>42466.308796296296</v>
      </c>
      <c r="M3350" s="12">
        <f t="shared" si="470"/>
        <v>42489.915972222225</v>
      </c>
      <c r="N3350" s="14">
        <f t="shared" si="471"/>
        <v>23.35717592592593</v>
      </c>
      <c r="O3350" t="b">
        <v>0</v>
      </c>
      <c r="P3350">
        <v>79</v>
      </c>
      <c r="Q3350" t="b">
        <v>1</v>
      </c>
      <c r="R3350" s="8">
        <f t="shared" si="472"/>
        <v>1.002909090909091</v>
      </c>
      <c r="S3350" s="10">
        <f t="shared" si="473"/>
        <v>69.822784810126578</v>
      </c>
      <c r="T3350" t="s">
        <v>8271</v>
      </c>
      <c r="U3350" t="str">
        <f t="shared" si="466"/>
        <v>theater</v>
      </c>
      <c r="V3350" t="str">
        <f t="shared" si="467"/>
        <v>plays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>
        <f t="shared" si="468"/>
        <v>1866028</v>
      </c>
      <c r="L3351" s="12">
        <f t="shared" si="469"/>
        <v>42512.860787037032</v>
      </c>
      <c r="M3351" s="12">
        <f t="shared" si="470"/>
        <v>42534.458333333328</v>
      </c>
      <c r="N3351" s="14">
        <f t="shared" si="471"/>
        <v>21.347546296296297</v>
      </c>
      <c r="O3351" t="b">
        <v>0</v>
      </c>
      <c r="P3351">
        <v>14</v>
      </c>
      <c r="Q3351" t="b">
        <v>1</v>
      </c>
      <c r="R3351" s="8">
        <f t="shared" si="472"/>
        <v>1.534</v>
      </c>
      <c r="S3351" s="10">
        <f t="shared" si="473"/>
        <v>109.57142857142857</v>
      </c>
      <c r="T3351" t="s">
        <v>8271</v>
      </c>
      <c r="U3351" t="str">
        <f t="shared" si="466"/>
        <v>theater</v>
      </c>
      <c r="V3351" t="str">
        <f t="shared" si="467"/>
        <v>plays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>
        <f t="shared" si="468"/>
        <v>3046189</v>
      </c>
      <c r="L3352" s="12">
        <f t="shared" si="469"/>
        <v>42302.451516203699</v>
      </c>
      <c r="M3352" s="12">
        <f t="shared" si="470"/>
        <v>42337.708333333328</v>
      </c>
      <c r="N3352" s="14">
        <f t="shared" si="471"/>
        <v>35.006817129629631</v>
      </c>
      <c r="O3352" t="b">
        <v>0</v>
      </c>
      <c r="P3352">
        <v>51</v>
      </c>
      <c r="Q3352" t="b">
        <v>1</v>
      </c>
      <c r="R3352" s="8">
        <f t="shared" si="472"/>
        <v>1.0442857142857143</v>
      </c>
      <c r="S3352" s="10">
        <f t="shared" si="473"/>
        <v>71.666666666666671</v>
      </c>
      <c r="T3352" t="s">
        <v>8271</v>
      </c>
      <c r="U3352" t="str">
        <f t="shared" si="466"/>
        <v>theater</v>
      </c>
      <c r="V3352" t="str">
        <f t="shared" si="467"/>
        <v>plays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>
        <f t="shared" si="468"/>
        <v>3202235</v>
      </c>
      <c r="L3353" s="12">
        <f t="shared" si="469"/>
        <v>41806.145428240743</v>
      </c>
      <c r="M3353" s="12">
        <f t="shared" si="470"/>
        <v>41843.208333333336</v>
      </c>
      <c r="N3353" s="14">
        <f t="shared" si="471"/>
        <v>36.812905092592594</v>
      </c>
      <c r="O3353" t="b">
        <v>0</v>
      </c>
      <c r="P3353">
        <v>54</v>
      </c>
      <c r="Q3353" t="b">
        <v>1</v>
      </c>
      <c r="R3353" s="8">
        <f t="shared" si="472"/>
        <v>1.0109999999999999</v>
      </c>
      <c r="S3353" s="10">
        <f t="shared" si="473"/>
        <v>93.611111111111114</v>
      </c>
      <c r="T3353" t="s">
        <v>8271</v>
      </c>
      <c r="U3353" t="str">
        <f t="shared" si="466"/>
        <v>theater</v>
      </c>
      <c r="V3353" t="str">
        <f t="shared" si="467"/>
        <v>plays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>
        <f t="shared" si="468"/>
        <v>4921822</v>
      </c>
      <c r="L3354" s="12">
        <f t="shared" si="469"/>
        <v>42495.742800925931</v>
      </c>
      <c r="M3354" s="12">
        <f t="shared" si="470"/>
        <v>42552.708333333328</v>
      </c>
      <c r="N3354" s="14">
        <f t="shared" si="471"/>
        <v>56.715532407407409</v>
      </c>
      <c r="O3354" t="b">
        <v>0</v>
      </c>
      <c r="P3354">
        <v>70</v>
      </c>
      <c r="Q3354" t="b">
        <v>1</v>
      </c>
      <c r="R3354" s="8">
        <f t="shared" si="472"/>
        <v>1.0751999999999999</v>
      </c>
      <c r="S3354" s="10">
        <f t="shared" si="473"/>
        <v>76.8</v>
      </c>
      <c r="T3354" t="s">
        <v>8271</v>
      </c>
      <c r="U3354" t="str">
        <f t="shared" si="466"/>
        <v>theater</v>
      </c>
      <c r="V3354" t="str">
        <f t="shared" si="467"/>
        <v>plays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>
        <f t="shared" si="468"/>
        <v>1168650</v>
      </c>
      <c r="L3355" s="12">
        <f t="shared" si="469"/>
        <v>42479.182291666672</v>
      </c>
      <c r="M3355" s="12">
        <f t="shared" si="470"/>
        <v>42492.708333333328</v>
      </c>
      <c r="N3355" s="14">
        <f t="shared" si="471"/>
        <v>13.276041666666666</v>
      </c>
      <c r="O3355" t="b">
        <v>0</v>
      </c>
      <c r="P3355">
        <v>44</v>
      </c>
      <c r="Q3355" t="b">
        <v>1</v>
      </c>
      <c r="R3355" s="8">
        <f t="shared" si="472"/>
        <v>3.15</v>
      </c>
      <c r="S3355" s="10">
        <f t="shared" si="473"/>
        <v>35.795454545454547</v>
      </c>
      <c r="T3355" t="s">
        <v>8271</v>
      </c>
      <c r="U3355" t="str">
        <f t="shared" si="466"/>
        <v>theater</v>
      </c>
      <c r="V3355" t="str">
        <f t="shared" si="467"/>
        <v>plays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>
        <f t="shared" si="468"/>
        <v>3062054</v>
      </c>
      <c r="L3356" s="12">
        <f t="shared" si="469"/>
        <v>42270.4769212963</v>
      </c>
      <c r="M3356" s="12">
        <f t="shared" si="470"/>
        <v>42305.917361111111</v>
      </c>
      <c r="N3356" s="14">
        <f t="shared" si="471"/>
        <v>35.190439814814816</v>
      </c>
      <c r="O3356" t="b">
        <v>0</v>
      </c>
      <c r="P3356">
        <v>55</v>
      </c>
      <c r="Q3356" t="b">
        <v>1</v>
      </c>
      <c r="R3356" s="8">
        <f t="shared" si="472"/>
        <v>1.0193333333333334</v>
      </c>
      <c r="S3356" s="10">
        <f t="shared" si="473"/>
        <v>55.6</v>
      </c>
      <c r="T3356" t="s">
        <v>8271</v>
      </c>
      <c r="U3356" t="str">
        <f t="shared" si="466"/>
        <v>theater</v>
      </c>
      <c r="V3356" t="str">
        <f t="shared" si="467"/>
        <v>plays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>
        <f t="shared" si="468"/>
        <v>937493</v>
      </c>
      <c r="L3357" s="12">
        <f t="shared" si="469"/>
        <v>42489.369525462964</v>
      </c>
      <c r="M3357" s="12">
        <f t="shared" si="470"/>
        <v>42500.220138888893</v>
      </c>
      <c r="N3357" s="14">
        <f t="shared" si="471"/>
        <v>10.600613425925927</v>
      </c>
      <c r="O3357" t="b">
        <v>0</v>
      </c>
      <c r="P3357">
        <v>15</v>
      </c>
      <c r="Q3357" t="b">
        <v>1</v>
      </c>
      <c r="R3357" s="8">
        <f t="shared" si="472"/>
        <v>1.2628571428571429</v>
      </c>
      <c r="S3357" s="10">
        <f t="shared" si="473"/>
        <v>147.33333333333334</v>
      </c>
      <c r="T3357" t="s">
        <v>8271</v>
      </c>
      <c r="U3357" t="str">
        <f t="shared" si="466"/>
        <v>theater</v>
      </c>
      <c r="V3357" t="str">
        <f t="shared" si="467"/>
        <v>plays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>
        <f t="shared" si="468"/>
        <v>2592000</v>
      </c>
      <c r="L3358" s="12">
        <f t="shared" si="469"/>
        <v>42536.565648148149</v>
      </c>
      <c r="M3358" s="12">
        <f t="shared" si="470"/>
        <v>42566.565648148149</v>
      </c>
      <c r="N3358" s="14">
        <f t="shared" si="471"/>
        <v>29.75</v>
      </c>
      <c r="O3358" t="b">
        <v>0</v>
      </c>
      <c r="P3358">
        <v>27</v>
      </c>
      <c r="Q3358" t="b">
        <v>1</v>
      </c>
      <c r="R3358" s="8">
        <f t="shared" si="472"/>
        <v>1.014</v>
      </c>
      <c r="S3358" s="10">
        <f t="shared" si="473"/>
        <v>56.333333333333336</v>
      </c>
      <c r="T3358" t="s">
        <v>8271</v>
      </c>
      <c r="U3358" t="str">
        <f t="shared" si="466"/>
        <v>theater</v>
      </c>
      <c r="V3358" t="str">
        <f t="shared" si="467"/>
        <v>plays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>
        <f t="shared" si="468"/>
        <v>2592000</v>
      </c>
      <c r="L3359" s="12">
        <f t="shared" si="469"/>
        <v>41822.167939814812</v>
      </c>
      <c r="M3359" s="12">
        <f t="shared" si="470"/>
        <v>41852.167939814812</v>
      </c>
      <c r="N3359" s="14">
        <f t="shared" si="471"/>
        <v>29.75</v>
      </c>
      <c r="O3359" t="b">
        <v>0</v>
      </c>
      <c r="P3359">
        <v>21</v>
      </c>
      <c r="Q3359" t="b">
        <v>1</v>
      </c>
      <c r="R3359" s="8">
        <f t="shared" si="472"/>
        <v>1.01</v>
      </c>
      <c r="S3359" s="10">
        <f t="shared" si="473"/>
        <v>96.19047619047619</v>
      </c>
      <c r="T3359" t="s">
        <v>8271</v>
      </c>
      <c r="U3359" t="str">
        <f t="shared" ref="U3359:U3422" si="474">IF(T3359="theater/plays", "theater", IF(T3359="theater/musical", "theater", IF(T3359="theater/spaces", "theater", "N/A")))</f>
        <v>theater</v>
      </c>
      <c r="V3359" t="str">
        <f t="shared" ref="V3359:V3422" si="475">IF(T3359="theater/plays", "plays", IF(T3359="theater/musical", "musical", IF(T3359="theater/spaces", "spaces", "N/A")))</f>
        <v>plays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>
        <f t="shared" si="468"/>
        <v>2595600</v>
      </c>
      <c r="L3360" s="12">
        <f t="shared" si="469"/>
        <v>41932.061099537037</v>
      </c>
      <c r="M3360" s="12">
        <f t="shared" si="470"/>
        <v>41962.102766203709</v>
      </c>
      <c r="N3360" s="14">
        <f t="shared" si="471"/>
        <v>29.791666666666668</v>
      </c>
      <c r="O3360" t="b">
        <v>0</v>
      </c>
      <c r="P3360">
        <v>162</v>
      </c>
      <c r="Q3360" t="b">
        <v>1</v>
      </c>
      <c r="R3360" s="8">
        <f t="shared" si="472"/>
        <v>1.0299</v>
      </c>
      <c r="S3360" s="10">
        <f t="shared" si="473"/>
        <v>63.574074074074076</v>
      </c>
      <c r="T3360" t="s">
        <v>8271</v>
      </c>
      <c r="U3360" t="str">
        <f t="shared" si="474"/>
        <v>theater</v>
      </c>
      <c r="V3360" t="str">
        <f t="shared" si="475"/>
        <v>plays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>
        <f t="shared" si="468"/>
        <v>3888000</v>
      </c>
      <c r="L3361" s="12">
        <f t="shared" si="469"/>
        <v>42745.807106481487</v>
      </c>
      <c r="M3361" s="12">
        <f t="shared" si="470"/>
        <v>42790.807106481487</v>
      </c>
      <c r="N3361" s="14">
        <f t="shared" si="471"/>
        <v>44.75</v>
      </c>
      <c r="O3361" t="b">
        <v>0</v>
      </c>
      <c r="P3361">
        <v>23</v>
      </c>
      <c r="Q3361" t="b">
        <v>1</v>
      </c>
      <c r="R3361" s="8">
        <f t="shared" si="472"/>
        <v>1.0625</v>
      </c>
      <c r="S3361" s="10">
        <f t="shared" si="473"/>
        <v>184.78260869565219</v>
      </c>
      <c r="T3361" t="s">
        <v>8271</v>
      </c>
      <c r="U3361" t="str">
        <f t="shared" si="474"/>
        <v>theater</v>
      </c>
      <c r="V3361" t="str">
        <f t="shared" si="475"/>
        <v>plays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>
        <f t="shared" si="468"/>
        <v>1864797</v>
      </c>
      <c r="L3362" s="12">
        <f t="shared" si="469"/>
        <v>42696.832673611112</v>
      </c>
      <c r="M3362" s="12">
        <f t="shared" si="470"/>
        <v>42718.415972222225</v>
      </c>
      <c r="N3362" s="14">
        <f t="shared" si="471"/>
        <v>21.333298611111115</v>
      </c>
      <c r="O3362" t="b">
        <v>0</v>
      </c>
      <c r="P3362">
        <v>72</v>
      </c>
      <c r="Q3362" t="b">
        <v>1</v>
      </c>
      <c r="R3362" s="8">
        <f t="shared" si="472"/>
        <v>1.0137777777777779</v>
      </c>
      <c r="S3362" s="10">
        <f t="shared" si="473"/>
        <v>126.72222222222223</v>
      </c>
      <c r="T3362" t="s">
        <v>8271</v>
      </c>
      <c r="U3362" t="str">
        <f t="shared" si="474"/>
        <v>theater</v>
      </c>
      <c r="V3362" t="str">
        <f t="shared" si="475"/>
        <v>plays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>
        <f t="shared" si="468"/>
        <v>1524150</v>
      </c>
      <c r="L3363" s="12">
        <f t="shared" si="469"/>
        <v>41865.775347222225</v>
      </c>
      <c r="M3363" s="12">
        <f t="shared" si="470"/>
        <v>41883.415972222225</v>
      </c>
      <c r="N3363" s="14">
        <f t="shared" si="471"/>
        <v>17.390625</v>
      </c>
      <c r="O3363" t="b">
        <v>0</v>
      </c>
      <c r="P3363">
        <v>68</v>
      </c>
      <c r="Q3363" t="b">
        <v>1</v>
      </c>
      <c r="R3363" s="8">
        <f t="shared" si="472"/>
        <v>1.1346000000000001</v>
      </c>
      <c r="S3363" s="10">
        <f t="shared" si="473"/>
        <v>83.42647058823529</v>
      </c>
      <c r="T3363" t="s">
        <v>8271</v>
      </c>
      <c r="U3363" t="str">
        <f t="shared" si="474"/>
        <v>theater</v>
      </c>
      <c r="V3363" t="str">
        <f t="shared" si="475"/>
        <v>plays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>
        <f t="shared" si="468"/>
        <v>1219383</v>
      </c>
      <c r="L3364" s="12">
        <f t="shared" si="469"/>
        <v>42055.841631944444</v>
      </c>
      <c r="M3364" s="12">
        <f t="shared" si="470"/>
        <v>42069.954861111109</v>
      </c>
      <c r="N3364" s="14">
        <f t="shared" si="471"/>
        <v>13.863229166666665</v>
      </c>
      <c r="O3364" t="b">
        <v>0</v>
      </c>
      <c r="P3364">
        <v>20</v>
      </c>
      <c r="Q3364" t="b">
        <v>1</v>
      </c>
      <c r="R3364" s="8">
        <f t="shared" si="472"/>
        <v>2.1800000000000002</v>
      </c>
      <c r="S3364" s="10">
        <f t="shared" si="473"/>
        <v>54.5</v>
      </c>
      <c r="T3364" t="s">
        <v>8271</v>
      </c>
      <c r="U3364" t="str">
        <f t="shared" si="474"/>
        <v>theater</v>
      </c>
      <c r="V3364" t="str">
        <f t="shared" si="475"/>
        <v>plays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>
        <f t="shared" si="468"/>
        <v>1632555</v>
      </c>
      <c r="L3365" s="12">
        <f t="shared" si="469"/>
        <v>41851.521354166667</v>
      </c>
      <c r="M3365" s="12">
        <f t="shared" si="470"/>
        <v>41870.416666666664</v>
      </c>
      <c r="N3365" s="14">
        <f t="shared" si="471"/>
        <v>18.645312499999999</v>
      </c>
      <c r="O3365" t="b">
        <v>0</v>
      </c>
      <c r="P3365">
        <v>26</v>
      </c>
      <c r="Q3365" t="b">
        <v>1</v>
      </c>
      <c r="R3365" s="8">
        <f t="shared" si="472"/>
        <v>1.0141935483870967</v>
      </c>
      <c r="S3365" s="10">
        <f t="shared" si="473"/>
        <v>302.30769230769232</v>
      </c>
      <c r="T3365" t="s">
        <v>8271</v>
      </c>
      <c r="U3365" t="str">
        <f t="shared" si="474"/>
        <v>theater</v>
      </c>
      <c r="V3365" t="str">
        <f t="shared" si="475"/>
        <v>plays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>
        <f t="shared" si="468"/>
        <v>1891951</v>
      </c>
      <c r="L3366" s="12">
        <f t="shared" si="469"/>
        <v>42422.727418981478</v>
      </c>
      <c r="M3366" s="12">
        <f t="shared" si="470"/>
        <v>42444.625</v>
      </c>
      <c r="N3366" s="14">
        <f t="shared" si="471"/>
        <v>21.647581018518519</v>
      </c>
      <c r="O3366" t="b">
        <v>0</v>
      </c>
      <c r="P3366">
        <v>72</v>
      </c>
      <c r="Q3366" t="b">
        <v>1</v>
      </c>
      <c r="R3366" s="8">
        <f t="shared" si="472"/>
        <v>1.0593333333333332</v>
      </c>
      <c r="S3366" s="10">
        <f t="shared" si="473"/>
        <v>44.138888888888886</v>
      </c>
      <c r="T3366" t="s">
        <v>8271</v>
      </c>
      <c r="U3366" t="str">
        <f t="shared" si="474"/>
        <v>theater</v>
      </c>
      <c r="V3366" t="str">
        <f t="shared" si="475"/>
        <v>plays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>
        <f t="shared" si="468"/>
        <v>2592000</v>
      </c>
      <c r="L3367" s="12">
        <f t="shared" si="469"/>
        <v>42320.851759259262</v>
      </c>
      <c r="M3367" s="12">
        <f t="shared" si="470"/>
        <v>42350.851759259262</v>
      </c>
      <c r="N3367" s="14">
        <f t="shared" si="471"/>
        <v>29.75</v>
      </c>
      <c r="O3367" t="b">
        <v>0</v>
      </c>
      <c r="P3367">
        <v>3</v>
      </c>
      <c r="Q3367" t="b">
        <v>1</v>
      </c>
      <c r="R3367" s="8">
        <f t="shared" si="472"/>
        <v>1.04</v>
      </c>
      <c r="S3367" s="10">
        <f t="shared" si="473"/>
        <v>866.66666666666663</v>
      </c>
      <c r="T3367" t="s">
        <v>8271</v>
      </c>
      <c r="U3367" t="str">
        <f t="shared" si="474"/>
        <v>theater</v>
      </c>
      <c r="V3367" t="str">
        <f t="shared" si="475"/>
        <v>plays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>
        <f t="shared" si="468"/>
        <v>2592000</v>
      </c>
      <c r="L3368" s="12">
        <f t="shared" si="469"/>
        <v>42106.817557870367</v>
      </c>
      <c r="M3368" s="12">
        <f t="shared" si="470"/>
        <v>42136.817557870367</v>
      </c>
      <c r="N3368" s="14">
        <f t="shared" si="471"/>
        <v>29.75</v>
      </c>
      <c r="O3368" t="b">
        <v>0</v>
      </c>
      <c r="P3368">
        <v>18</v>
      </c>
      <c r="Q3368" t="b">
        <v>1</v>
      </c>
      <c r="R3368" s="8">
        <f t="shared" si="472"/>
        <v>2.21</v>
      </c>
      <c r="S3368" s="10">
        <f t="shared" si="473"/>
        <v>61.388888888888886</v>
      </c>
      <c r="T3368" t="s">
        <v>8271</v>
      </c>
      <c r="U3368" t="str">
        <f t="shared" si="474"/>
        <v>theater</v>
      </c>
      <c r="V3368" t="str">
        <f t="shared" si="475"/>
        <v>plays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>
        <f t="shared" si="468"/>
        <v>2160000</v>
      </c>
      <c r="L3369" s="12">
        <f t="shared" si="469"/>
        <v>42192.683958333335</v>
      </c>
      <c r="M3369" s="12">
        <f t="shared" si="470"/>
        <v>42217.683958333335</v>
      </c>
      <c r="N3369" s="14">
        <f t="shared" si="471"/>
        <v>24.75</v>
      </c>
      <c r="O3369" t="b">
        <v>0</v>
      </c>
      <c r="P3369">
        <v>30</v>
      </c>
      <c r="Q3369" t="b">
        <v>1</v>
      </c>
      <c r="R3369" s="8">
        <f t="shared" si="472"/>
        <v>1.1866666666666668</v>
      </c>
      <c r="S3369" s="10">
        <f t="shared" si="473"/>
        <v>29.666666666666668</v>
      </c>
      <c r="T3369" t="s">
        <v>8271</v>
      </c>
      <c r="U3369" t="str">
        <f t="shared" si="474"/>
        <v>theater</v>
      </c>
      <c r="V3369" t="str">
        <f t="shared" si="475"/>
        <v>plays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>
        <f t="shared" si="468"/>
        <v>3111141</v>
      </c>
      <c r="L3370" s="12">
        <f t="shared" si="469"/>
        <v>41968.949756944443</v>
      </c>
      <c r="M3370" s="12">
        <f t="shared" si="470"/>
        <v>42004.958333333328</v>
      </c>
      <c r="N3370" s="14">
        <f t="shared" si="471"/>
        <v>35.758576388888891</v>
      </c>
      <c r="O3370" t="b">
        <v>0</v>
      </c>
      <c r="P3370">
        <v>23</v>
      </c>
      <c r="Q3370" t="b">
        <v>1</v>
      </c>
      <c r="R3370" s="8">
        <f t="shared" si="472"/>
        <v>1.046</v>
      </c>
      <c r="S3370" s="10">
        <f t="shared" si="473"/>
        <v>45.478260869565219</v>
      </c>
      <c r="T3370" t="s">
        <v>8271</v>
      </c>
      <c r="U3370" t="str">
        <f t="shared" si="474"/>
        <v>theater</v>
      </c>
      <c r="V3370" t="str">
        <f t="shared" si="475"/>
        <v>plays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>
        <f t="shared" si="468"/>
        <v>5184000</v>
      </c>
      <c r="L3371" s="12">
        <f t="shared" si="469"/>
        <v>42689.791435185187</v>
      </c>
      <c r="M3371" s="12">
        <f t="shared" si="470"/>
        <v>42749.791435185187</v>
      </c>
      <c r="N3371" s="14">
        <f t="shared" si="471"/>
        <v>59.75</v>
      </c>
      <c r="O3371" t="b">
        <v>0</v>
      </c>
      <c r="P3371">
        <v>54</v>
      </c>
      <c r="Q3371" t="b">
        <v>1</v>
      </c>
      <c r="R3371" s="8">
        <f t="shared" si="472"/>
        <v>1.0389999999999999</v>
      </c>
      <c r="S3371" s="10">
        <f t="shared" si="473"/>
        <v>96.203703703703709</v>
      </c>
      <c r="T3371" t="s">
        <v>8271</v>
      </c>
      <c r="U3371" t="str">
        <f t="shared" si="474"/>
        <v>theater</v>
      </c>
      <c r="V3371" t="str">
        <f t="shared" si="475"/>
        <v>plays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>
        <f t="shared" si="468"/>
        <v>2678315</v>
      </c>
      <c r="L3372" s="12">
        <f t="shared" si="469"/>
        <v>42690.084317129629</v>
      </c>
      <c r="M3372" s="12">
        <f t="shared" si="470"/>
        <v>42721.083333333328</v>
      </c>
      <c r="N3372" s="14">
        <f t="shared" si="471"/>
        <v>30.749016203703704</v>
      </c>
      <c r="O3372" t="b">
        <v>0</v>
      </c>
      <c r="P3372">
        <v>26</v>
      </c>
      <c r="Q3372" t="b">
        <v>1</v>
      </c>
      <c r="R3372" s="8">
        <f t="shared" si="472"/>
        <v>1.1773333333333333</v>
      </c>
      <c r="S3372" s="10">
        <f t="shared" si="473"/>
        <v>67.92307692307692</v>
      </c>
      <c r="T3372" t="s">
        <v>8271</v>
      </c>
      <c r="U3372" t="str">
        <f t="shared" si="474"/>
        <v>theater</v>
      </c>
      <c r="V3372" t="str">
        <f t="shared" si="475"/>
        <v>plays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>
        <f t="shared" si="468"/>
        <v>2419200</v>
      </c>
      <c r="L3373" s="12">
        <f t="shared" si="469"/>
        <v>42312.624594907407</v>
      </c>
      <c r="M3373" s="12">
        <f t="shared" si="470"/>
        <v>42340.624594907407</v>
      </c>
      <c r="N3373" s="14">
        <f t="shared" si="471"/>
        <v>27.75</v>
      </c>
      <c r="O3373" t="b">
        <v>0</v>
      </c>
      <c r="P3373">
        <v>9</v>
      </c>
      <c r="Q3373" t="b">
        <v>1</v>
      </c>
      <c r="R3373" s="8">
        <f t="shared" si="472"/>
        <v>1.385</v>
      </c>
      <c r="S3373" s="10">
        <f t="shared" si="473"/>
        <v>30.777777777777779</v>
      </c>
      <c r="T3373" t="s">
        <v>8271</v>
      </c>
      <c r="U3373" t="str">
        <f t="shared" si="474"/>
        <v>theater</v>
      </c>
      <c r="V3373" t="str">
        <f t="shared" si="475"/>
        <v>plays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>
        <f t="shared" si="468"/>
        <v>1784984</v>
      </c>
      <c r="L3374" s="12">
        <f t="shared" si="469"/>
        <v>41855.298101851848</v>
      </c>
      <c r="M3374" s="12">
        <f t="shared" si="470"/>
        <v>41875.957638888889</v>
      </c>
      <c r="N3374" s="14">
        <f t="shared" si="471"/>
        <v>20.409537037037037</v>
      </c>
      <c r="O3374" t="b">
        <v>0</v>
      </c>
      <c r="P3374">
        <v>27</v>
      </c>
      <c r="Q3374" t="b">
        <v>1</v>
      </c>
      <c r="R3374" s="8">
        <f t="shared" si="472"/>
        <v>1.0349999999999999</v>
      </c>
      <c r="S3374" s="10">
        <f t="shared" si="473"/>
        <v>38.333333333333336</v>
      </c>
      <c r="T3374" t="s">
        <v>8271</v>
      </c>
      <c r="U3374" t="str">
        <f t="shared" si="474"/>
        <v>theater</v>
      </c>
      <c r="V3374" t="str">
        <f t="shared" si="475"/>
        <v>plays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>
        <f t="shared" si="468"/>
        <v>2057360</v>
      </c>
      <c r="L3375" s="12">
        <f t="shared" si="469"/>
        <v>42179.604629629626</v>
      </c>
      <c r="M3375" s="12">
        <f t="shared" si="470"/>
        <v>42203.416666666672</v>
      </c>
      <c r="N3375" s="14">
        <f t="shared" si="471"/>
        <v>23.56203703703704</v>
      </c>
      <c r="O3375" t="b">
        <v>0</v>
      </c>
      <c r="P3375">
        <v>30</v>
      </c>
      <c r="Q3375" t="b">
        <v>1</v>
      </c>
      <c r="R3375" s="8">
        <f t="shared" si="472"/>
        <v>1.0024999999999999</v>
      </c>
      <c r="S3375" s="10">
        <f t="shared" si="473"/>
        <v>66.833333333333329</v>
      </c>
      <c r="T3375" t="s">
        <v>8271</v>
      </c>
      <c r="U3375" t="str">
        <f t="shared" si="474"/>
        <v>theater</v>
      </c>
      <c r="V3375" t="str">
        <f t="shared" si="475"/>
        <v>plays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>
        <f t="shared" si="468"/>
        <v>2592000</v>
      </c>
      <c r="L3376" s="12">
        <f t="shared" si="469"/>
        <v>42275.481666666667</v>
      </c>
      <c r="M3376" s="12">
        <f t="shared" si="470"/>
        <v>42305.481666666667</v>
      </c>
      <c r="N3376" s="14">
        <f t="shared" si="471"/>
        <v>29.75</v>
      </c>
      <c r="O3376" t="b">
        <v>0</v>
      </c>
      <c r="P3376">
        <v>52</v>
      </c>
      <c r="Q3376" t="b">
        <v>1</v>
      </c>
      <c r="R3376" s="8">
        <f t="shared" si="472"/>
        <v>1.0657142857142856</v>
      </c>
      <c r="S3376" s="10">
        <f t="shared" si="473"/>
        <v>71.730769230769226</v>
      </c>
      <c r="T3376" t="s">
        <v>8271</v>
      </c>
      <c r="U3376" t="str">
        <f t="shared" si="474"/>
        <v>theater</v>
      </c>
      <c r="V3376" t="str">
        <f t="shared" si="475"/>
        <v>plays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>
        <f t="shared" si="468"/>
        <v>1036800</v>
      </c>
      <c r="L3377" s="12">
        <f t="shared" si="469"/>
        <v>41765.360798611109</v>
      </c>
      <c r="M3377" s="12">
        <f t="shared" si="470"/>
        <v>41777.360798611109</v>
      </c>
      <c r="N3377" s="14">
        <f t="shared" si="471"/>
        <v>11.75</v>
      </c>
      <c r="O3377" t="b">
        <v>0</v>
      </c>
      <c r="P3377">
        <v>17</v>
      </c>
      <c r="Q3377" t="b">
        <v>1</v>
      </c>
      <c r="R3377" s="8">
        <f t="shared" si="472"/>
        <v>1</v>
      </c>
      <c r="S3377" s="10">
        <f t="shared" si="473"/>
        <v>176.47058823529412</v>
      </c>
      <c r="T3377" t="s">
        <v>8271</v>
      </c>
      <c r="U3377" t="str">
        <f t="shared" si="474"/>
        <v>theater</v>
      </c>
      <c r="V3377" t="str">
        <f t="shared" si="475"/>
        <v>plays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>
        <f t="shared" si="468"/>
        <v>5180400</v>
      </c>
      <c r="L3378" s="12">
        <f t="shared" si="469"/>
        <v>42059.451319444444</v>
      </c>
      <c r="M3378" s="12">
        <f t="shared" si="470"/>
        <v>42119.409652777773</v>
      </c>
      <c r="N3378" s="14">
        <f t="shared" si="471"/>
        <v>59.708333333333336</v>
      </c>
      <c r="O3378" t="b">
        <v>0</v>
      </c>
      <c r="P3378">
        <v>19</v>
      </c>
      <c r="Q3378" t="b">
        <v>1</v>
      </c>
      <c r="R3378" s="8">
        <f t="shared" si="472"/>
        <v>1.0001249999999999</v>
      </c>
      <c r="S3378" s="10">
        <f t="shared" si="473"/>
        <v>421.10526315789474</v>
      </c>
      <c r="T3378" t="s">
        <v>8271</v>
      </c>
      <c r="U3378" t="str">
        <f t="shared" si="474"/>
        <v>theater</v>
      </c>
      <c r="V3378" t="str">
        <f t="shared" si="475"/>
        <v>plays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>
        <f t="shared" si="468"/>
        <v>2589661</v>
      </c>
      <c r="L3379" s="12">
        <f t="shared" si="469"/>
        <v>42053.482627314821</v>
      </c>
      <c r="M3379" s="12">
        <f t="shared" si="470"/>
        <v>42083.455555555556</v>
      </c>
      <c r="N3379" s="14">
        <f t="shared" si="471"/>
        <v>29.722928240740742</v>
      </c>
      <c r="O3379" t="b">
        <v>0</v>
      </c>
      <c r="P3379">
        <v>77</v>
      </c>
      <c r="Q3379" t="b">
        <v>1</v>
      </c>
      <c r="R3379" s="8">
        <f t="shared" si="472"/>
        <v>1.0105</v>
      </c>
      <c r="S3379" s="10">
        <f t="shared" si="473"/>
        <v>104.98701298701299</v>
      </c>
      <c r="T3379" t="s">
        <v>8271</v>
      </c>
      <c r="U3379" t="str">
        <f t="shared" si="474"/>
        <v>theater</v>
      </c>
      <c r="V3379" t="str">
        <f t="shared" si="475"/>
        <v>plays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>
        <f t="shared" si="468"/>
        <v>2090174</v>
      </c>
      <c r="L3380" s="12">
        <f t="shared" si="469"/>
        <v>41858.105393518519</v>
      </c>
      <c r="M3380" s="12">
        <f t="shared" si="470"/>
        <v>41882.297222222223</v>
      </c>
      <c r="N3380" s="14">
        <f t="shared" si="471"/>
        <v>23.941828703703703</v>
      </c>
      <c r="O3380" t="b">
        <v>0</v>
      </c>
      <c r="P3380">
        <v>21</v>
      </c>
      <c r="Q3380" t="b">
        <v>1</v>
      </c>
      <c r="R3380" s="8">
        <f t="shared" si="472"/>
        <v>1.0763636363636364</v>
      </c>
      <c r="S3380" s="10">
        <f t="shared" si="473"/>
        <v>28.19047619047619</v>
      </c>
      <c r="T3380" t="s">
        <v>8271</v>
      </c>
      <c r="U3380" t="str">
        <f t="shared" si="474"/>
        <v>theater</v>
      </c>
      <c r="V3380" t="str">
        <f t="shared" si="475"/>
        <v>plays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>
        <f t="shared" si="468"/>
        <v>1507200</v>
      </c>
      <c r="L3381" s="12">
        <f t="shared" si="469"/>
        <v>42225.263888888891</v>
      </c>
      <c r="M3381" s="12">
        <f t="shared" si="470"/>
        <v>42242.708333333328</v>
      </c>
      <c r="N3381" s="14">
        <f t="shared" si="471"/>
        <v>17.194444444444446</v>
      </c>
      <c r="O3381" t="b">
        <v>0</v>
      </c>
      <c r="P3381">
        <v>38</v>
      </c>
      <c r="Q3381" t="b">
        <v>1</v>
      </c>
      <c r="R3381" s="8">
        <f t="shared" si="472"/>
        <v>1.0365</v>
      </c>
      <c r="S3381" s="10">
        <f t="shared" si="473"/>
        <v>54.55263157894737</v>
      </c>
      <c r="T3381" t="s">
        <v>8271</v>
      </c>
      <c r="U3381" t="str">
        <f t="shared" si="474"/>
        <v>theater</v>
      </c>
      <c r="V3381" t="str">
        <f t="shared" si="475"/>
        <v>plays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>
        <f t="shared" si="468"/>
        <v>3027600</v>
      </c>
      <c r="L3382" s="12">
        <f t="shared" si="469"/>
        <v>41937.70344907407</v>
      </c>
      <c r="M3382" s="12">
        <f t="shared" si="470"/>
        <v>41972.745115740734</v>
      </c>
      <c r="N3382" s="14">
        <f t="shared" si="471"/>
        <v>34.791666666666664</v>
      </c>
      <c r="O3382" t="b">
        <v>0</v>
      </c>
      <c r="P3382">
        <v>28</v>
      </c>
      <c r="Q3382" t="b">
        <v>1</v>
      </c>
      <c r="R3382" s="8">
        <f t="shared" si="472"/>
        <v>1.0443333333333333</v>
      </c>
      <c r="S3382" s="10">
        <f t="shared" si="473"/>
        <v>111.89285714285714</v>
      </c>
      <c r="T3382" t="s">
        <v>8271</v>
      </c>
      <c r="U3382" t="str">
        <f t="shared" si="474"/>
        <v>theater</v>
      </c>
      <c r="V3382" t="str">
        <f t="shared" si="475"/>
        <v>plays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>
        <f t="shared" si="468"/>
        <v>2588400</v>
      </c>
      <c r="L3383" s="12">
        <f t="shared" si="469"/>
        <v>42043.934988425928</v>
      </c>
      <c r="M3383" s="12">
        <f t="shared" si="470"/>
        <v>42073.893321759257</v>
      </c>
      <c r="N3383" s="14">
        <f t="shared" si="471"/>
        <v>29.708333333333332</v>
      </c>
      <c r="O3383" t="b">
        <v>0</v>
      </c>
      <c r="P3383">
        <v>48</v>
      </c>
      <c r="Q3383" t="b">
        <v>1</v>
      </c>
      <c r="R3383" s="8">
        <f t="shared" si="472"/>
        <v>1.0225</v>
      </c>
      <c r="S3383" s="10">
        <f t="shared" si="473"/>
        <v>85.208333333333329</v>
      </c>
      <c r="T3383" t="s">
        <v>8271</v>
      </c>
      <c r="U3383" t="str">
        <f t="shared" si="474"/>
        <v>theater</v>
      </c>
      <c r="V3383" t="str">
        <f t="shared" si="475"/>
        <v>plays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>
        <f t="shared" si="468"/>
        <v>2119084</v>
      </c>
      <c r="L3384" s="12">
        <f t="shared" si="469"/>
        <v>42559.181203703702</v>
      </c>
      <c r="M3384" s="12">
        <f t="shared" si="470"/>
        <v>42583.707638888889</v>
      </c>
      <c r="N3384" s="14">
        <f t="shared" si="471"/>
        <v>24.276435185185182</v>
      </c>
      <c r="O3384" t="b">
        <v>0</v>
      </c>
      <c r="P3384">
        <v>46</v>
      </c>
      <c r="Q3384" t="b">
        <v>1</v>
      </c>
      <c r="R3384" s="8">
        <f t="shared" si="472"/>
        <v>1.0074285714285713</v>
      </c>
      <c r="S3384" s="10">
        <f t="shared" si="473"/>
        <v>76.652173913043484</v>
      </c>
      <c r="T3384" t="s">
        <v>8271</v>
      </c>
      <c r="U3384" t="str">
        <f t="shared" si="474"/>
        <v>theater</v>
      </c>
      <c r="V3384" t="str">
        <f t="shared" si="475"/>
        <v>plays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>
        <f t="shared" si="468"/>
        <v>1728000</v>
      </c>
      <c r="L3385" s="12">
        <f t="shared" si="469"/>
        <v>42524.532638888893</v>
      </c>
      <c r="M3385" s="12">
        <f t="shared" si="470"/>
        <v>42544.532638888893</v>
      </c>
      <c r="N3385" s="14">
        <f t="shared" si="471"/>
        <v>19.75</v>
      </c>
      <c r="O3385" t="b">
        <v>0</v>
      </c>
      <c r="P3385">
        <v>30</v>
      </c>
      <c r="Q3385" t="b">
        <v>1</v>
      </c>
      <c r="R3385" s="8">
        <f t="shared" si="472"/>
        <v>1.1171428571428572</v>
      </c>
      <c r="S3385" s="10">
        <f t="shared" si="473"/>
        <v>65.166666666666671</v>
      </c>
      <c r="T3385" t="s">
        <v>8271</v>
      </c>
      <c r="U3385" t="str">
        <f t="shared" si="474"/>
        <v>theater</v>
      </c>
      <c r="V3385" t="str">
        <f t="shared" si="475"/>
        <v>plays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>
        <f t="shared" si="468"/>
        <v>3200032</v>
      </c>
      <c r="L3386" s="12">
        <f t="shared" si="469"/>
        <v>42291.837592592594</v>
      </c>
      <c r="M3386" s="12">
        <f t="shared" si="470"/>
        <v>42328.875</v>
      </c>
      <c r="N3386" s="14">
        <f t="shared" si="471"/>
        <v>36.787407407407407</v>
      </c>
      <c r="O3386" t="b">
        <v>0</v>
      </c>
      <c r="P3386">
        <v>64</v>
      </c>
      <c r="Q3386" t="b">
        <v>1</v>
      </c>
      <c r="R3386" s="8">
        <f t="shared" si="472"/>
        <v>1.0001100000000001</v>
      </c>
      <c r="S3386" s="10">
        <f t="shared" si="473"/>
        <v>93.760312499999998</v>
      </c>
      <c r="T3386" t="s">
        <v>8271</v>
      </c>
      <c r="U3386" t="str">
        <f t="shared" si="474"/>
        <v>theater</v>
      </c>
      <c r="V3386" t="str">
        <f t="shared" si="475"/>
        <v>plays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>
        <f t="shared" si="468"/>
        <v>2592000</v>
      </c>
      <c r="L3387" s="12">
        <f t="shared" si="469"/>
        <v>41953.6175</v>
      </c>
      <c r="M3387" s="12">
        <f t="shared" si="470"/>
        <v>41983.6175</v>
      </c>
      <c r="N3387" s="14">
        <f t="shared" si="471"/>
        <v>29.75</v>
      </c>
      <c r="O3387" t="b">
        <v>0</v>
      </c>
      <c r="P3387">
        <v>15</v>
      </c>
      <c r="Q3387" t="b">
        <v>1</v>
      </c>
      <c r="R3387" s="8">
        <f t="shared" si="472"/>
        <v>1</v>
      </c>
      <c r="S3387" s="10">
        <f t="shared" si="473"/>
        <v>133.33333333333334</v>
      </c>
      <c r="T3387" t="s">
        <v>8271</v>
      </c>
      <c r="U3387" t="str">
        <f t="shared" si="474"/>
        <v>theater</v>
      </c>
      <c r="V3387" t="str">
        <f t="shared" si="475"/>
        <v>plays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>
        <f t="shared" si="468"/>
        <v>2592000</v>
      </c>
      <c r="L3388" s="12">
        <f t="shared" si="469"/>
        <v>41946.394745370373</v>
      </c>
      <c r="M3388" s="12">
        <f t="shared" si="470"/>
        <v>41976.394745370373</v>
      </c>
      <c r="N3388" s="14">
        <f t="shared" si="471"/>
        <v>29.75</v>
      </c>
      <c r="O3388" t="b">
        <v>0</v>
      </c>
      <c r="P3388">
        <v>41</v>
      </c>
      <c r="Q3388" t="b">
        <v>1</v>
      </c>
      <c r="R3388" s="8">
        <f t="shared" si="472"/>
        <v>1.05</v>
      </c>
      <c r="S3388" s="10">
        <f t="shared" si="473"/>
        <v>51.219512195121951</v>
      </c>
      <c r="T3388" t="s">
        <v>8271</v>
      </c>
      <c r="U3388" t="str">
        <f t="shared" si="474"/>
        <v>theater</v>
      </c>
      <c r="V3388" t="str">
        <f t="shared" si="475"/>
        <v>plays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>
        <f t="shared" si="468"/>
        <v>3456000</v>
      </c>
      <c r="L3389" s="12">
        <f t="shared" si="469"/>
        <v>41947.512592592589</v>
      </c>
      <c r="M3389" s="12">
        <f t="shared" si="470"/>
        <v>41987.512592592597</v>
      </c>
      <c r="N3389" s="14">
        <f t="shared" si="471"/>
        <v>39.75</v>
      </c>
      <c r="O3389" t="b">
        <v>0</v>
      </c>
      <c r="P3389">
        <v>35</v>
      </c>
      <c r="Q3389" t="b">
        <v>1</v>
      </c>
      <c r="R3389" s="8">
        <f t="shared" si="472"/>
        <v>1.1686666666666667</v>
      </c>
      <c r="S3389" s="10">
        <f t="shared" si="473"/>
        <v>100.17142857142858</v>
      </c>
      <c r="T3389" t="s">
        <v>8271</v>
      </c>
      <c r="U3389" t="str">
        <f t="shared" si="474"/>
        <v>theater</v>
      </c>
      <c r="V3389" t="str">
        <f t="shared" si="475"/>
        <v>plays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>
        <f t="shared" si="468"/>
        <v>2592000</v>
      </c>
      <c r="L3390" s="12">
        <f t="shared" si="469"/>
        <v>42143.211122685185</v>
      </c>
      <c r="M3390" s="12">
        <f t="shared" si="470"/>
        <v>42173.211122685185</v>
      </c>
      <c r="N3390" s="14">
        <f t="shared" si="471"/>
        <v>29.75</v>
      </c>
      <c r="O3390" t="b">
        <v>0</v>
      </c>
      <c r="P3390">
        <v>45</v>
      </c>
      <c r="Q3390" t="b">
        <v>1</v>
      </c>
      <c r="R3390" s="8">
        <f t="shared" si="472"/>
        <v>1.038</v>
      </c>
      <c r="S3390" s="10">
        <f t="shared" si="473"/>
        <v>34.6</v>
      </c>
      <c r="T3390" t="s">
        <v>8271</v>
      </c>
      <c r="U3390" t="str">
        <f t="shared" si="474"/>
        <v>theater</v>
      </c>
      <c r="V3390" t="str">
        <f t="shared" si="475"/>
        <v>plays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>
        <f t="shared" si="468"/>
        <v>2592000</v>
      </c>
      <c r="L3391" s="12">
        <f t="shared" si="469"/>
        <v>42494.313449074078</v>
      </c>
      <c r="M3391" s="12">
        <f t="shared" si="470"/>
        <v>42524.313449074078</v>
      </c>
      <c r="N3391" s="14">
        <f t="shared" si="471"/>
        <v>29.75</v>
      </c>
      <c r="O3391" t="b">
        <v>0</v>
      </c>
      <c r="P3391">
        <v>62</v>
      </c>
      <c r="Q3391" t="b">
        <v>1</v>
      </c>
      <c r="R3391" s="8">
        <f t="shared" si="472"/>
        <v>1.145</v>
      </c>
      <c r="S3391" s="10">
        <f t="shared" si="473"/>
        <v>184.67741935483872</v>
      </c>
      <c r="T3391" t="s">
        <v>8271</v>
      </c>
      <c r="U3391" t="str">
        <f t="shared" si="474"/>
        <v>theater</v>
      </c>
      <c r="V3391" t="str">
        <f t="shared" si="475"/>
        <v>plays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>
        <f t="shared" si="468"/>
        <v>1296000</v>
      </c>
      <c r="L3392" s="12">
        <f t="shared" si="469"/>
        <v>41815.524826388886</v>
      </c>
      <c r="M3392" s="12">
        <f t="shared" si="470"/>
        <v>41830.524826388886</v>
      </c>
      <c r="N3392" s="14">
        <f t="shared" si="471"/>
        <v>14.75</v>
      </c>
      <c r="O3392" t="b">
        <v>0</v>
      </c>
      <c r="P3392">
        <v>22</v>
      </c>
      <c r="Q3392" t="b">
        <v>1</v>
      </c>
      <c r="R3392" s="8">
        <f t="shared" si="472"/>
        <v>1.024</v>
      </c>
      <c r="S3392" s="10">
        <f t="shared" si="473"/>
        <v>69.818181818181813</v>
      </c>
      <c r="T3392" t="s">
        <v>8271</v>
      </c>
      <c r="U3392" t="str">
        <f t="shared" si="474"/>
        <v>theater</v>
      </c>
      <c r="V3392" t="str">
        <f t="shared" si="475"/>
        <v>plays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>
        <f t="shared" si="468"/>
        <v>2539332</v>
      </c>
      <c r="L3393" s="12">
        <f t="shared" si="469"/>
        <v>41830.295694444445</v>
      </c>
      <c r="M3393" s="12">
        <f t="shared" si="470"/>
        <v>41859.686111111114</v>
      </c>
      <c r="N3393" s="14">
        <f t="shared" si="471"/>
        <v>29.140416666666667</v>
      </c>
      <c r="O3393" t="b">
        <v>0</v>
      </c>
      <c r="P3393">
        <v>18</v>
      </c>
      <c r="Q3393" t="b">
        <v>1</v>
      </c>
      <c r="R3393" s="8">
        <f t="shared" si="472"/>
        <v>2.23</v>
      </c>
      <c r="S3393" s="10">
        <f t="shared" si="473"/>
        <v>61.944444444444443</v>
      </c>
      <c r="T3393" t="s">
        <v>8271</v>
      </c>
      <c r="U3393" t="str">
        <f t="shared" si="474"/>
        <v>theater</v>
      </c>
      <c r="V3393" t="str">
        <f t="shared" si="475"/>
        <v>plays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>
        <f t="shared" si="468"/>
        <v>4320000</v>
      </c>
      <c r="L3394" s="12">
        <f t="shared" si="469"/>
        <v>42446.595543981486</v>
      </c>
      <c r="M3394" s="12">
        <f t="shared" si="470"/>
        <v>42496.595543981486</v>
      </c>
      <c r="N3394" s="14">
        <f t="shared" si="471"/>
        <v>49.75</v>
      </c>
      <c r="O3394" t="b">
        <v>0</v>
      </c>
      <c r="P3394">
        <v>12</v>
      </c>
      <c r="Q3394" t="b">
        <v>1</v>
      </c>
      <c r="R3394" s="8">
        <f t="shared" si="472"/>
        <v>1</v>
      </c>
      <c r="S3394" s="10">
        <f t="shared" si="473"/>
        <v>41.666666666666664</v>
      </c>
      <c r="T3394" t="s">
        <v>8271</v>
      </c>
      <c r="U3394" t="str">
        <f t="shared" si="474"/>
        <v>theater</v>
      </c>
      <c r="V3394" t="str">
        <f t="shared" si="475"/>
        <v>plays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>
        <f t="shared" ref="K3395:K3458" si="476">SUM(I3395,-J3395)</f>
        <v>2169530</v>
      </c>
      <c r="L3395" s="12">
        <f t="shared" ref="L3395:L3458" si="477">(((J3395/60)/60)/24)+DATE(1970,1,1)+(-6/24)</f>
        <v>41923.671643518523</v>
      </c>
      <c r="M3395" s="12">
        <f t="shared" ref="M3395:M3458" si="478">(((I3395/60)/60)/24)+DATE(1970,1,1)+(-6/24)</f>
        <v>41948.781944444447</v>
      </c>
      <c r="N3395" s="14">
        <f t="shared" ref="N3395:N3458" si="479">(((K3395/60)/60)/24)+(-6/24)</f>
        <v>24.860300925925927</v>
      </c>
      <c r="O3395" t="b">
        <v>0</v>
      </c>
      <c r="P3395">
        <v>44</v>
      </c>
      <c r="Q3395" t="b">
        <v>1</v>
      </c>
      <c r="R3395" s="8">
        <f t="shared" ref="R3395:R3458" si="480">E3395/D3395</f>
        <v>1.0580000000000001</v>
      </c>
      <c r="S3395" s="10">
        <f t="shared" ref="S3395:S3458" si="481">E3395/P3395</f>
        <v>36.06818181818182</v>
      </c>
      <c r="T3395" t="s">
        <v>8271</v>
      </c>
      <c r="U3395" t="str">
        <f t="shared" si="474"/>
        <v>theater</v>
      </c>
      <c r="V3395" t="str">
        <f t="shared" si="475"/>
        <v>plays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>
        <f t="shared" si="476"/>
        <v>2592000</v>
      </c>
      <c r="L3396" s="12">
        <f t="shared" si="477"/>
        <v>41817.34542824074</v>
      </c>
      <c r="M3396" s="12">
        <f t="shared" si="478"/>
        <v>41847.34542824074</v>
      </c>
      <c r="N3396" s="14">
        <f t="shared" si="479"/>
        <v>29.75</v>
      </c>
      <c r="O3396" t="b">
        <v>0</v>
      </c>
      <c r="P3396">
        <v>27</v>
      </c>
      <c r="Q3396" t="b">
        <v>1</v>
      </c>
      <c r="R3396" s="8">
        <f t="shared" si="480"/>
        <v>1.4236363636363636</v>
      </c>
      <c r="S3396" s="10">
        <f t="shared" si="481"/>
        <v>29</v>
      </c>
      <c r="T3396" t="s">
        <v>8271</v>
      </c>
      <c r="U3396" t="str">
        <f t="shared" si="474"/>
        <v>theater</v>
      </c>
      <c r="V3396" t="str">
        <f t="shared" si="475"/>
        <v>plays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>
        <f t="shared" si="476"/>
        <v>1213456</v>
      </c>
      <c r="L3397" s="12">
        <f t="shared" si="477"/>
        <v>42140.462314814817</v>
      </c>
      <c r="M3397" s="12">
        <f t="shared" si="478"/>
        <v>42154.506944444445</v>
      </c>
      <c r="N3397" s="14">
        <f t="shared" si="479"/>
        <v>13.794629629629631</v>
      </c>
      <c r="O3397" t="b">
        <v>0</v>
      </c>
      <c r="P3397">
        <v>38</v>
      </c>
      <c r="Q3397" t="b">
        <v>1</v>
      </c>
      <c r="R3397" s="8">
        <f t="shared" si="480"/>
        <v>1.84</v>
      </c>
      <c r="S3397" s="10">
        <f t="shared" si="481"/>
        <v>24.210526315789473</v>
      </c>
      <c r="T3397" t="s">
        <v>8271</v>
      </c>
      <c r="U3397" t="str">
        <f t="shared" si="474"/>
        <v>theater</v>
      </c>
      <c r="V3397" t="str">
        <f t="shared" si="475"/>
        <v>plays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>
        <f t="shared" si="476"/>
        <v>2308551</v>
      </c>
      <c r="L3398" s="12">
        <f t="shared" si="477"/>
        <v>41764.19663194444</v>
      </c>
      <c r="M3398" s="12">
        <f t="shared" si="478"/>
        <v>41790.915972222225</v>
      </c>
      <c r="N3398" s="14">
        <f t="shared" si="479"/>
        <v>26.469340277777775</v>
      </c>
      <c r="O3398" t="b">
        <v>0</v>
      </c>
      <c r="P3398">
        <v>28</v>
      </c>
      <c r="Q3398" t="b">
        <v>1</v>
      </c>
      <c r="R3398" s="8">
        <f t="shared" si="480"/>
        <v>1.0433333333333332</v>
      </c>
      <c r="S3398" s="10">
        <f t="shared" si="481"/>
        <v>55.892857142857146</v>
      </c>
      <c r="T3398" t="s">
        <v>8271</v>
      </c>
      <c r="U3398" t="str">
        <f t="shared" si="474"/>
        <v>theater</v>
      </c>
      <c r="V3398" t="str">
        <f t="shared" si="475"/>
        <v>plays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>
        <f t="shared" si="476"/>
        <v>3493871</v>
      </c>
      <c r="L3399" s="12">
        <f t="shared" si="477"/>
        <v>42378.228344907402</v>
      </c>
      <c r="M3399" s="12">
        <f t="shared" si="478"/>
        <v>42418.666666666672</v>
      </c>
      <c r="N3399" s="14">
        <f t="shared" si="479"/>
        <v>40.18832175925926</v>
      </c>
      <c r="O3399" t="b">
        <v>0</v>
      </c>
      <c r="P3399">
        <v>24</v>
      </c>
      <c r="Q3399" t="b">
        <v>1</v>
      </c>
      <c r="R3399" s="8">
        <f t="shared" si="480"/>
        <v>1.1200000000000001</v>
      </c>
      <c r="S3399" s="10">
        <f t="shared" si="481"/>
        <v>11.666666666666666</v>
      </c>
      <c r="T3399" t="s">
        <v>8271</v>
      </c>
      <c r="U3399" t="str">
        <f t="shared" si="474"/>
        <v>theater</v>
      </c>
      <c r="V3399" t="str">
        <f t="shared" si="475"/>
        <v>plays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>
        <f t="shared" si="476"/>
        <v>1983424</v>
      </c>
      <c r="L3400" s="12">
        <f t="shared" si="477"/>
        <v>41941.50203703704</v>
      </c>
      <c r="M3400" s="12">
        <f t="shared" si="478"/>
        <v>41964.458333333328</v>
      </c>
      <c r="N3400" s="14">
        <f t="shared" si="479"/>
        <v>22.706296296296298</v>
      </c>
      <c r="O3400" t="b">
        <v>0</v>
      </c>
      <c r="P3400">
        <v>65</v>
      </c>
      <c r="Q3400" t="b">
        <v>1</v>
      </c>
      <c r="R3400" s="8">
        <f t="shared" si="480"/>
        <v>1.1107499999999999</v>
      </c>
      <c r="S3400" s="10">
        <f t="shared" si="481"/>
        <v>68.353846153846149</v>
      </c>
      <c r="T3400" t="s">
        <v>8271</v>
      </c>
      <c r="U3400" t="str">
        <f t="shared" si="474"/>
        <v>theater</v>
      </c>
      <c r="V3400" t="str">
        <f t="shared" si="475"/>
        <v>plays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>
        <f t="shared" si="476"/>
        <v>2592000</v>
      </c>
      <c r="L3401" s="12">
        <f t="shared" si="477"/>
        <v>42026.670428240745</v>
      </c>
      <c r="M3401" s="12">
        <f t="shared" si="478"/>
        <v>42056.670428240745</v>
      </c>
      <c r="N3401" s="14">
        <f t="shared" si="479"/>
        <v>29.75</v>
      </c>
      <c r="O3401" t="b">
        <v>0</v>
      </c>
      <c r="P3401">
        <v>46</v>
      </c>
      <c r="Q3401" t="b">
        <v>1</v>
      </c>
      <c r="R3401" s="8">
        <f t="shared" si="480"/>
        <v>1.0375000000000001</v>
      </c>
      <c r="S3401" s="10">
        <f t="shared" si="481"/>
        <v>27.065217391304348</v>
      </c>
      <c r="T3401" t="s">
        <v>8271</v>
      </c>
      <c r="U3401" t="str">
        <f t="shared" si="474"/>
        <v>theater</v>
      </c>
      <c r="V3401" t="str">
        <f t="shared" si="475"/>
        <v>plays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>
        <f t="shared" si="476"/>
        <v>3888000</v>
      </c>
      <c r="L3402" s="12">
        <f t="shared" si="477"/>
        <v>41834.703865740739</v>
      </c>
      <c r="M3402" s="12">
        <f t="shared" si="478"/>
        <v>41879.703865740739</v>
      </c>
      <c r="N3402" s="14">
        <f t="shared" si="479"/>
        <v>44.75</v>
      </c>
      <c r="O3402" t="b">
        <v>0</v>
      </c>
      <c r="P3402">
        <v>85</v>
      </c>
      <c r="Q3402" t="b">
        <v>1</v>
      </c>
      <c r="R3402" s="8">
        <f t="shared" si="480"/>
        <v>1.0041</v>
      </c>
      <c r="S3402" s="10">
        <f t="shared" si="481"/>
        <v>118.12941176470588</v>
      </c>
      <c r="T3402" t="s">
        <v>8271</v>
      </c>
      <c r="U3402" t="str">
        <f t="shared" si="474"/>
        <v>theater</v>
      </c>
      <c r="V3402" t="str">
        <f t="shared" si="475"/>
        <v>plays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>
        <f t="shared" si="476"/>
        <v>2592000</v>
      </c>
      <c r="L3403" s="12">
        <f t="shared" si="477"/>
        <v>42193.473912037036</v>
      </c>
      <c r="M3403" s="12">
        <f t="shared" si="478"/>
        <v>42223.473912037036</v>
      </c>
      <c r="N3403" s="14">
        <f t="shared" si="479"/>
        <v>29.75</v>
      </c>
      <c r="O3403" t="b">
        <v>0</v>
      </c>
      <c r="P3403">
        <v>66</v>
      </c>
      <c r="Q3403" t="b">
        <v>1</v>
      </c>
      <c r="R3403" s="8">
        <f t="shared" si="480"/>
        <v>1.0186206896551724</v>
      </c>
      <c r="S3403" s="10">
        <f t="shared" si="481"/>
        <v>44.757575757575758</v>
      </c>
      <c r="T3403" t="s">
        <v>8271</v>
      </c>
      <c r="U3403" t="str">
        <f t="shared" si="474"/>
        <v>theater</v>
      </c>
      <c r="V3403" t="str">
        <f t="shared" si="475"/>
        <v>plays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>
        <f t="shared" si="476"/>
        <v>2547617</v>
      </c>
      <c r="L3404" s="12">
        <f t="shared" si="477"/>
        <v>42290.36855324074</v>
      </c>
      <c r="M3404" s="12">
        <f t="shared" si="478"/>
        <v>42319.854861111111</v>
      </c>
      <c r="N3404" s="14">
        <f t="shared" si="479"/>
        <v>29.236307870370368</v>
      </c>
      <c r="O3404" t="b">
        <v>0</v>
      </c>
      <c r="P3404">
        <v>165</v>
      </c>
      <c r="Q3404" t="b">
        <v>1</v>
      </c>
      <c r="R3404" s="8">
        <f t="shared" si="480"/>
        <v>1.0976666666666666</v>
      </c>
      <c r="S3404" s="10">
        <f t="shared" si="481"/>
        <v>99.787878787878782</v>
      </c>
      <c r="T3404" t="s">
        <v>8271</v>
      </c>
      <c r="U3404" t="str">
        <f t="shared" si="474"/>
        <v>theater</v>
      </c>
      <c r="V3404" t="str">
        <f t="shared" si="475"/>
        <v>plays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>
        <f t="shared" si="476"/>
        <v>2592000</v>
      </c>
      <c r="L3405" s="12">
        <f t="shared" si="477"/>
        <v>42150.212083333332</v>
      </c>
      <c r="M3405" s="12">
        <f t="shared" si="478"/>
        <v>42180.212083333332</v>
      </c>
      <c r="N3405" s="14">
        <f t="shared" si="479"/>
        <v>29.75</v>
      </c>
      <c r="O3405" t="b">
        <v>0</v>
      </c>
      <c r="P3405">
        <v>17</v>
      </c>
      <c r="Q3405" t="b">
        <v>1</v>
      </c>
      <c r="R3405" s="8">
        <f t="shared" si="480"/>
        <v>1</v>
      </c>
      <c r="S3405" s="10">
        <f t="shared" si="481"/>
        <v>117.64705882352941</v>
      </c>
      <c r="T3405" t="s">
        <v>8271</v>
      </c>
      <c r="U3405" t="str">
        <f t="shared" si="474"/>
        <v>theater</v>
      </c>
      <c r="V3405" t="str">
        <f t="shared" si="475"/>
        <v>plays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>
        <f t="shared" si="476"/>
        <v>1728000</v>
      </c>
      <c r="L3406" s="12">
        <f t="shared" si="477"/>
        <v>42152.253495370373</v>
      </c>
      <c r="M3406" s="12">
        <f t="shared" si="478"/>
        <v>42172.253495370373</v>
      </c>
      <c r="N3406" s="14">
        <f t="shared" si="479"/>
        <v>19.75</v>
      </c>
      <c r="O3406" t="b">
        <v>0</v>
      </c>
      <c r="P3406">
        <v>3</v>
      </c>
      <c r="Q3406" t="b">
        <v>1</v>
      </c>
      <c r="R3406" s="8">
        <f t="shared" si="480"/>
        <v>1.22</v>
      </c>
      <c r="S3406" s="10">
        <f t="shared" si="481"/>
        <v>203.33333333333334</v>
      </c>
      <c r="T3406" t="s">
        <v>8271</v>
      </c>
      <c r="U3406" t="str">
        <f t="shared" si="474"/>
        <v>theater</v>
      </c>
      <c r="V3406" t="str">
        <f t="shared" si="475"/>
        <v>plays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>
        <f t="shared" si="476"/>
        <v>1812854</v>
      </c>
      <c r="L3407" s="12">
        <f t="shared" si="477"/>
        <v>42409.767199074078</v>
      </c>
      <c r="M3407" s="12">
        <f t="shared" si="478"/>
        <v>42430.749305555553</v>
      </c>
      <c r="N3407" s="14">
        <f t="shared" si="479"/>
        <v>20.732106481481484</v>
      </c>
      <c r="O3407" t="b">
        <v>0</v>
      </c>
      <c r="P3407">
        <v>17</v>
      </c>
      <c r="Q3407" t="b">
        <v>1</v>
      </c>
      <c r="R3407" s="8">
        <f t="shared" si="480"/>
        <v>1.3757142857142857</v>
      </c>
      <c r="S3407" s="10">
        <f t="shared" si="481"/>
        <v>28.323529411764707</v>
      </c>
      <c r="T3407" t="s">
        <v>8271</v>
      </c>
      <c r="U3407" t="str">
        <f t="shared" si="474"/>
        <v>theater</v>
      </c>
      <c r="V3407" t="str">
        <f t="shared" si="475"/>
        <v>plays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>
        <f t="shared" si="476"/>
        <v>3888000</v>
      </c>
      <c r="L3408" s="12">
        <f t="shared" si="477"/>
        <v>41791.242777777778</v>
      </c>
      <c r="M3408" s="12">
        <f t="shared" si="478"/>
        <v>41836.242777777778</v>
      </c>
      <c r="N3408" s="14">
        <f t="shared" si="479"/>
        <v>44.75</v>
      </c>
      <c r="O3408" t="b">
        <v>0</v>
      </c>
      <c r="P3408">
        <v>91</v>
      </c>
      <c r="Q3408" t="b">
        <v>1</v>
      </c>
      <c r="R3408" s="8">
        <f t="shared" si="480"/>
        <v>1.0031000000000001</v>
      </c>
      <c r="S3408" s="10">
        <f t="shared" si="481"/>
        <v>110.23076923076923</v>
      </c>
      <c r="T3408" t="s">
        <v>8271</v>
      </c>
      <c r="U3408" t="str">
        <f t="shared" si="474"/>
        <v>theater</v>
      </c>
      <c r="V3408" t="str">
        <f t="shared" si="475"/>
        <v>plays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>
        <f t="shared" si="476"/>
        <v>2592000</v>
      </c>
      <c r="L3409" s="12">
        <f t="shared" si="477"/>
        <v>41796.172326388885</v>
      </c>
      <c r="M3409" s="12">
        <f t="shared" si="478"/>
        <v>41826.172326388885</v>
      </c>
      <c r="N3409" s="14">
        <f t="shared" si="479"/>
        <v>29.75</v>
      </c>
      <c r="O3409" t="b">
        <v>0</v>
      </c>
      <c r="P3409">
        <v>67</v>
      </c>
      <c r="Q3409" t="b">
        <v>1</v>
      </c>
      <c r="R3409" s="8">
        <f t="shared" si="480"/>
        <v>1.071</v>
      </c>
      <c r="S3409" s="10">
        <f t="shared" si="481"/>
        <v>31.970149253731343</v>
      </c>
      <c r="T3409" t="s">
        <v>8271</v>
      </c>
      <c r="U3409" t="str">
        <f t="shared" si="474"/>
        <v>theater</v>
      </c>
      <c r="V3409" t="str">
        <f t="shared" si="475"/>
        <v>plays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>
        <f t="shared" si="476"/>
        <v>2592000</v>
      </c>
      <c r="L3410" s="12">
        <f t="shared" si="477"/>
        <v>41808.741944444446</v>
      </c>
      <c r="M3410" s="12">
        <f t="shared" si="478"/>
        <v>41838.741944444446</v>
      </c>
      <c r="N3410" s="14">
        <f t="shared" si="479"/>
        <v>29.75</v>
      </c>
      <c r="O3410" t="b">
        <v>0</v>
      </c>
      <c r="P3410">
        <v>18</v>
      </c>
      <c r="Q3410" t="b">
        <v>1</v>
      </c>
      <c r="R3410" s="8">
        <f t="shared" si="480"/>
        <v>2.11</v>
      </c>
      <c r="S3410" s="10">
        <f t="shared" si="481"/>
        <v>58.611111111111114</v>
      </c>
      <c r="T3410" t="s">
        <v>8271</v>
      </c>
      <c r="U3410" t="str">
        <f t="shared" si="474"/>
        <v>theater</v>
      </c>
      <c r="V3410" t="str">
        <f t="shared" si="475"/>
        <v>plays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>
        <f t="shared" si="476"/>
        <v>3288322</v>
      </c>
      <c r="L3411" s="12">
        <f t="shared" si="477"/>
        <v>42544.564328703709</v>
      </c>
      <c r="M3411" s="12">
        <f t="shared" si="478"/>
        <v>42582.623611111107</v>
      </c>
      <c r="N3411" s="14">
        <f t="shared" si="479"/>
        <v>37.809282407407409</v>
      </c>
      <c r="O3411" t="b">
        <v>0</v>
      </c>
      <c r="P3411">
        <v>21</v>
      </c>
      <c r="Q3411" t="b">
        <v>1</v>
      </c>
      <c r="R3411" s="8">
        <f t="shared" si="480"/>
        <v>1.236</v>
      </c>
      <c r="S3411" s="10">
        <f t="shared" si="481"/>
        <v>29.428571428571427</v>
      </c>
      <c r="T3411" t="s">
        <v>8271</v>
      </c>
      <c r="U3411" t="str">
        <f t="shared" si="474"/>
        <v>theater</v>
      </c>
      <c r="V3411" t="str">
        <f t="shared" si="475"/>
        <v>plays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>
        <f t="shared" si="476"/>
        <v>2354410</v>
      </c>
      <c r="L3412" s="12">
        <f t="shared" si="477"/>
        <v>42499.791550925926</v>
      </c>
      <c r="M3412" s="12">
        <f t="shared" si="478"/>
        <v>42527.041666666672</v>
      </c>
      <c r="N3412" s="14">
        <f t="shared" si="479"/>
        <v>27.000115740740739</v>
      </c>
      <c r="O3412" t="b">
        <v>0</v>
      </c>
      <c r="P3412">
        <v>40</v>
      </c>
      <c r="Q3412" t="b">
        <v>1</v>
      </c>
      <c r="R3412" s="8">
        <f t="shared" si="480"/>
        <v>1.085</v>
      </c>
      <c r="S3412" s="10">
        <f t="shared" si="481"/>
        <v>81.375</v>
      </c>
      <c r="T3412" t="s">
        <v>8271</v>
      </c>
      <c r="U3412" t="str">
        <f t="shared" si="474"/>
        <v>theater</v>
      </c>
      <c r="V3412" t="str">
        <f t="shared" si="475"/>
        <v>plays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>
        <f t="shared" si="476"/>
        <v>1728000</v>
      </c>
      <c r="L3413" s="12">
        <f t="shared" si="477"/>
        <v>42264.772824074069</v>
      </c>
      <c r="M3413" s="12">
        <f t="shared" si="478"/>
        <v>42284.772824074069</v>
      </c>
      <c r="N3413" s="14">
        <f t="shared" si="479"/>
        <v>19.75</v>
      </c>
      <c r="O3413" t="b">
        <v>0</v>
      </c>
      <c r="P3413">
        <v>78</v>
      </c>
      <c r="Q3413" t="b">
        <v>1</v>
      </c>
      <c r="R3413" s="8">
        <f t="shared" si="480"/>
        <v>1.0356666666666667</v>
      </c>
      <c r="S3413" s="10">
        <f t="shared" si="481"/>
        <v>199.16666666666666</v>
      </c>
      <c r="T3413" t="s">
        <v>8271</v>
      </c>
      <c r="U3413" t="str">
        <f t="shared" si="474"/>
        <v>theater</v>
      </c>
      <c r="V3413" t="str">
        <f t="shared" si="475"/>
        <v>plays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>
        <f t="shared" si="476"/>
        <v>2592000</v>
      </c>
      <c r="L3414" s="12">
        <f t="shared" si="477"/>
        <v>41879.709050925929</v>
      </c>
      <c r="M3414" s="12">
        <f t="shared" si="478"/>
        <v>41909.709050925929</v>
      </c>
      <c r="N3414" s="14">
        <f t="shared" si="479"/>
        <v>29.75</v>
      </c>
      <c r="O3414" t="b">
        <v>0</v>
      </c>
      <c r="P3414">
        <v>26</v>
      </c>
      <c r="Q3414" t="b">
        <v>1</v>
      </c>
      <c r="R3414" s="8">
        <f t="shared" si="480"/>
        <v>1</v>
      </c>
      <c r="S3414" s="10">
        <f t="shared" si="481"/>
        <v>115.38461538461539</v>
      </c>
      <c r="T3414" t="s">
        <v>8271</v>
      </c>
      <c r="U3414" t="str">
        <f t="shared" si="474"/>
        <v>theater</v>
      </c>
      <c r="V3414" t="str">
        <f t="shared" si="475"/>
        <v>plays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>
        <f t="shared" si="476"/>
        <v>818602</v>
      </c>
      <c r="L3415" s="12">
        <f t="shared" si="477"/>
        <v>42053.483078703706</v>
      </c>
      <c r="M3415" s="12">
        <f t="shared" si="478"/>
        <v>42062.957638888889</v>
      </c>
      <c r="N3415" s="14">
        <f t="shared" si="479"/>
        <v>9.2245601851851848</v>
      </c>
      <c r="O3415" t="b">
        <v>0</v>
      </c>
      <c r="P3415">
        <v>14</v>
      </c>
      <c r="Q3415" t="b">
        <v>1</v>
      </c>
      <c r="R3415" s="8">
        <f t="shared" si="480"/>
        <v>1.3</v>
      </c>
      <c r="S3415" s="10">
        <f t="shared" si="481"/>
        <v>46.428571428571431</v>
      </c>
      <c r="T3415" t="s">
        <v>8271</v>
      </c>
      <c r="U3415" t="str">
        <f t="shared" si="474"/>
        <v>theater</v>
      </c>
      <c r="V3415" t="str">
        <f t="shared" si="475"/>
        <v>plays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>
        <f t="shared" si="476"/>
        <v>2548815</v>
      </c>
      <c r="L3416" s="12">
        <f t="shared" si="477"/>
        <v>42675.582465277781</v>
      </c>
      <c r="M3416" s="12">
        <f t="shared" si="478"/>
        <v>42705.082638888889</v>
      </c>
      <c r="N3416" s="14">
        <f t="shared" si="479"/>
        <v>29.250173611111112</v>
      </c>
      <c r="O3416" t="b">
        <v>0</v>
      </c>
      <c r="P3416">
        <v>44</v>
      </c>
      <c r="Q3416" t="b">
        <v>1</v>
      </c>
      <c r="R3416" s="8">
        <f t="shared" si="480"/>
        <v>1.0349999999999999</v>
      </c>
      <c r="S3416" s="10">
        <f t="shared" si="481"/>
        <v>70.568181818181813</v>
      </c>
      <c r="T3416" t="s">
        <v>8271</v>
      </c>
      <c r="U3416" t="str">
        <f t="shared" si="474"/>
        <v>theater</v>
      </c>
      <c r="V3416" t="str">
        <f t="shared" si="475"/>
        <v>plays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>
        <f t="shared" si="476"/>
        <v>936144</v>
      </c>
      <c r="L3417" s="12">
        <f t="shared" si="477"/>
        <v>42466.894166666665</v>
      </c>
      <c r="M3417" s="12">
        <f t="shared" si="478"/>
        <v>42477.729166666672</v>
      </c>
      <c r="N3417" s="14">
        <f t="shared" si="479"/>
        <v>10.585000000000001</v>
      </c>
      <c r="O3417" t="b">
        <v>0</v>
      </c>
      <c r="P3417">
        <v>9</v>
      </c>
      <c r="Q3417" t="b">
        <v>1</v>
      </c>
      <c r="R3417" s="8">
        <f t="shared" si="480"/>
        <v>1</v>
      </c>
      <c r="S3417" s="10">
        <f t="shared" si="481"/>
        <v>22.222222222222221</v>
      </c>
      <c r="T3417" t="s">
        <v>8271</v>
      </c>
      <c r="U3417" t="str">
        <f t="shared" si="474"/>
        <v>theater</v>
      </c>
      <c r="V3417" t="str">
        <f t="shared" si="475"/>
        <v>plays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>
        <f t="shared" si="476"/>
        <v>2450155</v>
      </c>
      <c r="L3418" s="12">
        <f t="shared" si="477"/>
        <v>42089.162557870368</v>
      </c>
      <c r="M3418" s="12">
        <f t="shared" si="478"/>
        <v>42117.520833333328</v>
      </c>
      <c r="N3418" s="14">
        <f t="shared" si="479"/>
        <v>28.108275462962961</v>
      </c>
      <c r="O3418" t="b">
        <v>0</v>
      </c>
      <c r="P3418">
        <v>30</v>
      </c>
      <c r="Q3418" t="b">
        <v>1</v>
      </c>
      <c r="R3418" s="8">
        <f t="shared" si="480"/>
        <v>1.196</v>
      </c>
      <c r="S3418" s="10">
        <f t="shared" si="481"/>
        <v>159.46666666666667</v>
      </c>
      <c r="T3418" t="s">
        <v>8271</v>
      </c>
      <c r="U3418" t="str">
        <f t="shared" si="474"/>
        <v>theater</v>
      </c>
      <c r="V3418" t="str">
        <f t="shared" si="475"/>
        <v>plays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>
        <f t="shared" si="476"/>
        <v>3725232</v>
      </c>
      <c r="L3419" s="12">
        <f t="shared" si="477"/>
        <v>41894.66375</v>
      </c>
      <c r="M3419" s="12">
        <f t="shared" si="478"/>
        <v>41937.779861111114</v>
      </c>
      <c r="N3419" s="14">
        <f t="shared" si="479"/>
        <v>42.86611111111111</v>
      </c>
      <c r="O3419" t="b">
        <v>0</v>
      </c>
      <c r="P3419">
        <v>45</v>
      </c>
      <c r="Q3419" t="b">
        <v>1</v>
      </c>
      <c r="R3419" s="8">
        <f t="shared" si="480"/>
        <v>1.0000058823529412</v>
      </c>
      <c r="S3419" s="10">
        <f t="shared" si="481"/>
        <v>37.777999999999999</v>
      </c>
      <c r="T3419" t="s">
        <v>8271</v>
      </c>
      <c r="U3419" t="str">
        <f t="shared" si="474"/>
        <v>theater</v>
      </c>
      <c r="V3419" t="str">
        <f t="shared" si="475"/>
        <v>plays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>
        <f t="shared" si="476"/>
        <v>2592000</v>
      </c>
      <c r="L3420" s="12">
        <f t="shared" si="477"/>
        <v>41752.58457175926</v>
      </c>
      <c r="M3420" s="12">
        <f t="shared" si="478"/>
        <v>41782.58457175926</v>
      </c>
      <c r="N3420" s="14">
        <f t="shared" si="479"/>
        <v>29.75</v>
      </c>
      <c r="O3420" t="b">
        <v>0</v>
      </c>
      <c r="P3420">
        <v>56</v>
      </c>
      <c r="Q3420" t="b">
        <v>1</v>
      </c>
      <c r="R3420" s="8">
        <f t="shared" si="480"/>
        <v>1.00875</v>
      </c>
      <c r="S3420" s="10">
        <f t="shared" si="481"/>
        <v>72.053571428571431</v>
      </c>
      <c r="T3420" t="s">
        <v>8271</v>
      </c>
      <c r="U3420" t="str">
        <f t="shared" si="474"/>
        <v>theater</v>
      </c>
      <c r="V3420" t="str">
        <f t="shared" si="475"/>
        <v>plays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>
        <f t="shared" si="476"/>
        <v>1561615</v>
      </c>
      <c r="L3421" s="12">
        <f t="shared" si="477"/>
        <v>42448.571585648147</v>
      </c>
      <c r="M3421" s="12">
        <f t="shared" si="478"/>
        <v>42466.645833333328</v>
      </c>
      <c r="N3421" s="14">
        <f t="shared" si="479"/>
        <v>17.824247685185188</v>
      </c>
      <c r="O3421" t="b">
        <v>0</v>
      </c>
      <c r="P3421">
        <v>46</v>
      </c>
      <c r="Q3421" t="b">
        <v>1</v>
      </c>
      <c r="R3421" s="8">
        <f t="shared" si="480"/>
        <v>1.0654545454545454</v>
      </c>
      <c r="S3421" s="10">
        <f t="shared" si="481"/>
        <v>63.695652173913047</v>
      </c>
      <c r="T3421" t="s">
        <v>8271</v>
      </c>
      <c r="U3421" t="str">
        <f t="shared" si="474"/>
        <v>theater</v>
      </c>
      <c r="V3421" t="str">
        <f t="shared" si="475"/>
        <v>plays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>
        <f t="shared" si="476"/>
        <v>769798</v>
      </c>
      <c r="L3422" s="12">
        <f t="shared" si="477"/>
        <v>42404.840300925927</v>
      </c>
      <c r="M3422" s="12">
        <f t="shared" si="478"/>
        <v>42413.75</v>
      </c>
      <c r="N3422" s="14">
        <f t="shared" si="479"/>
        <v>8.6596990740740747</v>
      </c>
      <c r="O3422" t="b">
        <v>0</v>
      </c>
      <c r="P3422">
        <v>34</v>
      </c>
      <c r="Q3422" t="b">
        <v>1</v>
      </c>
      <c r="R3422" s="8">
        <f t="shared" si="480"/>
        <v>1.38</v>
      </c>
      <c r="S3422" s="10">
        <f t="shared" si="481"/>
        <v>28.411764705882351</v>
      </c>
      <c r="T3422" t="s">
        <v>8271</v>
      </c>
      <c r="U3422" t="str">
        <f t="shared" si="474"/>
        <v>theater</v>
      </c>
      <c r="V3422" t="str">
        <f t="shared" si="475"/>
        <v>plays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>
        <f t="shared" si="476"/>
        <v>2592000</v>
      </c>
      <c r="L3423" s="12">
        <f t="shared" si="477"/>
        <v>42037.541238425925</v>
      </c>
      <c r="M3423" s="12">
        <f t="shared" si="478"/>
        <v>42067.541238425925</v>
      </c>
      <c r="N3423" s="14">
        <f t="shared" si="479"/>
        <v>29.75</v>
      </c>
      <c r="O3423" t="b">
        <v>0</v>
      </c>
      <c r="P3423">
        <v>98</v>
      </c>
      <c r="Q3423" t="b">
        <v>1</v>
      </c>
      <c r="R3423" s="8">
        <f t="shared" si="480"/>
        <v>1.0115000000000001</v>
      </c>
      <c r="S3423" s="10">
        <f t="shared" si="481"/>
        <v>103.21428571428571</v>
      </c>
      <c r="T3423" t="s">
        <v>8271</v>
      </c>
      <c r="U3423" t="str">
        <f t="shared" ref="U3423:U3486" si="482">IF(T3423="theater/plays", "theater", IF(T3423="theater/musical", "theater", IF(T3423="theater/spaces", "theater", "N/A")))</f>
        <v>theater</v>
      </c>
      <c r="V3423" t="str">
        <f t="shared" ref="V3423:V3486" si="483">IF(T3423="theater/plays", "plays", IF(T3423="theater/musical", "musical", IF(T3423="theater/spaces", "spaces", "N/A")))</f>
        <v>plays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>
        <f t="shared" si="476"/>
        <v>2457024</v>
      </c>
      <c r="L3424" s="12">
        <f t="shared" si="477"/>
        <v>42323.312222222223</v>
      </c>
      <c r="M3424" s="12">
        <f t="shared" si="478"/>
        <v>42351.75</v>
      </c>
      <c r="N3424" s="14">
        <f t="shared" si="479"/>
        <v>28.187777777777779</v>
      </c>
      <c r="O3424" t="b">
        <v>0</v>
      </c>
      <c r="P3424">
        <v>46</v>
      </c>
      <c r="Q3424" t="b">
        <v>1</v>
      </c>
      <c r="R3424" s="8">
        <f t="shared" si="480"/>
        <v>1.091</v>
      </c>
      <c r="S3424" s="10">
        <f t="shared" si="481"/>
        <v>71.152173913043484</v>
      </c>
      <c r="T3424" t="s">
        <v>8271</v>
      </c>
      <c r="U3424" t="str">
        <f t="shared" si="482"/>
        <v>theater</v>
      </c>
      <c r="V3424" t="str">
        <f t="shared" si="483"/>
        <v>plays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>
        <f t="shared" si="476"/>
        <v>2592000</v>
      </c>
      <c r="L3425" s="12">
        <f t="shared" si="477"/>
        <v>42088.661354166667</v>
      </c>
      <c r="M3425" s="12">
        <f t="shared" si="478"/>
        <v>42118.661354166667</v>
      </c>
      <c r="N3425" s="14">
        <f t="shared" si="479"/>
        <v>29.75</v>
      </c>
      <c r="O3425" t="b">
        <v>0</v>
      </c>
      <c r="P3425">
        <v>10</v>
      </c>
      <c r="Q3425" t="b">
        <v>1</v>
      </c>
      <c r="R3425" s="8">
        <f t="shared" si="480"/>
        <v>1.4</v>
      </c>
      <c r="S3425" s="10">
        <f t="shared" si="481"/>
        <v>35</v>
      </c>
      <c r="T3425" t="s">
        <v>8271</v>
      </c>
      <c r="U3425" t="str">
        <f t="shared" si="482"/>
        <v>theater</v>
      </c>
      <c r="V3425" t="str">
        <f t="shared" si="483"/>
        <v>plays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>
        <f t="shared" si="476"/>
        <v>1867456</v>
      </c>
      <c r="L3426" s="12">
        <f t="shared" si="477"/>
        <v>42018.426898148144</v>
      </c>
      <c r="M3426" s="12">
        <f t="shared" si="478"/>
        <v>42040.040972222225</v>
      </c>
      <c r="N3426" s="14">
        <f t="shared" si="479"/>
        <v>21.364074074074072</v>
      </c>
      <c r="O3426" t="b">
        <v>0</v>
      </c>
      <c r="P3426">
        <v>76</v>
      </c>
      <c r="Q3426" t="b">
        <v>1</v>
      </c>
      <c r="R3426" s="8">
        <f t="shared" si="480"/>
        <v>1.0358333333333334</v>
      </c>
      <c r="S3426" s="10">
        <f t="shared" si="481"/>
        <v>81.776315789473685</v>
      </c>
      <c r="T3426" t="s">
        <v>8271</v>
      </c>
      <c r="U3426" t="str">
        <f t="shared" si="482"/>
        <v>theater</v>
      </c>
      <c r="V3426" t="str">
        <f t="shared" si="483"/>
        <v>plays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>
        <f t="shared" si="476"/>
        <v>2764800</v>
      </c>
      <c r="L3427" s="12">
        <f t="shared" si="477"/>
        <v>41884.367314814815</v>
      </c>
      <c r="M3427" s="12">
        <f t="shared" si="478"/>
        <v>41916.367314814815</v>
      </c>
      <c r="N3427" s="14">
        <f t="shared" si="479"/>
        <v>31.75</v>
      </c>
      <c r="O3427" t="b">
        <v>0</v>
      </c>
      <c r="P3427">
        <v>104</v>
      </c>
      <c r="Q3427" t="b">
        <v>1</v>
      </c>
      <c r="R3427" s="8">
        <f t="shared" si="480"/>
        <v>1.0297033333333332</v>
      </c>
      <c r="S3427" s="10">
        <f t="shared" si="481"/>
        <v>297.02980769230766</v>
      </c>
      <c r="T3427" t="s">
        <v>8271</v>
      </c>
      <c r="U3427" t="str">
        <f t="shared" si="482"/>
        <v>theater</v>
      </c>
      <c r="V3427" t="str">
        <f t="shared" si="483"/>
        <v>plays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>
        <f t="shared" si="476"/>
        <v>1643897</v>
      </c>
      <c r="L3428" s="12">
        <f t="shared" si="477"/>
        <v>41883.806747685187</v>
      </c>
      <c r="M3428" s="12">
        <f t="shared" si="478"/>
        <v>41902.833333333336</v>
      </c>
      <c r="N3428" s="14">
        <f t="shared" si="479"/>
        <v>18.776585648148146</v>
      </c>
      <c r="O3428" t="b">
        <v>0</v>
      </c>
      <c r="P3428">
        <v>87</v>
      </c>
      <c r="Q3428" t="b">
        <v>1</v>
      </c>
      <c r="R3428" s="8">
        <f t="shared" si="480"/>
        <v>1.0813333333333333</v>
      </c>
      <c r="S3428" s="10">
        <f t="shared" si="481"/>
        <v>46.609195402298852</v>
      </c>
      <c r="T3428" t="s">
        <v>8271</v>
      </c>
      <c r="U3428" t="str">
        <f t="shared" si="482"/>
        <v>theater</v>
      </c>
      <c r="V3428" t="str">
        <f t="shared" si="483"/>
        <v>plays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>
        <f t="shared" si="476"/>
        <v>2592000</v>
      </c>
      <c r="L3429" s="12">
        <f t="shared" si="477"/>
        <v>41792.395277777774</v>
      </c>
      <c r="M3429" s="12">
        <f t="shared" si="478"/>
        <v>41822.395277777774</v>
      </c>
      <c r="N3429" s="14">
        <f t="shared" si="479"/>
        <v>29.75</v>
      </c>
      <c r="O3429" t="b">
        <v>0</v>
      </c>
      <c r="P3429">
        <v>29</v>
      </c>
      <c r="Q3429" t="b">
        <v>1</v>
      </c>
      <c r="R3429" s="8">
        <f t="shared" si="480"/>
        <v>1</v>
      </c>
      <c r="S3429" s="10">
        <f t="shared" si="481"/>
        <v>51.724137931034484</v>
      </c>
      <c r="T3429" t="s">
        <v>8271</v>
      </c>
      <c r="U3429" t="str">
        <f t="shared" si="482"/>
        <v>theater</v>
      </c>
      <c r="V3429" t="str">
        <f t="shared" si="483"/>
        <v>plays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>
        <f t="shared" si="476"/>
        <v>2158953</v>
      </c>
      <c r="L3430" s="12">
        <f t="shared" si="477"/>
        <v>42038.470451388886</v>
      </c>
      <c r="M3430" s="12">
        <f t="shared" si="478"/>
        <v>42063.458333333328</v>
      </c>
      <c r="N3430" s="14">
        <f t="shared" si="479"/>
        <v>24.73788194444445</v>
      </c>
      <c r="O3430" t="b">
        <v>0</v>
      </c>
      <c r="P3430">
        <v>51</v>
      </c>
      <c r="Q3430" t="b">
        <v>1</v>
      </c>
      <c r="R3430" s="8">
        <f t="shared" si="480"/>
        <v>1.0275000000000001</v>
      </c>
      <c r="S3430" s="10">
        <f t="shared" si="481"/>
        <v>40.294117647058826</v>
      </c>
      <c r="T3430" t="s">
        <v>8271</v>
      </c>
      <c r="U3430" t="str">
        <f t="shared" si="482"/>
        <v>theater</v>
      </c>
      <c r="V3430" t="str">
        <f t="shared" si="483"/>
        <v>plays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>
        <f t="shared" si="476"/>
        <v>1209600</v>
      </c>
      <c r="L3431" s="12">
        <f t="shared" si="477"/>
        <v>42661.771539351852</v>
      </c>
      <c r="M3431" s="12">
        <f t="shared" si="478"/>
        <v>42675.771539351852</v>
      </c>
      <c r="N3431" s="14">
        <f t="shared" si="479"/>
        <v>13.75</v>
      </c>
      <c r="O3431" t="b">
        <v>0</v>
      </c>
      <c r="P3431">
        <v>12</v>
      </c>
      <c r="Q3431" t="b">
        <v>1</v>
      </c>
      <c r="R3431" s="8">
        <f t="shared" si="480"/>
        <v>1.3</v>
      </c>
      <c r="S3431" s="10">
        <f t="shared" si="481"/>
        <v>16.25</v>
      </c>
      <c r="T3431" t="s">
        <v>8271</v>
      </c>
      <c r="U3431" t="str">
        <f t="shared" si="482"/>
        <v>theater</v>
      </c>
      <c r="V3431" t="str">
        <f t="shared" si="483"/>
        <v>plays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>
        <f t="shared" si="476"/>
        <v>2592000</v>
      </c>
      <c r="L3432" s="12">
        <f t="shared" si="477"/>
        <v>41820.695613425924</v>
      </c>
      <c r="M3432" s="12">
        <f t="shared" si="478"/>
        <v>41850.695613425924</v>
      </c>
      <c r="N3432" s="14">
        <f t="shared" si="479"/>
        <v>29.75</v>
      </c>
      <c r="O3432" t="b">
        <v>0</v>
      </c>
      <c r="P3432">
        <v>72</v>
      </c>
      <c r="Q3432" t="b">
        <v>1</v>
      </c>
      <c r="R3432" s="8">
        <f t="shared" si="480"/>
        <v>1.0854949999999999</v>
      </c>
      <c r="S3432" s="10">
        <f t="shared" si="481"/>
        <v>30.152638888888887</v>
      </c>
      <c r="T3432" t="s">
        <v>8271</v>
      </c>
      <c r="U3432" t="str">
        <f t="shared" si="482"/>
        <v>theater</v>
      </c>
      <c r="V3432" t="str">
        <f t="shared" si="483"/>
        <v>plays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>
        <f t="shared" si="476"/>
        <v>2592000</v>
      </c>
      <c r="L3433" s="12">
        <f t="shared" si="477"/>
        <v>41839.480937500004</v>
      </c>
      <c r="M3433" s="12">
        <f t="shared" si="478"/>
        <v>41869.480937500004</v>
      </c>
      <c r="N3433" s="14">
        <f t="shared" si="479"/>
        <v>29.75</v>
      </c>
      <c r="O3433" t="b">
        <v>0</v>
      </c>
      <c r="P3433">
        <v>21</v>
      </c>
      <c r="Q3433" t="b">
        <v>1</v>
      </c>
      <c r="R3433" s="8">
        <f t="shared" si="480"/>
        <v>1</v>
      </c>
      <c r="S3433" s="10">
        <f t="shared" si="481"/>
        <v>95.238095238095241</v>
      </c>
      <c r="T3433" t="s">
        <v>8271</v>
      </c>
      <c r="U3433" t="str">
        <f t="shared" si="482"/>
        <v>theater</v>
      </c>
      <c r="V3433" t="str">
        <f t="shared" si="483"/>
        <v>plays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>
        <f t="shared" si="476"/>
        <v>2188986</v>
      </c>
      <c r="L3434" s="12">
        <f t="shared" si="477"/>
        <v>42380.331180555557</v>
      </c>
      <c r="M3434" s="12">
        <f t="shared" si="478"/>
        <v>42405.666666666672</v>
      </c>
      <c r="N3434" s="14">
        <f t="shared" si="479"/>
        <v>25.085486111111109</v>
      </c>
      <c r="O3434" t="b">
        <v>0</v>
      </c>
      <c r="P3434">
        <v>42</v>
      </c>
      <c r="Q3434" t="b">
        <v>1</v>
      </c>
      <c r="R3434" s="8">
        <f t="shared" si="480"/>
        <v>1.0965</v>
      </c>
      <c r="S3434" s="10">
        <f t="shared" si="481"/>
        <v>52.214285714285715</v>
      </c>
      <c r="T3434" t="s">
        <v>8271</v>
      </c>
      <c r="U3434" t="str">
        <f t="shared" si="482"/>
        <v>theater</v>
      </c>
      <c r="V3434" t="str">
        <f t="shared" si="483"/>
        <v>plays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>
        <f t="shared" si="476"/>
        <v>2683745</v>
      </c>
      <c r="L3435" s="12">
        <f t="shared" si="477"/>
        <v>41775.813136574077</v>
      </c>
      <c r="M3435" s="12">
        <f t="shared" si="478"/>
        <v>41806.875</v>
      </c>
      <c r="N3435" s="14">
        <f t="shared" si="479"/>
        <v>30.811863425925925</v>
      </c>
      <c r="O3435" t="b">
        <v>0</v>
      </c>
      <c r="P3435">
        <v>71</v>
      </c>
      <c r="Q3435" t="b">
        <v>1</v>
      </c>
      <c r="R3435" s="8">
        <f t="shared" si="480"/>
        <v>1.0026315789473683</v>
      </c>
      <c r="S3435" s="10">
        <f t="shared" si="481"/>
        <v>134.1549295774648</v>
      </c>
      <c r="T3435" t="s">
        <v>8271</v>
      </c>
      <c r="U3435" t="str">
        <f t="shared" si="482"/>
        <v>theater</v>
      </c>
      <c r="V3435" t="str">
        <f t="shared" si="483"/>
        <v>plays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>
        <f t="shared" si="476"/>
        <v>2592000</v>
      </c>
      <c r="L3436" s="12">
        <f t="shared" si="477"/>
        <v>41800.130428240744</v>
      </c>
      <c r="M3436" s="12">
        <f t="shared" si="478"/>
        <v>41830.130428240744</v>
      </c>
      <c r="N3436" s="14">
        <f t="shared" si="479"/>
        <v>29.75</v>
      </c>
      <c r="O3436" t="b">
        <v>0</v>
      </c>
      <c r="P3436">
        <v>168</v>
      </c>
      <c r="Q3436" t="b">
        <v>1</v>
      </c>
      <c r="R3436" s="8">
        <f t="shared" si="480"/>
        <v>1.0555000000000001</v>
      </c>
      <c r="S3436" s="10">
        <f t="shared" si="481"/>
        <v>62.827380952380949</v>
      </c>
      <c r="T3436" t="s">
        <v>8271</v>
      </c>
      <c r="U3436" t="str">
        <f t="shared" si="482"/>
        <v>theater</v>
      </c>
      <c r="V3436" t="str">
        <f t="shared" si="483"/>
        <v>plays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>
        <f t="shared" si="476"/>
        <v>1426307</v>
      </c>
      <c r="L3437" s="12">
        <f t="shared" si="477"/>
        <v>42572.36681712963</v>
      </c>
      <c r="M3437" s="12">
        <f t="shared" si="478"/>
        <v>42588.875</v>
      </c>
      <c r="N3437" s="14">
        <f t="shared" si="479"/>
        <v>16.258182870370369</v>
      </c>
      <c r="O3437" t="b">
        <v>0</v>
      </c>
      <c r="P3437">
        <v>19</v>
      </c>
      <c r="Q3437" t="b">
        <v>1</v>
      </c>
      <c r="R3437" s="8">
        <f t="shared" si="480"/>
        <v>1.1200000000000001</v>
      </c>
      <c r="S3437" s="10">
        <f t="shared" si="481"/>
        <v>58.94736842105263</v>
      </c>
      <c r="T3437" t="s">
        <v>8271</v>
      </c>
      <c r="U3437" t="str">
        <f t="shared" si="482"/>
        <v>theater</v>
      </c>
      <c r="V3437" t="str">
        <f t="shared" si="483"/>
        <v>plays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>
        <f t="shared" si="476"/>
        <v>1826887</v>
      </c>
      <c r="L3438" s="12">
        <f t="shared" si="477"/>
        <v>41851.291585648149</v>
      </c>
      <c r="M3438" s="12">
        <f t="shared" si="478"/>
        <v>41872.436111111114</v>
      </c>
      <c r="N3438" s="14">
        <f t="shared" si="479"/>
        <v>20.894525462962964</v>
      </c>
      <c r="O3438" t="b">
        <v>0</v>
      </c>
      <c r="P3438">
        <v>37</v>
      </c>
      <c r="Q3438" t="b">
        <v>1</v>
      </c>
      <c r="R3438" s="8">
        <f t="shared" si="480"/>
        <v>1.0589999999999999</v>
      </c>
      <c r="S3438" s="10">
        <f t="shared" si="481"/>
        <v>143.1081081081081</v>
      </c>
      <c r="T3438" t="s">
        <v>8271</v>
      </c>
      <c r="U3438" t="str">
        <f t="shared" si="482"/>
        <v>theater</v>
      </c>
      <c r="V3438" t="str">
        <f t="shared" si="483"/>
        <v>plays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>
        <f t="shared" si="476"/>
        <v>2592000</v>
      </c>
      <c r="L3439" s="12">
        <f t="shared" si="477"/>
        <v>42205.460879629631</v>
      </c>
      <c r="M3439" s="12">
        <f t="shared" si="478"/>
        <v>42235.460879629631</v>
      </c>
      <c r="N3439" s="14">
        <f t="shared" si="479"/>
        <v>29.75</v>
      </c>
      <c r="O3439" t="b">
        <v>0</v>
      </c>
      <c r="P3439">
        <v>36</v>
      </c>
      <c r="Q3439" t="b">
        <v>1</v>
      </c>
      <c r="R3439" s="8">
        <f t="shared" si="480"/>
        <v>1.01</v>
      </c>
      <c r="S3439" s="10">
        <f t="shared" si="481"/>
        <v>84.166666666666671</v>
      </c>
      <c r="T3439" t="s">
        <v>8271</v>
      </c>
      <c r="U3439" t="str">
        <f t="shared" si="482"/>
        <v>theater</v>
      </c>
      <c r="V3439" t="str">
        <f t="shared" si="483"/>
        <v>plays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>
        <f t="shared" si="476"/>
        <v>2241833</v>
      </c>
      <c r="L3440" s="12">
        <f t="shared" si="477"/>
        <v>42100.677858796291</v>
      </c>
      <c r="M3440" s="12">
        <f t="shared" si="478"/>
        <v>42126.625</v>
      </c>
      <c r="N3440" s="14">
        <f t="shared" si="479"/>
        <v>25.697141203703705</v>
      </c>
      <c r="O3440" t="b">
        <v>0</v>
      </c>
      <c r="P3440">
        <v>14</v>
      </c>
      <c r="Q3440" t="b">
        <v>1</v>
      </c>
      <c r="R3440" s="8">
        <f t="shared" si="480"/>
        <v>1.042</v>
      </c>
      <c r="S3440" s="10">
        <f t="shared" si="481"/>
        <v>186.07142857142858</v>
      </c>
      <c r="T3440" t="s">
        <v>8271</v>
      </c>
      <c r="U3440" t="str">
        <f t="shared" si="482"/>
        <v>theater</v>
      </c>
      <c r="V3440" t="str">
        <f t="shared" si="483"/>
        <v>plays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>
        <f t="shared" si="476"/>
        <v>1148810</v>
      </c>
      <c r="L3441" s="12">
        <f t="shared" si="477"/>
        <v>42374.661226851851</v>
      </c>
      <c r="M3441" s="12">
        <f t="shared" si="478"/>
        <v>42387.957638888889</v>
      </c>
      <c r="N3441" s="14">
        <f t="shared" si="479"/>
        <v>13.046412037037037</v>
      </c>
      <c r="O3441" t="b">
        <v>0</v>
      </c>
      <c r="P3441">
        <v>18</v>
      </c>
      <c r="Q3441" t="b">
        <v>1</v>
      </c>
      <c r="R3441" s="8">
        <f t="shared" si="480"/>
        <v>1.3467833333333334</v>
      </c>
      <c r="S3441" s="10">
        <f t="shared" si="481"/>
        <v>89.785555555555561</v>
      </c>
      <c r="T3441" t="s">
        <v>8271</v>
      </c>
      <c r="U3441" t="str">
        <f t="shared" si="482"/>
        <v>theater</v>
      </c>
      <c r="V3441" t="str">
        <f t="shared" si="483"/>
        <v>plays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>
        <f t="shared" si="476"/>
        <v>1948672</v>
      </c>
      <c r="L3442" s="12">
        <f t="shared" si="477"/>
        <v>41808.87300925926</v>
      </c>
      <c r="M3442" s="12">
        <f t="shared" si="478"/>
        <v>41831.427083333336</v>
      </c>
      <c r="N3442" s="14">
        <f t="shared" si="479"/>
        <v>22.30407407407407</v>
      </c>
      <c r="O3442" t="b">
        <v>0</v>
      </c>
      <c r="P3442">
        <v>82</v>
      </c>
      <c r="Q3442" t="b">
        <v>1</v>
      </c>
      <c r="R3442" s="8">
        <f t="shared" si="480"/>
        <v>1.052184</v>
      </c>
      <c r="S3442" s="10">
        <f t="shared" si="481"/>
        <v>64.157560975609755</v>
      </c>
      <c r="T3442" t="s">
        <v>8271</v>
      </c>
      <c r="U3442" t="str">
        <f t="shared" si="482"/>
        <v>theater</v>
      </c>
      <c r="V3442" t="str">
        <f t="shared" si="483"/>
        <v>plays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>
        <f t="shared" si="476"/>
        <v>2368699</v>
      </c>
      <c r="L3443" s="12">
        <f t="shared" si="477"/>
        <v>42294.179641203707</v>
      </c>
      <c r="M3443" s="12">
        <f t="shared" si="478"/>
        <v>42321.595138888893</v>
      </c>
      <c r="N3443" s="14">
        <f t="shared" si="479"/>
        <v>27.165497685185183</v>
      </c>
      <c r="O3443" t="b">
        <v>0</v>
      </c>
      <c r="P3443">
        <v>43</v>
      </c>
      <c r="Q3443" t="b">
        <v>1</v>
      </c>
      <c r="R3443" s="8">
        <f t="shared" si="480"/>
        <v>1.026</v>
      </c>
      <c r="S3443" s="10">
        <f t="shared" si="481"/>
        <v>59.651162790697676</v>
      </c>
      <c r="T3443" t="s">
        <v>8271</v>
      </c>
      <c r="U3443" t="str">
        <f t="shared" si="482"/>
        <v>theater</v>
      </c>
      <c r="V3443" t="str">
        <f t="shared" si="483"/>
        <v>plays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>
        <f t="shared" si="476"/>
        <v>2592000</v>
      </c>
      <c r="L3444" s="12">
        <f t="shared" si="477"/>
        <v>42124.591111111105</v>
      </c>
      <c r="M3444" s="12">
        <f t="shared" si="478"/>
        <v>42154.591111111105</v>
      </c>
      <c r="N3444" s="14">
        <f t="shared" si="479"/>
        <v>29.75</v>
      </c>
      <c r="O3444" t="b">
        <v>0</v>
      </c>
      <c r="P3444">
        <v>8</v>
      </c>
      <c r="Q3444" t="b">
        <v>1</v>
      </c>
      <c r="R3444" s="8">
        <f t="shared" si="480"/>
        <v>1</v>
      </c>
      <c r="S3444" s="10">
        <f t="shared" si="481"/>
        <v>31.25</v>
      </c>
      <c r="T3444" t="s">
        <v>8271</v>
      </c>
      <c r="U3444" t="str">
        <f t="shared" si="482"/>
        <v>theater</v>
      </c>
      <c r="V3444" t="str">
        <f t="shared" si="483"/>
        <v>plays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>
        <f t="shared" si="476"/>
        <v>2592000</v>
      </c>
      <c r="L3445" s="12">
        <f t="shared" si="477"/>
        <v>41861.274837962963</v>
      </c>
      <c r="M3445" s="12">
        <f t="shared" si="478"/>
        <v>41891.274837962963</v>
      </c>
      <c r="N3445" s="14">
        <f t="shared" si="479"/>
        <v>29.75</v>
      </c>
      <c r="O3445" t="b">
        <v>0</v>
      </c>
      <c r="P3445">
        <v>45</v>
      </c>
      <c r="Q3445" t="b">
        <v>1</v>
      </c>
      <c r="R3445" s="8">
        <f t="shared" si="480"/>
        <v>1.855</v>
      </c>
      <c r="S3445" s="10">
        <f t="shared" si="481"/>
        <v>41.222222222222221</v>
      </c>
      <c r="T3445" t="s">
        <v>8271</v>
      </c>
      <c r="U3445" t="str">
        <f t="shared" si="482"/>
        <v>theater</v>
      </c>
      <c r="V3445" t="str">
        <f t="shared" si="483"/>
        <v>plays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>
        <f t="shared" si="476"/>
        <v>716354</v>
      </c>
      <c r="L3446" s="12">
        <f t="shared" si="477"/>
        <v>42521.041504629626</v>
      </c>
      <c r="M3446" s="12">
        <f t="shared" si="478"/>
        <v>42529.332638888889</v>
      </c>
      <c r="N3446" s="14">
        <f t="shared" si="479"/>
        <v>8.041134259259259</v>
      </c>
      <c r="O3446" t="b">
        <v>0</v>
      </c>
      <c r="P3446">
        <v>20</v>
      </c>
      <c r="Q3446" t="b">
        <v>1</v>
      </c>
      <c r="R3446" s="8">
        <f t="shared" si="480"/>
        <v>2.89</v>
      </c>
      <c r="S3446" s="10">
        <f t="shared" si="481"/>
        <v>43.35</v>
      </c>
      <c r="T3446" t="s">
        <v>8271</v>
      </c>
      <c r="U3446" t="str">
        <f t="shared" si="482"/>
        <v>theater</v>
      </c>
      <c r="V3446" t="str">
        <f t="shared" si="483"/>
        <v>plays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>
        <f t="shared" si="476"/>
        <v>2419200</v>
      </c>
      <c r="L3447" s="12">
        <f t="shared" si="477"/>
        <v>42272.280509259261</v>
      </c>
      <c r="M3447" s="12">
        <f t="shared" si="478"/>
        <v>42300.280509259261</v>
      </c>
      <c r="N3447" s="14">
        <f t="shared" si="479"/>
        <v>27.75</v>
      </c>
      <c r="O3447" t="b">
        <v>0</v>
      </c>
      <c r="P3447">
        <v>31</v>
      </c>
      <c r="Q3447" t="b">
        <v>1</v>
      </c>
      <c r="R3447" s="8">
        <f t="shared" si="480"/>
        <v>1</v>
      </c>
      <c r="S3447" s="10">
        <f t="shared" si="481"/>
        <v>64.516129032258064</v>
      </c>
      <c r="T3447" t="s">
        <v>8271</v>
      </c>
      <c r="U3447" t="str">
        <f t="shared" si="482"/>
        <v>theater</v>
      </c>
      <c r="V3447" t="str">
        <f t="shared" si="483"/>
        <v>plays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>
        <f t="shared" si="476"/>
        <v>2046075</v>
      </c>
      <c r="L3448" s="12">
        <f t="shared" si="477"/>
        <v>42016.582465277781</v>
      </c>
      <c r="M3448" s="12">
        <f t="shared" si="478"/>
        <v>42040.263888888891</v>
      </c>
      <c r="N3448" s="14">
        <f t="shared" si="479"/>
        <v>23.431423611111111</v>
      </c>
      <c r="O3448" t="b">
        <v>0</v>
      </c>
      <c r="P3448">
        <v>25</v>
      </c>
      <c r="Q3448" t="b">
        <v>1</v>
      </c>
      <c r="R3448" s="8">
        <f t="shared" si="480"/>
        <v>1.0820000000000001</v>
      </c>
      <c r="S3448" s="10">
        <f t="shared" si="481"/>
        <v>43.28</v>
      </c>
      <c r="T3448" t="s">
        <v>8271</v>
      </c>
      <c r="U3448" t="str">
        <f t="shared" si="482"/>
        <v>theater</v>
      </c>
      <c r="V3448" t="str">
        <f t="shared" si="483"/>
        <v>plays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>
        <f t="shared" si="476"/>
        <v>3884400</v>
      </c>
      <c r="L3449" s="12">
        <f t="shared" si="477"/>
        <v>42402.639027777783</v>
      </c>
      <c r="M3449" s="12">
        <f t="shared" si="478"/>
        <v>42447.597361111111</v>
      </c>
      <c r="N3449" s="14">
        <f t="shared" si="479"/>
        <v>44.708333333333336</v>
      </c>
      <c r="O3449" t="b">
        <v>0</v>
      </c>
      <c r="P3449">
        <v>14</v>
      </c>
      <c r="Q3449" t="b">
        <v>1</v>
      </c>
      <c r="R3449" s="8">
        <f t="shared" si="480"/>
        <v>1.0780000000000001</v>
      </c>
      <c r="S3449" s="10">
        <f t="shared" si="481"/>
        <v>77</v>
      </c>
      <c r="T3449" t="s">
        <v>8271</v>
      </c>
      <c r="U3449" t="str">
        <f t="shared" si="482"/>
        <v>theater</v>
      </c>
      <c r="V3449" t="str">
        <f t="shared" si="483"/>
        <v>plays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>
        <f t="shared" si="476"/>
        <v>2592000</v>
      </c>
      <c r="L3450" s="12">
        <f t="shared" si="477"/>
        <v>41959.869085648148</v>
      </c>
      <c r="M3450" s="12">
        <f t="shared" si="478"/>
        <v>41989.869085648148</v>
      </c>
      <c r="N3450" s="14">
        <f t="shared" si="479"/>
        <v>29.75</v>
      </c>
      <c r="O3450" t="b">
        <v>0</v>
      </c>
      <c r="P3450">
        <v>45</v>
      </c>
      <c r="Q3450" t="b">
        <v>1</v>
      </c>
      <c r="R3450" s="8">
        <f t="shared" si="480"/>
        <v>1.0976190476190477</v>
      </c>
      <c r="S3450" s="10">
        <f t="shared" si="481"/>
        <v>51.222222222222221</v>
      </c>
      <c r="T3450" t="s">
        <v>8271</v>
      </c>
      <c r="U3450" t="str">
        <f t="shared" si="482"/>
        <v>theater</v>
      </c>
      <c r="V3450" t="str">
        <f t="shared" si="483"/>
        <v>plays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>
        <f t="shared" si="476"/>
        <v>2429062</v>
      </c>
      <c r="L3451" s="12">
        <f t="shared" si="477"/>
        <v>42531.802523148144</v>
      </c>
      <c r="M3451" s="12">
        <f t="shared" si="478"/>
        <v>42559.916666666672</v>
      </c>
      <c r="N3451" s="14">
        <f t="shared" si="479"/>
        <v>27.864143518518521</v>
      </c>
      <c r="O3451" t="b">
        <v>0</v>
      </c>
      <c r="P3451">
        <v>20</v>
      </c>
      <c r="Q3451" t="b">
        <v>1</v>
      </c>
      <c r="R3451" s="8">
        <f t="shared" si="480"/>
        <v>1.70625</v>
      </c>
      <c r="S3451" s="10">
        <f t="shared" si="481"/>
        <v>68.25</v>
      </c>
      <c r="T3451" t="s">
        <v>8271</v>
      </c>
      <c r="U3451" t="str">
        <f t="shared" si="482"/>
        <v>theater</v>
      </c>
      <c r="V3451" t="str">
        <f t="shared" si="483"/>
        <v>plays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>
        <f t="shared" si="476"/>
        <v>5180400</v>
      </c>
      <c r="L3452" s="12">
        <f t="shared" si="477"/>
        <v>42036.454525462963</v>
      </c>
      <c r="M3452" s="12">
        <f t="shared" si="478"/>
        <v>42096.412858796291</v>
      </c>
      <c r="N3452" s="14">
        <f t="shared" si="479"/>
        <v>59.708333333333336</v>
      </c>
      <c r="O3452" t="b">
        <v>0</v>
      </c>
      <c r="P3452">
        <v>39</v>
      </c>
      <c r="Q3452" t="b">
        <v>1</v>
      </c>
      <c r="R3452" s="8">
        <f t="shared" si="480"/>
        <v>1.52</v>
      </c>
      <c r="S3452" s="10">
        <f t="shared" si="481"/>
        <v>19.487179487179485</v>
      </c>
      <c r="T3452" t="s">
        <v>8271</v>
      </c>
      <c r="U3452" t="str">
        <f t="shared" si="482"/>
        <v>theater</v>
      </c>
      <c r="V3452" t="str">
        <f t="shared" si="483"/>
        <v>plays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>
        <f t="shared" si="476"/>
        <v>2332800</v>
      </c>
      <c r="L3453" s="12">
        <f t="shared" si="477"/>
        <v>42088.473692129628</v>
      </c>
      <c r="M3453" s="12">
        <f t="shared" si="478"/>
        <v>42115.473692129628</v>
      </c>
      <c r="N3453" s="14">
        <f t="shared" si="479"/>
        <v>26.75</v>
      </c>
      <c r="O3453" t="b">
        <v>0</v>
      </c>
      <c r="P3453">
        <v>16</v>
      </c>
      <c r="Q3453" t="b">
        <v>1</v>
      </c>
      <c r="R3453" s="8">
        <f t="shared" si="480"/>
        <v>1.0123076923076924</v>
      </c>
      <c r="S3453" s="10">
        <f t="shared" si="481"/>
        <v>41.125</v>
      </c>
      <c r="T3453" t="s">
        <v>8271</v>
      </c>
      <c r="U3453" t="str">
        <f t="shared" si="482"/>
        <v>theater</v>
      </c>
      <c r="V3453" t="str">
        <f t="shared" si="483"/>
        <v>plays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>
        <f t="shared" si="476"/>
        <v>1946314</v>
      </c>
      <c r="L3454" s="12">
        <f t="shared" si="477"/>
        <v>41820.389189814814</v>
      </c>
      <c r="M3454" s="12">
        <f t="shared" si="478"/>
        <v>41842.915972222225</v>
      </c>
      <c r="N3454" s="14">
        <f t="shared" si="479"/>
        <v>22.276782407407406</v>
      </c>
      <c r="O3454" t="b">
        <v>0</v>
      </c>
      <c r="P3454">
        <v>37</v>
      </c>
      <c r="Q3454" t="b">
        <v>1</v>
      </c>
      <c r="R3454" s="8">
        <f t="shared" si="480"/>
        <v>1.532</v>
      </c>
      <c r="S3454" s="10">
        <f t="shared" si="481"/>
        <v>41.405405405405403</v>
      </c>
      <c r="T3454" t="s">
        <v>8271</v>
      </c>
      <c r="U3454" t="str">
        <f t="shared" si="482"/>
        <v>theater</v>
      </c>
      <c r="V3454" t="str">
        <f t="shared" si="483"/>
        <v>plays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>
        <f t="shared" si="476"/>
        <v>5184000</v>
      </c>
      <c r="L3455" s="12">
        <f t="shared" si="477"/>
        <v>42535.72865740741</v>
      </c>
      <c r="M3455" s="12">
        <f t="shared" si="478"/>
        <v>42595.72865740741</v>
      </c>
      <c r="N3455" s="14">
        <f t="shared" si="479"/>
        <v>59.75</v>
      </c>
      <c r="O3455" t="b">
        <v>0</v>
      </c>
      <c r="P3455">
        <v>14</v>
      </c>
      <c r="Q3455" t="b">
        <v>1</v>
      </c>
      <c r="R3455" s="8">
        <f t="shared" si="480"/>
        <v>1.2833333333333334</v>
      </c>
      <c r="S3455" s="10">
        <f t="shared" si="481"/>
        <v>27.5</v>
      </c>
      <c r="T3455" t="s">
        <v>8271</v>
      </c>
      <c r="U3455" t="str">
        <f t="shared" si="482"/>
        <v>theater</v>
      </c>
      <c r="V3455" t="str">
        <f t="shared" si="483"/>
        <v>plays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>
        <f t="shared" si="476"/>
        <v>2592000</v>
      </c>
      <c r="L3456" s="12">
        <f t="shared" si="477"/>
        <v>41821.448599537034</v>
      </c>
      <c r="M3456" s="12">
        <f t="shared" si="478"/>
        <v>41851.448599537034</v>
      </c>
      <c r="N3456" s="14">
        <f t="shared" si="479"/>
        <v>29.75</v>
      </c>
      <c r="O3456" t="b">
        <v>0</v>
      </c>
      <c r="P3456">
        <v>21</v>
      </c>
      <c r="Q3456" t="b">
        <v>1</v>
      </c>
      <c r="R3456" s="8">
        <f t="shared" si="480"/>
        <v>1.0071428571428571</v>
      </c>
      <c r="S3456" s="10">
        <f t="shared" si="481"/>
        <v>33.571428571428569</v>
      </c>
      <c r="T3456" t="s">
        <v>8271</v>
      </c>
      <c r="U3456" t="str">
        <f t="shared" si="482"/>
        <v>theater</v>
      </c>
      <c r="V3456" t="str">
        <f t="shared" si="483"/>
        <v>plays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>
        <f t="shared" si="476"/>
        <v>2592000</v>
      </c>
      <c r="L3457" s="12">
        <f t="shared" si="477"/>
        <v>42626.5003125</v>
      </c>
      <c r="M3457" s="12">
        <f t="shared" si="478"/>
        <v>42656.5003125</v>
      </c>
      <c r="N3457" s="14">
        <f t="shared" si="479"/>
        <v>29.75</v>
      </c>
      <c r="O3457" t="b">
        <v>0</v>
      </c>
      <c r="P3457">
        <v>69</v>
      </c>
      <c r="Q3457" t="b">
        <v>1</v>
      </c>
      <c r="R3457" s="8">
        <f t="shared" si="480"/>
        <v>1.0065</v>
      </c>
      <c r="S3457" s="10">
        <f t="shared" si="481"/>
        <v>145.86956521739131</v>
      </c>
      <c r="T3457" t="s">
        <v>8271</v>
      </c>
      <c r="U3457" t="str">
        <f t="shared" si="482"/>
        <v>theater</v>
      </c>
      <c r="V3457" t="str">
        <f t="shared" si="483"/>
        <v>plays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>
        <f t="shared" si="476"/>
        <v>2685773</v>
      </c>
      <c r="L3458" s="12">
        <f t="shared" si="477"/>
        <v>41820.955636574072</v>
      </c>
      <c r="M3458" s="12">
        <f t="shared" si="478"/>
        <v>41852.040972222225</v>
      </c>
      <c r="N3458" s="14">
        <f t="shared" si="479"/>
        <v>30.835335648148146</v>
      </c>
      <c r="O3458" t="b">
        <v>0</v>
      </c>
      <c r="P3458">
        <v>16</v>
      </c>
      <c r="Q3458" t="b">
        <v>1</v>
      </c>
      <c r="R3458" s="8">
        <f t="shared" si="480"/>
        <v>1.913</v>
      </c>
      <c r="S3458" s="10">
        <f t="shared" si="481"/>
        <v>358.6875</v>
      </c>
      <c r="T3458" t="s">
        <v>8271</v>
      </c>
      <c r="U3458" t="str">
        <f t="shared" si="482"/>
        <v>theater</v>
      </c>
      <c r="V3458" t="str">
        <f t="shared" si="483"/>
        <v>plays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>
        <f t="shared" ref="K3459:K3522" si="484">SUM(I3459,-J3459)</f>
        <v>2638883</v>
      </c>
      <c r="L3459" s="12">
        <f t="shared" ref="L3459:L3522" si="485">(((J3459/60)/60)/24)+DATE(1970,1,1)+(-6/24)</f>
        <v>42016.456678240742</v>
      </c>
      <c r="M3459" s="12">
        <f t="shared" ref="M3459:M3522" si="486">(((I3459/60)/60)/24)+DATE(1970,1,1)+(-6/24)</f>
        <v>42046.999305555553</v>
      </c>
      <c r="N3459" s="14">
        <f t="shared" ref="N3459:N3522" si="487">(((K3459/60)/60)/24)+(-6/24)</f>
        <v>30.292627314814812</v>
      </c>
      <c r="O3459" t="b">
        <v>0</v>
      </c>
      <c r="P3459">
        <v>55</v>
      </c>
      <c r="Q3459" t="b">
        <v>1</v>
      </c>
      <c r="R3459" s="8">
        <f t="shared" ref="R3459:R3522" si="488">E3459/D3459</f>
        <v>1.4019999999999999</v>
      </c>
      <c r="S3459" s="10">
        <f t="shared" ref="S3459:S3522" si="489">E3459/P3459</f>
        <v>50.981818181818184</v>
      </c>
      <c r="T3459" t="s">
        <v>8271</v>
      </c>
      <c r="U3459" t="str">
        <f t="shared" si="482"/>
        <v>theater</v>
      </c>
      <c r="V3459" t="str">
        <f t="shared" si="483"/>
        <v>plays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>
        <f t="shared" si="484"/>
        <v>2331317</v>
      </c>
      <c r="L3460" s="12">
        <f t="shared" si="485"/>
        <v>42010.952581018515</v>
      </c>
      <c r="M3460" s="12">
        <f t="shared" si="486"/>
        <v>42037.935416666667</v>
      </c>
      <c r="N3460" s="14">
        <f t="shared" si="487"/>
        <v>26.73283564814815</v>
      </c>
      <c r="O3460" t="b">
        <v>0</v>
      </c>
      <c r="P3460">
        <v>27</v>
      </c>
      <c r="Q3460" t="b">
        <v>1</v>
      </c>
      <c r="R3460" s="8">
        <f t="shared" si="488"/>
        <v>1.2433537832310839</v>
      </c>
      <c r="S3460" s="10">
        <f t="shared" si="489"/>
        <v>45.037037037037038</v>
      </c>
      <c r="T3460" t="s">
        <v>8271</v>
      </c>
      <c r="U3460" t="str">
        <f t="shared" si="482"/>
        <v>theater</v>
      </c>
      <c r="V3460" t="str">
        <f t="shared" si="483"/>
        <v>plays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>
        <f t="shared" si="484"/>
        <v>2592000</v>
      </c>
      <c r="L3461" s="12">
        <f t="shared" si="485"/>
        <v>42480.229861111111</v>
      </c>
      <c r="M3461" s="12">
        <f t="shared" si="486"/>
        <v>42510.229861111111</v>
      </c>
      <c r="N3461" s="14">
        <f t="shared" si="487"/>
        <v>29.75</v>
      </c>
      <c r="O3461" t="b">
        <v>0</v>
      </c>
      <c r="P3461">
        <v>36</v>
      </c>
      <c r="Q3461" t="b">
        <v>1</v>
      </c>
      <c r="R3461" s="8">
        <f t="shared" si="488"/>
        <v>1.262</v>
      </c>
      <c r="S3461" s="10">
        <f t="shared" si="489"/>
        <v>17.527777777777779</v>
      </c>
      <c r="T3461" t="s">
        <v>8271</v>
      </c>
      <c r="U3461" t="str">
        <f t="shared" si="482"/>
        <v>theater</v>
      </c>
      <c r="V3461" t="str">
        <f t="shared" si="483"/>
        <v>plays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>
        <f t="shared" si="484"/>
        <v>1209600</v>
      </c>
      <c r="L3462" s="12">
        <f t="shared" si="485"/>
        <v>41852.277222222219</v>
      </c>
      <c r="M3462" s="12">
        <f t="shared" si="486"/>
        <v>41866.277222222219</v>
      </c>
      <c r="N3462" s="14">
        <f t="shared" si="487"/>
        <v>13.75</v>
      </c>
      <c r="O3462" t="b">
        <v>0</v>
      </c>
      <c r="P3462">
        <v>19</v>
      </c>
      <c r="Q3462" t="b">
        <v>1</v>
      </c>
      <c r="R3462" s="8">
        <f t="shared" si="488"/>
        <v>1.9</v>
      </c>
      <c r="S3462" s="10">
        <f t="shared" si="489"/>
        <v>50</v>
      </c>
      <c r="T3462" t="s">
        <v>8271</v>
      </c>
      <c r="U3462" t="str">
        <f t="shared" si="482"/>
        <v>theater</v>
      </c>
      <c r="V3462" t="str">
        <f t="shared" si="483"/>
        <v>plays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>
        <f t="shared" si="484"/>
        <v>2461721</v>
      </c>
      <c r="L3463" s="12">
        <f t="shared" si="485"/>
        <v>42643.382858796293</v>
      </c>
      <c r="M3463" s="12">
        <f t="shared" si="486"/>
        <v>42671.875</v>
      </c>
      <c r="N3463" s="14">
        <f t="shared" si="487"/>
        <v>28.242141203703707</v>
      </c>
      <c r="O3463" t="b">
        <v>0</v>
      </c>
      <c r="P3463">
        <v>12</v>
      </c>
      <c r="Q3463" t="b">
        <v>1</v>
      </c>
      <c r="R3463" s="8">
        <f t="shared" si="488"/>
        <v>1.39</v>
      </c>
      <c r="S3463" s="10">
        <f t="shared" si="489"/>
        <v>57.916666666666664</v>
      </c>
      <c r="T3463" t="s">
        <v>8271</v>
      </c>
      <c r="U3463" t="str">
        <f t="shared" si="482"/>
        <v>theater</v>
      </c>
      <c r="V3463" t="str">
        <f t="shared" si="483"/>
        <v>plays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>
        <f t="shared" si="484"/>
        <v>1369572</v>
      </c>
      <c r="L3464" s="12">
        <f t="shared" si="485"/>
        <v>42179.648472222223</v>
      </c>
      <c r="M3464" s="12">
        <f t="shared" si="486"/>
        <v>42195.5</v>
      </c>
      <c r="N3464" s="14">
        <f t="shared" si="487"/>
        <v>15.601527777777777</v>
      </c>
      <c r="O3464" t="b">
        <v>0</v>
      </c>
      <c r="P3464">
        <v>17</v>
      </c>
      <c r="Q3464" t="b">
        <v>1</v>
      </c>
      <c r="R3464" s="8">
        <f t="shared" si="488"/>
        <v>2.02</v>
      </c>
      <c r="S3464" s="10">
        <f t="shared" si="489"/>
        <v>29.705882352941178</v>
      </c>
      <c r="T3464" t="s">
        <v>8271</v>
      </c>
      <c r="U3464" t="str">
        <f t="shared" si="482"/>
        <v>theater</v>
      </c>
      <c r="V3464" t="str">
        <f t="shared" si="483"/>
        <v>plays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>
        <f t="shared" si="484"/>
        <v>3563755</v>
      </c>
      <c r="L3465" s="12">
        <f t="shared" si="485"/>
        <v>42612.668807870374</v>
      </c>
      <c r="M3465" s="12">
        <f t="shared" si="486"/>
        <v>42653.915972222225</v>
      </c>
      <c r="N3465" s="14">
        <f t="shared" si="487"/>
        <v>40.99716435185185</v>
      </c>
      <c r="O3465" t="b">
        <v>0</v>
      </c>
      <c r="P3465">
        <v>114</v>
      </c>
      <c r="Q3465" t="b">
        <v>1</v>
      </c>
      <c r="R3465" s="8">
        <f t="shared" si="488"/>
        <v>1.0338000000000001</v>
      </c>
      <c r="S3465" s="10">
        <f t="shared" si="489"/>
        <v>90.684210526315795</v>
      </c>
      <c r="T3465" t="s">
        <v>8271</v>
      </c>
      <c r="U3465" t="str">
        <f t="shared" si="482"/>
        <v>theater</v>
      </c>
      <c r="V3465" t="str">
        <f t="shared" si="483"/>
        <v>plays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>
        <f t="shared" si="484"/>
        <v>2592000</v>
      </c>
      <c r="L3466" s="12">
        <f t="shared" si="485"/>
        <v>42574.880057870367</v>
      </c>
      <c r="M3466" s="12">
        <f t="shared" si="486"/>
        <v>42604.880057870367</v>
      </c>
      <c r="N3466" s="14">
        <f t="shared" si="487"/>
        <v>29.75</v>
      </c>
      <c r="O3466" t="b">
        <v>0</v>
      </c>
      <c r="P3466">
        <v>93</v>
      </c>
      <c r="Q3466" t="b">
        <v>1</v>
      </c>
      <c r="R3466" s="8">
        <f t="shared" si="488"/>
        <v>1.023236</v>
      </c>
      <c r="S3466" s="10">
        <f t="shared" si="489"/>
        <v>55.012688172043013</v>
      </c>
      <c r="T3466" t="s">
        <v>8271</v>
      </c>
      <c r="U3466" t="str">
        <f t="shared" si="482"/>
        <v>theater</v>
      </c>
      <c r="V3466" t="str">
        <f t="shared" si="483"/>
        <v>plays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>
        <f t="shared" si="484"/>
        <v>2163528</v>
      </c>
      <c r="L3467" s="12">
        <f t="shared" si="485"/>
        <v>42200.375833333332</v>
      </c>
      <c r="M3467" s="12">
        <f t="shared" si="486"/>
        <v>42225.416666666672</v>
      </c>
      <c r="N3467" s="14">
        <f t="shared" si="487"/>
        <v>24.790833333333335</v>
      </c>
      <c r="O3467" t="b">
        <v>0</v>
      </c>
      <c r="P3467">
        <v>36</v>
      </c>
      <c r="Q3467" t="b">
        <v>1</v>
      </c>
      <c r="R3467" s="8">
        <f t="shared" si="488"/>
        <v>1.03</v>
      </c>
      <c r="S3467" s="10">
        <f t="shared" si="489"/>
        <v>57.222222222222221</v>
      </c>
      <c r="T3467" t="s">
        <v>8271</v>
      </c>
      <c r="U3467" t="str">
        <f t="shared" si="482"/>
        <v>theater</v>
      </c>
      <c r="V3467" t="str">
        <f t="shared" si="483"/>
        <v>plays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>
        <f t="shared" si="484"/>
        <v>5180400</v>
      </c>
      <c r="L3468" s="12">
        <f t="shared" si="485"/>
        <v>42419.769097222219</v>
      </c>
      <c r="M3468" s="12">
        <f t="shared" si="486"/>
        <v>42479.727430555555</v>
      </c>
      <c r="N3468" s="14">
        <f t="shared" si="487"/>
        <v>59.708333333333336</v>
      </c>
      <c r="O3468" t="b">
        <v>0</v>
      </c>
      <c r="P3468">
        <v>61</v>
      </c>
      <c r="Q3468" t="b">
        <v>1</v>
      </c>
      <c r="R3468" s="8">
        <f t="shared" si="488"/>
        <v>1.2714285714285714</v>
      </c>
      <c r="S3468" s="10">
        <f t="shared" si="489"/>
        <v>72.950819672131146</v>
      </c>
      <c r="T3468" t="s">
        <v>8271</v>
      </c>
      <c r="U3468" t="str">
        <f t="shared" si="482"/>
        <v>theater</v>
      </c>
      <c r="V3468" t="str">
        <f t="shared" si="483"/>
        <v>plays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>
        <f t="shared" si="484"/>
        <v>2588400</v>
      </c>
      <c r="L3469" s="12">
        <f t="shared" si="485"/>
        <v>42053.421666666662</v>
      </c>
      <c r="M3469" s="12">
        <f t="shared" si="486"/>
        <v>42083.380000000005</v>
      </c>
      <c r="N3469" s="14">
        <f t="shared" si="487"/>
        <v>29.708333333333332</v>
      </c>
      <c r="O3469" t="b">
        <v>0</v>
      </c>
      <c r="P3469">
        <v>47</v>
      </c>
      <c r="Q3469" t="b">
        <v>1</v>
      </c>
      <c r="R3469" s="8">
        <f t="shared" si="488"/>
        <v>1.01</v>
      </c>
      <c r="S3469" s="10">
        <f t="shared" si="489"/>
        <v>64.468085106382972</v>
      </c>
      <c r="T3469" t="s">
        <v>8271</v>
      </c>
      <c r="U3469" t="str">
        <f t="shared" si="482"/>
        <v>theater</v>
      </c>
      <c r="V3469" t="str">
        <f t="shared" si="483"/>
        <v>plays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>
        <f t="shared" si="484"/>
        <v>2450271</v>
      </c>
      <c r="L3470" s="12">
        <f t="shared" si="485"/>
        <v>42605.515381944439</v>
      </c>
      <c r="M3470" s="12">
        <f t="shared" si="486"/>
        <v>42633.875</v>
      </c>
      <c r="N3470" s="14">
        <f t="shared" si="487"/>
        <v>28.109618055555554</v>
      </c>
      <c r="O3470" t="b">
        <v>0</v>
      </c>
      <c r="P3470">
        <v>17</v>
      </c>
      <c r="Q3470" t="b">
        <v>1</v>
      </c>
      <c r="R3470" s="8">
        <f t="shared" si="488"/>
        <v>1.2178</v>
      </c>
      <c r="S3470" s="10">
        <f t="shared" si="489"/>
        <v>716.35294117647061</v>
      </c>
      <c r="T3470" t="s">
        <v>8271</v>
      </c>
      <c r="U3470" t="str">
        <f t="shared" si="482"/>
        <v>theater</v>
      </c>
      <c r="V3470" t="str">
        <f t="shared" si="483"/>
        <v>plays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>
        <f t="shared" si="484"/>
        <v>2592000</v>
      </c>
      <c r="L3471" s="12">
        <f t="shared" si="485"/>
        <v>42458.391724537039</v>
      </c>
      <c r="M3471" s="12">
        <f t="shared" si="486"/>
        <v>42488.391724537039</v>
      </c>
      <c r="N3471" s="14">
        <f t="shared" si="487"/>
        <v>29.75</v>
      </c>
      <c r="O3471" t="b">
        <v>0</v>
      </c>
      <c r="P3471">
        <v>63</v>
      </c>
      <c r="Q3471" t="b">
        <v>1</v>
      </c>
      <c r="R3471" s="8">
        <f t="shared" si="488"/>
        <v>1.1339285714285714</v>
      </c>
      <c r="S3471" s="10">
        <f t="shared" si="489"/>
        <v>50.396825396825399</v>
      </c>
      <c r="T3471" t="s">
        <v>8271</v>
      </c>
      <c r="U3471" t="str">
        <f t="shared" si="482"/>
        <v>theater</v>
      </c>
      <c r="V3471" t="str">
        <f t="shared" si="483"/>
        <v>plays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>
        <f t="shared" si="484"/>
        <v>3272778</v>
      </c>
      <c r="L3472" s="12">
        <f t="shared" si="485"/>
        <v>42528.772013888884</v>
      </c>
      <c r="M3472" s="12">
        <f t="shared" si="486"/>
        <v>42566.651388888888</v>
      </c>
      <c r="N3472" s="14">
        <f t="shared" si="487"/>
        <v>37.629375000000003</v>
      </c>
      <c r="O3472" t="b">
        <v>0</v>
      </c>
      <c r="P3472">
        <v>9</v>
      </c>
      <c r="Q3472" t="b">
        <v>1</v>
      </c>
      <c r="R3472" s="8">
        <f t="shared" si="488"/>
        <v>1.5</v>
      </c>
      <c r="S3472" s="10">
        <f t="shared" si="489"/>
        <v>41.666666666666664</v>
      </c>
      <c r="T3472" t="s">
        <v>8271</v>
      </c>
      <c r="U3472" t="str">
        <f t="shared" si="482"/>
        <v>theater</v>
      </c>
      <c r="V3472" t="str">
        <f t="shared" si="483"/>
        <v>plays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>
        <f t="shared" si="484"/>
        <v>3543510</v>
      </c>
      <c r="L3473" s="12">
        <f t="shared" si="485"/>
        <v>41841.570486111108</v>
      </c>
      <c r="M3473" s="12">
        <f t="shared" si="486"/>
        <v>41882.583333333336</v>
      </c>
      <c r="N3473" s="14">
        <f t="shared" si="487"/>
        <v>40.76284722222222</v>
      </c>
      <c r="O3473" t="b">
        <v>0</v>
      </c>
      <c r="P3473">
        <v>30</v>
      </c>
      <c r="Q3473" t="b">
        <v>1</v>
      </c>
      <c r="R3473" s="8">
        <f t="shared" si="488"/>
        <v>2.1459999999999999</v>
      </c>
      <c r="S3473" s="10">
        <f t="shared" si="489"/>
        <v>35.766666666666666</v>
      </c>
      <c r="T3473" t="s">
        <v>8271</v>
      </c>
      <c r="U3473" t="str">
        <f t="shared" si="482"/>
        <v>theater</v>
      </c>
      <c r="V3473" t="str">
        <f t="shared" si="483"/>
        <v>plays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>
        <f t="shared" si="484"/>
        <v>1821209</v>
      </c>
      <c r="L3474" s="12">
        <f t="shared" si="485"/>
        <v>41927.920497685183</v>
      </c>
      <c r="M3474" s="12">
        <f t="shared" si="486"/>
        <v>41948.999305555553</v>
      </c>
      <c r="N3474" s="14">
        <f t="shared" si="487"/>
        <v>20.828807870370373</v>
      </c>
      <c r="O3474" t="b">
        <v>0</v>
      </c>
      <c r="P3474">
        <v>23</v>
      </c>
      <c r="Q3474" t="b">
        <v>1</v>
      </c>
      <c r="R3474" s="8">
        <f t="shared" si="488"/>
        <v>1.0205</v>
      </c>
      <c r="S3474" s="10">
        <f t="shared" si="489"/>
        <v>88.739130434782609</v>
      </c>
      <c r="T3474" t="s">
        <v>8271</v>
      </c>
      <c r="U3474" t="str">
        <f t="shared" si="482"/>
        <v>theater</v>
      </c>
      <c r="V3474" t="str">
        <f t="shared" si="483"/>
        <v>plays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>
        <f t="shared" si="484"/>
        <v>1815924</v>
      </c>
      <c r="L3475" s="12">
        <f t="shared" si="485"/>
        <v>42062.584444444445</v>
      </c>
      <c r="M3475" s="12">
        <f t="shared" si="486"/>
        <v>42083.602083333331</v>
      </c>
      <c r="N3475" s="14">
        <f t="shared" si="487"/>
        <v>20.767638888888889</v>
      </c>
      <c r="O3475" t="b">
        <v>0</v>
      </c>
      <c r="P3475">
        <v>33</v>
      </c>
      <c r="Q3475" t="b">
        <v>1</v>
      </c>
      <c r="R3475" s="8">
        <f t="shared" si="488"/>
        <v>1</v>
      </c>
      <c r="S3475" s="10">
        <f t="shared" si="489"/>
        <v>148.4848484848485</v>
      </c>
      <c r="T3475" t="s">
        <v>8271</v>
      </c>
      <c r="U3475" t="str">
        <f t="shared" si="482"/>
        <v>theater</v>
      </c>
      <c r="V3475" t="str">
        <f t="shared" si="483"/>
        <v>plays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>
        <f t="shared" si="484"/>
        <v>2592000</v>
      </c>
      <c r="L3476" s="12">
        <f t="shared" si="485"/>
        <v>42541.251516203702</v>
      </c>
      <c r="M3476" s="12">
        <f t="shared" si="486"/>
        <v>42571.251516203702</v>
      </c>
      <c r="N3476" s="14">
        <f t="shared" si="487"/>
        <v>29.75</v>
      </c>
      <c r="O3476" t="b">
        <v>0</v>
      </c>
      <c r="P3476">
        <v>39</v>
      </c>
      <c r="Q3476" t="b">
        <v>1</v>
      </c>
      <c r="R3476" s="8">
        <f t="shared" si="488"/>
        <v>1.01</v>
      </c>
      <c r="S3476" s="10">
        <f t="shared" si="489"/>
        <v>51.794871794871796</v>
      </c>
      <c r="T3476" t="s">
        <v>8271</v>
      </c>
      <c r="U3476" t="str">
        <f t="shared" si="482"/>
        <v>theater</v>
      </c>
      <c r="V3476" t="str">
        <f t="shared" si="483"/>
        <v>plays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>
        <f t="shared" si="484"/>
        <v>2343096</v>
      </c>
      <c r="L3477" s="12">
        <f t="shared" si="485"/>
        <v>41918.630833333329</v>
      </c>
      <c r="M3477" s="12">
        <f t="shared" si="486"/>
        <v>41945.75</v>
      </c>
      <c r="N3477" s="14">
        <f t="shared" si="487"/>
        <v>26.869166666666668</v>
      </c>
      <c r="O3477" t="b">
        <v>0</v>
      </c>
      <c r="P3477">
        <v>17</v>
      </c>
      <c r="Q3477" t="b">
        <v>1</v>
      </c>
      <c r="R3477" s="8">
        <f t="shared" si="488"/>
        <v>1.1333333333333333</v>
      </c>
      <c r="S3477" s="10">
        <f t="shared" si="489"/>
        <v>20</v>
      </c>
      <c r="T3477" t="s">
        <v>8271</v>
      </c>
      <c r="U3477" t="str">
        <f t="shared" si="482"/>
        <v>theater</v>
      </c>
      <c r="V3477" t="str">
        <f t="shared" si="483"/>
        <v>plays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>
        <f t="shared" si="484"/>
        <v>1541810</v>
      </c>
      <c r="L3478" s="12">
        <f t="shared" si="485"/>
        <v>41921.029976851853</v>
      </c>
      <c r="M3478" s="12">
        <f t="shared" si="486"/>
        <v>41938.875</v>
      </c>
      <c r="N3478" s="14">
        <f t="shared" si="487"/>
        <v>17.595023148148147</v>
      </c>
      <c r="O3478" t="b">
        <v>0</v>
      </c>
      <c r="P3478">
        <v>6</v>
      </c>
      <c r="Q3478" t="b">
        <v>1</v>
      </c>
      <c r="R3478" s="8">
        <f t="shared" si="488"/>
        <v>1.04</v>
      </c>
      <c r="S3478" s="10">
        <f t="shared" si="489"/>
        <v>52</v>
      </c>
      <c r="T3478" t="s">
        <v>8271</v>
      </c>
      <c r="U3478" t="str">
        <f t="shared" si="482"/>
        <v>theater</v>
      </c>
      <c r="V3478" t="str">
        <f t="shared" si="483"/>
        <v>plays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>
        <f t="shared" si="484"/>
        <v>1070357</v>
      </c>
      <c r="L3479" s="12">
        <f t="shared" si="485"/>
        <v>42128.486608796295</v>
      </c>
      <c r="M3479" s="12">
        <f t="shared" si="486"/>
        <v>42140.875</v>
      </c>
      <c r="N3479" s="14">
        <f t="shared" si="487"/>
        <v>12.138391203703703</v>
      </c>
      <c r="O3479" t="b">
        <v>0</v>
      </c>
      <c r="P3479">
        <v>39</v>
      </c>
      <c r="Q3479" t="b">
        <v>1</v>
      </c>
      <c r="R3479" s="8">
        <f t="shared" si="488"/>
        <v>1.1533333333333333</v>
      </c>
      <c r="S3479" s="10">
        <f t="shared" si="489"/>
        <v>53.230769230769234</v>
      </c>
      <c r="T3479" t="s">
        <v>8271</v>
      </c>
      <c r="U3479" t="str">
        <f t="shared" si="482"/>
        <v>theater</v>
      </c>
      <c r="V3479" t="str">
        <f t="shared" si="483"/>
        <v>plays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>
        <f t="shared" si="484"/>
        <v>2242778</v>
      </c>
      <c r="L3480" s="12">
        <f t="shared" si="485"/>
        <v>42053.666921296302</v>
      </c>
      <c r="M3480" s="12">
        <f t="shared" si="486"/>
        <v>42079.625</v>
      </c>
      <c r="N3480" s="14">
        <f t="shared" si="487"/>
        <v>25.708078703703702</v>
      </c>
      <c r="O3480" t="b">
        <v>0</v>
      </c>
      <c r="P3480">
        <v>57</v>
      </c>
      <c r="Q3480" t="b">
        <v>1</v>
      </c>
      <c r="R3480" s="8">
        <f t="shared" si="488"/>
        <v>1.1285000000000001</v>
      </c>
      <c r="S3480" s="10">
        <f t="shared" si="489"/>
        <v>39.596491228070178</v>
      </c>
      <c r="T3480" t="s">
        <v>8271</v>
      </c>
      <c r="U3480" t="str">
        <f t="shared" si="482"/>
        <v>theater</v>
      </c>
      <c r="V3480" t="str">
        <f t="shared" si="483"/>
        <v>plays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>
        <f t="shared" si="484"/>
        <v>2592000</v>
      </c>
      <c r="L3481" s="12">
        <f t="shared" si="485"/>
        <v>41781.605092592588</v>
      </c>
      <c r="M3481" s="12">
        <f t="shared" si="486"/>
        <v>41811.605092592588</v>
      </c>
      <c r="N3481" s="14">
        <f t="shared" si="487"/>
        <v>29.75</v>
      </c>
      <c r="O3481" t="b">
        <v>0</v>
      </c>
      <c r="P3481">
        <v>56</v>
      </c>
      <c r="Q3481" t="b">
        <v>1</v>
      </c>
      <c r="R3481" s="8">
        <f t="shared" si="488"/>
        <v>1.2786666666666666</v>
      </c>
      <c r="S3481" s="10">
        <f t="shared" si="489"/>
        <v>34.25</v>
      </c>
      <c r="T3481" t="s">
        <v>8271</v>
      </c>
      <c r="U3481" t="str">
        <f t="shared" si="482"/>
        <v>theater</v>
      </c>
      <c r="V3481" t="str">
        <f t="shared" si="483"/>
        <v>plays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>
        <f t="shared" si="484"/>
        <v>2121773</v>
      </c>
      <c r="L3482" s="12">
        <f t="shared" si="485"/>
        <v>42171.067442129628</v>
      </c>
      <c r="M3482" s="12">
        <f t="shared" si="486"/>
        <v>42195.625</v>
      </c>
      <c r="N3482" s="14">
        <f t="shared" si="487"/>
        <v>24.307557870370371</v>
      </c>
      <c r="O3482" t="b">
        <v>0</v>
      </c>
      <c r="P3482">
        <v>13</v>
      </c>
      <c r="Q3482" t="b">
        <v>1</v>
      </c>
      <c r="R3482" s="8">
        <f t="shared" si="488"/>
        <v>1.4266666666666667</v>
      </c>
      <c r="S3482" s="10">
        <f t="shared" si="489"/>
        <v>164.61538461538461</v>
      </c>
      <c r="T3482" t="s">
        <v>8271</v>
      </c>
      <c r="U3482" t="str">
        <f t="shared" si="482"/>
        <v>theater</v>
      </c>
      <c r="V3482" t="str">
        <f t="shared" si="483"/>
        <v>plays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>
        <f t="shared" si="484"/>
        <v>1468800</v>
      </c>
      <c r="L3483" s="12">
        <f t="shared" si="485"/>
        <v>41988.99754629629</v>
      </c>
      <c r="M3483" s="12">
        <f t="shared" si="486"/>
        <v>42005.99754629629</v>
      </c>
      <c r="N3483" s="14">
        <f t="shared" si="487"/>
        <v>16.75</v>
      </c>
      <c r="O3483" t="b">
        <v>0</v>
      </c>
      <c r="P3483">
        <v>95</v>
      </c>
      <c r="Q3483" t="b">
        <v>1</v>
      </c>
      <c r="R3483" s="8">
        <f t="shared" si="488"/>
        <v>1.1879999999999999</v>
      </c>
      <c r="S3483" s="10">
        <f t="shared" si="489"/>
        <v>125.05263157894737</v>
      </c>
      <c r="T3483" t="s">
        <v>8271</v>
      </c>
      <c r="U3483" t="str">
        <f t="shared" si="482"/>
        <v>theater</v>
      </c>
      <c r="V3483" t="str">
        <f t="shared" si="483"/>
        <v>plays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>
        <f t="shared" si="484"/>
        <v>2592000</v>
      </c>
      <c r="L3484" s="12">
        <f t="shared" si="485"/>
        <v>41796.521597222221</v>
      </c>
      <c r="M3484" s="12">
        <f t="shared" si="486"/>
        <v>41826.521597222221</v>
      </c>
      <c r="N3484" s="14">
        <f t="shared" si="487"/>
        <v>29.75</v>
      </c>
      <c r="O3484" t="b">
        <v>0</v>
      </c>
      <c r="P3484">
        <v>80</v>
      </c>
      <c r="Q3484" t="b">
        <v>1</v>
      </c>
      <c r="R3484" s="8">
        <f t="shared" si="488"/>
        <v>1.3833333333333333</v>
      </c>
      <c r="S3484" s="10">
        <f t="shared" si="489"/>
        <v>51.875</v>
      </c>
      <c r="T3484" t="s">
        <v>8271</v>
      </c>
      <c r="U3484" t="str">
        <f t="shared" si="482"/>
        <v>theater</v>
      </c>
      <c r="V3484" t="str">
        <f t="shared" si="483"/>
        <v>plays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>
        <f t="shared" si="484"/>
        <v>2592000</v>
      </c>
      <c r="L3485" s="12">
        <f t="shared" si="485"/>
        <v>41793.418761574074</v>
      </c>
      <c r="M3485" s="12">
        <f t="shared" si="486"/>
        <v>41823.418761574074</v>
      </c>
      <c r="N3485" s="14">
        <f t="shared" si="487"/>
        <v>29.75</v>
      </c>
      <c r="O3485" t="b">
        <v>0</v>
      </c>
      <c r="P3485">
        <v>133</v>
      </c>
      <c r="Q3485" t="b">
        <v>1</v>
      </c>
      <c r="R3485" s="8">
        <f t="shared" si="488"/>
        <v>1.599402985074627</v>
      </c>
      <c r="S3485" s="10">
        <f t="shared" si="489"/>
        <v>40.285714285714285</v>
      </c>
      <c r="T3485" t="s">
        <v>8271</v>
      </c>
      <c r="U3485" t="str">
        <f t="shared" si="482"/>
        <v>theater</v>
      </c>
      <c r="V3485" t="str">
        <f t="shared" si="483"/>
        <v>plays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>
        <f t="shared" si="484"/>
        <v>2592000</v>
      </c>
      <c r="L3486" s="12">
        <f t="shared" si="485"/>
        <v>42506.510405092587</v>
      </c>
      <c r="M3486" s="12">
        <f t="shared" si="486"/>
        <v>42536.510405092587</v>
      </c>
      <c r="N3486" s="14">
        <f t="shared" si="487"/>
        <v>29.75</v>
      </c>
      <c r="O3486" t="b">
        <v>0</v>
      </c>
      <c r="P3486">
        <v>44</v>
      </c>
      <c r="Q3486" t="b">
        <v>1</v>
      </c>
      <c r="R3486" s="8">
        <f t="shared" si="488"/>
        <v>1.1424000000000001</v>
      </c>
      <c r="S3486" s="10">
        <f t="shared" si="489"/>
        <v>64.909090909090907</v>
      </c>
      <c r="T3486" t="s">
        <v>8271</v>
      </c>
      <c r="U3486" t="str">
        <f t="shared" si="482"/>
        <v>theater</v>
      </c>
      <c r="V3486" t="str">
        <f t="shared" si="483"/>
        <v>plays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>
        <f t="shared" si="484"/>
        <v>2592000</v>
      </c>
      <c r="L3487" s="12">
        <f t="shared" si="485"/>
        <v>42372.443055555559</v>
      </c>
      <c r="M3487" s="12">
        <f t="shared" si="486"/>
        <v>42402.443055555559</v>
      </c>
      <c r="N3487" s="14">
        <f t="shared" si="487"/>
        <v>29.75</v>
      </c>
      <c r="O3487" t="b">
        <v>0</v>
      </c>
      <c r="P3487">
        <v>30</v>
      </c>
      <c r="Q3487" t="b">
        <v>1</v>
      </c>
      <c r="R3487" s="8">
        <f t="shared" si="488"/>
        <v>1.0060606060606061</v>
      </c>
      <c r="S3487" s="10">
        <f t="shared" si="489"/>
        <v>55.333333333333336</v>
      </c>
      <c r="T3487" t="s">
        <v>8271</v>
      </c>
      <c r="U3487" t="str">
        <f t="shared" ref="U3487:U3550" si="490">IF(T3487="theater/plays", "theater", IF(T3487="theater/musical", "theater", IF(T3487="theater/spaces", "theater", "N/A")))</f>
        <v>theater</v>
      </c>
      <c r="V3487" t="str">
        <f t="shared" ref="V3487:V3550" si="491">IF(T3487="theater/plays", "plays", IF(T3487="theater/musical", "musical", IF(T3487="theater/spaces", "spaces", "N/A")))</f>
        <v>plays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>
        <f t="shared" si="484"/>
        <v>2714339</v>
      </c>
      <c r="L3488" s="12">
        <f t="shared" si="485"/>
        <v>42126.62501157407</v>
      </c>
      <c r="M3488" s="12">
        <f t="shared" si="486"/>
        <v>42158.040972222225</v>
      </c>
      <c r="N3488" s="14">
        <f t="shared" si="487"/>
        <v>31.165960648148147</v>
      </c>
      <c r="O3488" t="b">
        <v>0</v>
      </c>
      <c r="P3488">
        <v>56</v>
      </c>
      <c r="Q3488" t="b">
        <v>1</v>
      </c>
      <c r="R3488" s="8">
        <f t="shared" si="488"/>
        <v>1.552</v>
      </c>
      <c r="S3488" s="10">
        <f t="shared" si="489"/>
        <v>83.142857142857139</v>
      </c>
      <c r="T3488" t="s">
        <v>8271</v>
      </c>
      <c r="U3488" t="str">
        <f t="shared" si="490"/>
        <v>theater</v>
      </c>
      <c r="V3488" t="str">
        <f t="shared" si="491"/>
        <v>plays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>
        <f t="shared" si="484"/>
        <v>2592000</v>
      </c>
      <c r="L3489" s="12">
        <f t="shared" si="485"/>
        <v>42149.690416666665</v>
      </c>
      <c r="M3489" s="12">
        <f t="shared" si="486"/>
        <v>42179.690416666665</v>
      </c>
      <c r="N3489" s="14">
        <f t="shared" si="487"/>
        <v>29.75</v>
      </c>
      <c r="O3489" t="b">
        <v>0</v>
      </c>
      <c r="P3489">
        <v>66</v>
      </c>
      <c r="Q3489" t="b">
        <v>1</v>
      </c>
      <c r="R3489" s="8">
        <f t="shared" si="488"/>
        <v>1.2775000000000001</v>
      </c>
      <c r="S3489" s="10">
        <f t="shared" si="489"/>
        <v>38.712121212121211</v>
      </c>
      <c r="T3489" t="s">
        <v>8271</v>
      </c>
      <c r="U3489" t="str">
        <f t="shared" si="490"/>
        <v>theater</v>
      </c>
      <c r="V3489" t="str">
        <f t="shared" si="491"/>
        <v>plays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>
        <f t="shared" si="484"/>
        <v>2064840</v>
      </c>
      <c r="L3490" s="12">
        <f t="shared" si="485"/>
        <v>42087.518055555556</v>
      </c>
      <c r="M3490" s="12">
        <f t="shared" si="486"/>
        <v>42111.416666666672</v>
      </c>
      <c r="N3490" s="14">
        <f t="shared" si="487"/>
        <v>23.648611111111112</v>
      </c>
      <c r="O3490" t="b">
        <v>0</v>
      </c>
      <c r="P3490">
        <v>29</v>
      </c>
      <c r="Q3490" t="b">
        <v>1</v>
      </c>
      <c r="R3490" s="8">
        <f t="shared" si="488"/>
        <v>1.212</v>
      </c>
      <c r="S3490" s="10">
        <f t="shared" si="489"/>
        <v>125.37931034482759</v>
      </c>
      <c r="T3490" t="s">
        <v>8271</v>
      </c>
      <c r="U3490" t="str">
        <f t="shared" si="490"/>
        <v>theater</v>
      </c>
      <c r="V3490" t="str">
        <f t="shared" si="491"/>
        <v>plays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>
        <f t="shared" si="484"/>
        <v>2612669</v>
      </c>
      <c r="L3491" s="12">
        <f t="shared" si="485"/>
        <v>41753.385775462964</v>
      </c>
      <c r="M3491" s="12">
        <f t="shared" si="486"/>
        <v>41783.625</v>
      </c>
      <c r="N3491" s="14">
        <f t="shared" si="487"/>
        <v>29.989224537037035</v>
      </c>
      <c r="O3491" t="b">
        <v>0</v>
      </c>
      <c r="P3491">
        <v>72</v>
      </c>
      <c r="Q3491" t="b">
        <v>1</v>
      </c>
      <c r="R3491" s="8">
        <f t="shared" si="488"/>
        <v>1.127</v>
      </c>
      <c r="S3491" s="10">
        <f t="shared" si="489"/>
        <v>78.263888888888886</v>
      </c>
      <c r="T3491" t="s">
        <v>8271</v>
      </c>
      <c r="U3491" t="str">
        <f t="shared" si="490"/>
        <v>theater</v>
      </c>
      <c r="V3491" t="str">
        <f t="shared" si="491"/>
        <v>plays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>
        <f t="shared" si="484"/>
        <v>2592000</v>
      </c>
      <c r="L3492" s="12">
        <f t="shared" si="485"/>
        <v>42443.552361111113</v>
      </c>
      <c r="M3492" s="12">
        <f t="shared" si="486"/>
        <v>42473.552361111113</v>
      </c>
      <c r="N3492" s="14">
        <f t="shared" si="487"/>
        <v>29.75</v>
      </c>
      <c r="O3492" t="b">
        <v>0</v>
      </c>
      <c r="P3492">
        <v>27</v>
      </c>
      <c r="Q3492" t="b">
        <v>1</v>
      </c>
      <c r="R3492" s="8">
        <f t="shared" si="488"/>
        <v>1.2749999999999999</v>
      </c>
      <c r="S3492" s="10">
        <f t="shared" si="489"/>
        <v>47.222222222222221</v>
      </c>
      <c r="T3492" t="s">
        <v>8271</v>
      </c>
      <c r="U3492" t="str">
        <f t="shared" si="490"/>
        <v>theater</v>
      </c>
      <c r="V3492" t="str">
        <f t="shared" si="491"/>
        <v>plays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>
        <f t="shared" si="484"/>
        <v>1814400</v>
      </c>
      <c r="L3493" s="12">
        <f t="shared" si="485"/>
        <v>42120.999814814815</v>
      </c>
      <c r="M3493" s="12">
        <f t="shared" si="486"/>
        <v>42141.999814814815</v>
      </c>
      <c r="N3493" s="14">
        <f t="shared" si="487"/>
        <v>20.75</v>
      </c>
      <c r="O3493" t="b">
        <v>0</v>
      </c>
      <c r="P3493">
        <v>10</v>
      </c>
      <c r="Q3493" t="b">
        <v>1</v>
      </c>
      <c r="R3493" s="8">
        <f t="shared" si="488"/>
        <v>1.5820000000000001</v>
      </c>
      <c r="S3493" s="10">
        <f t="shared" si="489"/>
        <v>79.099999999999994</v>
      </c>
      <c r="T3493" t="s">
        <v>8271</v>
      </c>
      <c r="U3493" t="str">
        <f t="shared" si="490"/>
        <v>theater</v>
      </c>
      <c r="V3493" t="str">
        <f t="shared" si="491"/>
        <v>plays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>
        <f t="shared" si="484"/>
        <v>3024000</v>
      </c>
      <c r="L3494" s="12">
        <f t="shared" si="485"/>
        <v>42267.759224537032</v>
      </c>
      <c r="M3494" s="12">
        <f t="shared" si="486"/>
        <v>42302.759224537032</v>
      </c>
      <c r="N3494" s="14">
        <f t="shared" si="487"/>
        <v>34.75</v>
      </c>
      <c r="O3494" t="b">
        <v>0</v>
      </c>
      <c r="P3494">
        <v>35</v>
      </c>
      <c r="Q3494" t="b">
        <v>1</v>
      </c>
      <c r="R3494" s="8">
        <f t="shared" si="488"/>
        <v>1.0526894736842105</v>
      </c>
      <c r="S3494" s="10">
        <f t="shared" si="489"/>
        <v>114.29199999999999</v>
      </c>
      <c r="T3494" t="s">
        <v>8271</v>
      </c>
      <c r="U3494" t="str">
        <f t="shared" si="490"/>
        <v>theater</v>
      </c>
      <c r="V3494" t="str">
        <f t="shared" si="491"/>
        <v>plays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>
        <f t="shared" si="484"/>
        <v>1671824</v>
      </c>
      <c r="L3495" s="12">
        <f t="shared" si="485"/>
        <v>41848.616157407407</v>
      </c>
      <c r="M3495" s="12">
        <f t="shared" si="486"/>
        <v>41867.96597222222</v>
      </c>
      <c r="N3495" s="14">
        <f t="shared" si="487"/>
        <v>19.099814814814817</v>
      </c>
      <c r="O3495" t="b">
        <v>0</v>
      </c>
      <c r="P3495">
        <v>29</v>
      </c>
      <c r="Q3495" t="b">
        <v>1</v>
      </c>
      <c r="R3495" s="8">
        <f t="shared" si="488"/>
        <v>1</v>
      </c>
      <c r="S3495" s="10">
        <f t="shared" si="489"/>
        <v>51.724137931034484</v>
      </c>
      <c r="T3495" t="s">
        <v>8271</v>
      </c>
      <c r="U3495" t="str">
        <f t="shared" si="490"/>
        <v>theater</v>
      </c>
      <c r="V3495" t="str">
        <f t="shared" si="491"/>
        <v>plays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>
        <f t="shared" si="484"/>
        <v>953425</v>
      </c>
      <c r="L3496" s="12">
        <f t="shared" si="485"/>
        <v>42688.964988425927</v>
      </c>
      <c r="M3496" s="12">
        <f t="shared" si="486"/>
        <v>42700</v>
      </c>
      <c r="N3496" s="14">
        <f t="shared" si="487"/>
        <v>10.785011574074074</v>
      </c>
      <c r="O3496" t="b">
        <v>0</v>
      </c>
      <c r="P3496">
        <v>13</v>
      </c>
      <c r="Q3496" t="b">
        <v>1</v>
      </c>
      <c r="R3496" s="8">
        <f t="shared" si="488"/>
        <v>1</v>
      </c>
      <c r="S3496" s="10">
        <f t="shared" si="489"/>
        <v>30.76923076923077</v>
      </c>
      <c r="T3496" t="s">
        <v>8271</v>
      </c>
      <c r="U3496" t="str">
        <f t="shared" si="490"/>
        <v>theater</v>
      </c>
      <c r="V3496" t="str">
        <f t="shared" si="491"/>
        <v>plays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>
        <f t="shared" si="484"/>
        <v>2501971</v>
      </c>
      <c r="L3497" s="12">
        <f t="shared" si="485"/>
        <v>41915.512835648151</v>
      </c>
      <c r="M3497" s="12">
        <f t="shared" si="486"/>
        <v>41944.470833333333</v>
      </c>
      <c r="N3497" s="14">
        <f t="shared" si="487"/>
        <v>28.707997685185187</v>
      </c>
      <c r="O3497" t="b">
        <v>0</v>
      </c>
      <c r="P3497">
        <v>72</v>
      </c>
      <c r="Q3497" t="b">
        <v>1</v>
      </c>
      <c r="R3497" s="8">
        <f t="shared" si="488"/>
        <v>1.0686</v>
      </c>
      <c r="S3497" s="10">
        <f t="shared" si="489"/>
        <v>74.208333333333329</v>
      </c>
      <c r="T3497" t="s">
        <v>8271</v>
      </c>
      <c r="U3497" t="str">
        <f t="shared" si="490"/>
        <v>theater</v>
      </c>
      <c r="V3497" t="str">
        <f t="shared" si="491"/>
        <v>plays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>
        <f t="shared" si="484"/>
        <v>3456000</v>
      </c>
      <c r="L3498" s="12">
        <f t="shared" si="485"/>
        <v>42584.596828703703</v>
      </c>
      <c r="M3498" s="12">
        <f t="shared" si="486"/>
        <v>42624.596828703703</v>
      </c>
      <c r="N3498" s="14">
        <f t="shared" si="487"/>
        <v>39.75</v>
      </c>
      <c r="O3498" t="b">
        <v>0</v>
      </c>
      <c r="P3498">
        <v>78</v>
      </c>
      <c r="Q3498" t="b">
        <v>1</v>
      </c>
      <c r="R3498" s="8">
        <f t="shared" si="488"/>
        <v>1.244</v>
      </c>
      <c r="S3498" s="10">
        <f t="shared" si="489"/>
        <v>47.846153846153847</v>
      </c>
      <c r="T3498" t="s">
        <v>8271</v>
      </c>
      <c r="U3498" t="str">
        <f t="shared" si="490"/>
        <v>theater</v>
      </c>
      <c r="V3498" t="str">
        <f t="shared" si="491"/>
        <v>plays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>
        <f t="shared" si="484"/>
        <v>1051896</v>
      </c>
      <c r="L3499" s="12">
        <f t="shared" si="485"/>
        <v>42511.491944444439</v>
      </c>
      <c r="M3499" s="12">
        <f t="shared" si="486"/>
        <v>42523.666666666672</v>
      </c>
      <c r="N3499" s="14">
        <f t="shared" si="487"/>
        <v>11.924722222222222</v>
      </c>
      <c r="O3499" t="b">
        <v>0</v>
      </c>
      <c r="P3499">
        <v>49</v>
      </c>
      <c r="Q3499" t="b">
        <v>1</v>
      </c>
      <c r="R3499" s="8">
        <f t="shared" si="488"/>
        <v>1.0870406189555126</v>
      </c>
      <c r="S3499" s="10">
        <f t="shared" si="489"/>
        <v>34.408163265306122</v>
      </c>
      <c r="T3499" t="s">
        <v>8271</v>
      </c>
      <c r="U3499" t="str">
        <f t="shared" si="490"/>
        <v>theater</v>
      </c>
      <c r="V3499" t="str">
        <f t="shared" si="491"/>
        <v>plays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>
        <f t="shared" si="484"/>
        <v>5162136</v>
      </c>
      <c r="L3500" s="12">
        <f t="shared" si="485"/>
        <v>42458.90861111111</v>
      </c>
      <c r="M3500" s="12">
        <f t="shared" si="486"/>
        <v>42518.655555555553</v>
      </c>
      <c r="N3500" s="14">
        <f t="shared" si="487"/>
        <v>59.496944444444445</v>
      </c>
      <c r="O3500" t="b">
        <v>0</v>
      </c>
      <c r="P3500">
        <v>42</v>
      </c>
      <c r="Q3500" t="b">
        <v>1</v>
      </c>
      <c r="R3500" s="8">
        <f t="shared" si="488"/>
        <v>1.0242424242424242</v>
      </c>
      <c r="S3500" s="10">
        <f t="shared" si="489"/>
        <v>40.238095238095241</v>
      </c>
      <c r="T3500" t="s">
        <v>8271</v>
      </c>
      <c r="U3500" t="str">
        <f t="shared" si="490"/>
        <v>theater</v>
      </c>
      <c r="V3500" t="str">
        <f t="shared" si="491"/>
        <v>plays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>
        <f t="shared" si="484"/>
        <v>4687615</v>
      </c>
      <c r="L3501" s="12">
        <f t="shared" si="485"/>
        <v>42131.786168981482</v>
      </c>
      <c r="M3501" s="12">
        <f t="shared" si="486"/>
        <v>42186.040972222225</v>
      </c>
      <c r="N3501" s="14">
        <f t="shared" si="487"/>
        <v>54.004803240740749</v>
      </c>
      <c r="O3501" t="b">
        <v>0</v>
      </c>
      <c r="P3501">
        <v>35</v>
      </c>
      <c r="Q3501" t="b">
        <v>1</v>
      </c>
      <c r="R3501" s="8">
        <f t="shared" si="488"/>
        <v>1.0549999999999999</v>
      </c>
      <c r="S3501" s="10">
        <f t="shared" si="489"/>
        <v>60.285714285714285</v>
      </c>
      <c r="T3501" t="s">
        <v>8271</v>
      </c>
      <c r="U3501" t="str">
        <f t="shared" si="490"/>
        <v>theater</v>
      </c>
      <c r="V3501" t="str">
        <f t="shared" si="491"/>
        <v>plays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>
        <f t="shared" si="484"/>
        <v>1407302</v>
      </c>
      <c r="L3502" s="12">
        <f t="shared" si="485"/>
        <v>42419.66942129629</v>
      </c>
      <c r="M3502" s="12">
        <f t="shared" si="486"/>
        <v>42435.957638888889</v>
      </c>
      <c r="N3502" s="14">
        <f t="shared" si="487"/>
        <v>16.038217592592591</v>
      </c>
      <c r="O3502" t="b">
        <v>0</v>
      </c>
      <c r="P3502">
        <v>42</v>
      </c>
      <c r="Q3502" t="b">
        <v>1</v>
      </c>
      <c r="R3502" s="8">
        <f t="shared" si="488"/>
        <v>1.0629999999999999</v>
      </c>
      <c r="S3502" s="10">
        <f t="shared" si="489"/>
        <v>25.30952380952381</v>
      </c>
      <c r="T3502" t="s">
        <v>8271</v>
      </c>
      <c r="U3502" t="str">
        <f t="shared" si="490"/>
        <v>theater</v>
      </c>
      <c r="V3502" t="str">
        <f t="shared" si="491"/>
        <v>plays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>
        <f t="shared" si="484"/>
        <v>2160000</v>
      </c>
      <c r="L3503" s="12">
        <f t="shared" si="485"/>
        <v>42233.513831018514</v>
      </c>
      <c r="M3503" s="12">
        <f t="shared" si="486"/>
        <v>42258.513831018514</v>
      </c>
      <c r="N3503" s="14">
        <f t="shared" si="487"/>
        <v>24.75</v>
      </c>
      <c r="O3503" t="b">
        <v>0</v>
      </c>
      <c r="P3503">
        <v>42</v>
      </c>
      <c r="Q3503" t="b">
        <v>1</v>
      </c>
      <c r="R3503" s="8">
        <f t="shared" si="488"/>
        <v>1.0066666666666666</v>
      </c>
      <c r="S3503" s="10">
        <f t="shared" si="489"/>
        <v>35.952380952380949</v>
      </c>
      <c r="T3503" t="s">
        <v>8271</v>
      </c>
      <c r="U3503" t="str">
        <f t="shared" si="490"/>
        <v>theater</v>
      </c>
      <c r="V3503" t="str">
        <f t="shared" si="491"/>
        <v>plays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>
        <f t="shared" si="484"/>
        <v>1237816</v>
      </c>
      <c r="L3504" s="12">
        <f t="shared" si="485"/>
        <v>42430.589398148149</v>
      </c>
      <c r="M3504" s="12">
        <f t="shared" si="486"/>
        <v>42444.915972222225</v>
      </c>
      <c r="N3504" s="14">
        <f t="shared" si="487"/>
        <v>14.076574074074074</v>
      </c>
      <c r="O3504" t="b">
        <v>0</v>
      </c>
      <c r="P3504">
        <v>31</v>
      </c>
      <c r="Q3504" t="b">
        <v>1</v>
      </c>
      <c r="R3504" s="8">
        <f t="shared" si="488"/>
        <v>1.054</v>
      </c>
      <c r="S3504" s="10">
        <f t="shared" si="489"/>
        <v>136</v>
      </c>
      <c r="T3504" t="s">
        <v>8271</v>
      </c>
      <c r="U3504" t="str">
        <f t="shared" si="490"/>
        <v>theater</v>
      </c>
      <c r="V3504" t="str">
        <f t="shared" si="491"/>
        <v>plays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>
        <f t="shared" si="484"/>
        <v>2592000</v>
      </c>
      <c r="L3505" s="12">
        <f t="shared" si="485"/>
        <v>42545.228333333333</v>
      </c>
      <c r="M3505" s="12">
        <f t="shared" si="486"/>
        <v>42575.228333333333</v>
      </c>
      <c r="N3505" s="14">
        <f t="shared" si="487"/>
        <v>29.75</v>
      </c>
      <c r="O3505" t="b">
        <v>0</v>
      </c>
      <c r="P3505">
        <v>38</v>
      </c>
      <c r="Q3505" t="b">
        <v>1</v>
      </c>
      <c r="R3505" s="8">
        <f t="shared" si="488"/>
        <v>1.0755999999999999</v>
      </c>
      <c r="S3505" s="10">
        <f t="shared" si="489"/>
        <v>70.763157894736835</v>
      </c>
      <c r="T3505" t="s">
        <v>8271</v>
      </c>
      <c r="U3505" t="str">
        <f t="shared" si="490"/>
        <v>theater</v>
      </c>
      <c r="V3505" t="str">
        <f t="shared" si="491"/>
        <v>plays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>
        <f t="shared" si="484"/>
        <v>2595600</v>
      </c>
      <c r="L3506" s="12">
        <f t="shared" si="485"/>
        <v>42297.498738425929</v>
      </c>
      <c r="M3506" s="12">
        <f t="shared" si="486"/>
        <v>42327.540405092594</v>
      </c>
      <c r="N3506" s="14">
        <f t="shared" si="487"/>
        <v>29.791666666666668</v>
      </c>
      <c r="O3506" t="b">
        <v>0</v>
      </c>
      <c r="P3506">
        <v>8</v>
      </c>
      <c r="Q3506" t="b">
        <v>1</v>
      </c>
      <c r="R3506" s="8">
        <f t="shared" si="488"/>
        <v>1</v>
      </c>
      <c r="S3506" s="10">
        <f t="shared" si="489"/>
        <v>125</v>
      </c>
      <c r="T3506" t="s">
        <v>8271</v>
      </c>
      <c r="U3506" t="str">
        <f t="shared" si="490"/>
        <v>theater</v>
      </c>
      <c r="V3506" t="str">
        <f t="shared" si="491"/>
        <v>plays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>
        <f t="shared" si="484"/>
        <v>970355</v>
      </c>
      <c r="L3507" s="12">
        <f t="shared" si="485"/>
        <v>41760.685706018521</v>
      </c>
      <c r="M3507" s="12">
        <f t="shared" si="486"/>
        <v>41771.916666666664</v>
      </c>
      <c r="N3507" s="14">
        <f t="shared" si="487"/>
        <v>10.980960648148148</v>
      </c>
      <c r="O3507" t="b">
        <v>0</v>
      </c>
      <c r="P3507">
        <v>39</v>
      </c>
      <c r="Q3507" t="b">
        <v>1</v>
      </c>
      <c r="R3507" s="8">
        <f t="shared" si="488"/>
        <v>1.0376000000000001</v>
      </c>
      <c r="S3507" s="10">
        <f t="shared" si="489"/>
        <v>66.512820512820511</v>
      </c>
      <c r="T3507" t="s">
        <v>8271</v>
      </c>
      <c r="U3507" t="str">
        <f t="shared" si="490"/>
        <v>theater</v>
      </c>
      <c r="V3507" t="str">
        <f t="shared" si="491"/>
        <v>plays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>
        <f t="shared" si="484"/>
        <v>3888000</v>
      </c>
      <c r="L3508" s="12">
        <f t="shared" si="485"/>
        <v>41829.484259259261</v>
      </c>
      <c r="M3508" s="12">
        <f t="shared" si="486"/>
        <v>41874.484259259261</v>
      </c>
      <c r="N3508" s="14">
        <f t="shared" si="487"/>
        <v>44.75</v>
      </c>
      <c r="O3508" t="b">
        <v>0</v>
      </c>
      <c r="P3508">
        <v>29</v>
      </c>
      <c r="Q3508" t="b">
        <v>1</v>
      </c>
      <c r="R3508" s="8">
        <f t="shared" si="488"/>
        <v>1.0149999999999999</v>
      </c>
      <c r="S3508" s="10">
        <f t="shared" si="489"/>
        <v>105</v>
      </c>
      <c r="T3508" t="s">
        <v>8271</v>
      </c>
      <c r="U3508" t="str">
        <f t="shared" si="490"/>
        <v>theater</v>
      </c>
      <c r="V3508" t="str">
        <f t="shared" si="491"/>
        <v>plays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>
        <f t="shared" si="484"/>
        <v>2592000</v>
      </c>
      <c r="L3509" s="12">
        <f t="shared" si="485"/>
        <v>42491.67288194444</v>
      </c>
      <c r="M3509" s="12">
        <f t="shared" si="486"/>
        <v>42521.67288194444</v>
      </c>
      <c r="N3509" s="14">
        <f t="shared" si="487"/>
        <v>29.75</v>
      </c>
      <c r="O3509" t="b">
        <v>0</v>
      </c>
      <c r="P3509">
        <v>72</v>
      </c>
      <c r="Q3509" t="b">
        <v>1</v>
      </c>
      <c r="R3509" s="8">
        <f t="shared" si="488"/>
        <v>1.044</v>
      </c>
      <c r="S3509" s="10">
        <f t="shared" si="489"/>
        <v>145</v>
      </c>
      <c r="T3509" t="s">
        <v>8271</v>
      </c>
      <c r="U3509" t="str">
        <f t="shared" si="490"/>
        <v>theater</v>
      </c>
      <c r="V3509" t="str">
        <f t="shared" si="491"/>
        <v>plays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>
        <f t="shared" si="484"/>
        <v>1999747</v>
      </c>
      <c r="L3510" s="12">
        <f t="shared" si="485"/>
        <v>42477.479780092588</v>
      </c>
      <c r="M3510" s="12">
        <f t="shared" si="486"/>
        <v>42500.625</v>
      </c>
      <c r="N3510" s="14">
        <f t="shared" si="487"/>
        <v>22.895219907407409</v>
      </c>
      <c r="O3510" t="b">
        <v>0</v>
      </c>
      <c r="P3510">
        <v>15</v>
      </c>
      <c r="Q3510" t="b">
        <v>1</v>
      </c>
      <c r="R3510" s="8">
        <f t="shared" si="488"/>
        <v>1.8</v>
      </c>
      <c r="S3510" s="10">
        <f t="shared" si="489"/>
        <v>12</v>
      </c>
      <c r="T3510" t="s">
        <v>8271</v>
      </c>
      <c r="U3510" t="str">
        <f t="shared" si="490"/>
        <v>theater</v>
      </c>
      <c r="V3510" t="str">
        <f t="shared" si="491"/>
        <v>plays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>
        <f t="shared" si="484"/>
        <v>1153034</v>
      </c>
      <c r="L3511" s="12">
        <f t="shared" si="485"/>
        <v>41950.609560185185</v>
      </c>
      <c r="M3511" s="12">
        <f t="shared" si="486"/>
        <v>41963.954861111109</v>
      </c>
      <c r="N3511" s="14">
        <f t="shared" si="487"/>
        <v>13.095300925925926</v>
      </c>
      <c r="O3511" t="b">
        <v>0</v>
      </c>
      <c r="P3511">
        <v>33</v>
      </c>
      <c r="Q3511" t="b">
        <v>1</v>
      </c>
      <c r="R3511" s="8">
        <f t="shared" si="488"/>
        <v>1.0633333333333332</v>
      </c>
      <c r="S3511" s="10">
        <f t="shared" si="489"/>
        <v>96.666666666666671</v>
      </c>
      <c r="T3511" t="s">
        <v>8271</v>
      </c>
      <c r="U3511" t="str">
        <f t="shared" si="490"/>
        <v>theater</v>
      </c>
      <c r="V3511" t="str">
        <f t="shared" si="491"/>
        <v>plays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>
        <f t="shared" si="484"/>
        <v>1728000</v>
      </c>
      <c r="L3512" s="12">
        <f t="shared" si="485"/>
        <v>41802.37090277778</v>
      </c>
      <c r="M3512" s="12">
        <f t="shared" si="486"/>
        <v>41822.37090277778</v>
      </c>
      <c r="N3512" s="14">
        <f t="shared" si="487"/>
        <v>19.75</v>
      </c>
      <c r="O3512" t="b">
        <v>0</v>
      </c>
      <c r="P3512">
        <v>15</v>
      </c>
      <c r="Q3512" t="b">
        <v>1</v>
      </c>
      <c r="R3512" s="8">
        <f t="shared" si="488"/>
        <v>1.0055555555555555</v>
      </c>
      <c r="S3512" s="10">
        <f t="shared" si="489"/>
        <v>60.333333333333336</v>
      </c>
      <c r="T3512" t="s">
        <v>8271</v>
      </c>
      <c r="U3512" t="str">
        <f t="shared" si="490"/>
        <v>theater</v>
      </c>
      <c r="V3512" t="str">
        <f t="shared" si="491"/>
        <v>plays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>
        <f t="shared" si="484"/>
        <v>1978305</v>
      </c>
      <c r="L3513" s="12">
        <f t="shared" si="485"/>
        <v>41927.623784722222</v>
      </c>
      <c r="M3513" s="12">
        <f t="shared" si="486"/>
        <v>41950.520833333336</v>
      </c>
      <c r="N3513" s="14">
        <f t="shared" si="487"/>
        <v>22.647048611111114</v>
      </c>
      <c r="O3513" t="b">
        <v>0</v>
      </c>
      <c r="P3513">
        <v>19</v>
      </c>
      <c r="Q3513" t="b">
        <v>1</v>
      </c>
      <c r="R3513" s="8">
        <f t="shared" si="488"/>
        <v>1.012</v>
      </c>
      <c r="S3513" s="10">
        <f t="shared" si="489"/>
        <v>79.89473684210526</v>
      </c>
      <c r="T3513" t="s">
        <v>8271</v>
      </c>
      <c r="U3513" t="str">
        <f t="shared" si="490"/>
        <v>theater</v>
      </c>
      <c r="V3513" t="str">
        <f t="shared" si="491"/>
        <v>plays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>
        <f t="shared" si="484"/>
        <v>5180400</v>
      </c>
      <c r="L3514" s="12">
        <f t="shared" si="485"/>
        <v>42057.286944444444</v>
      </c>
      <c r="M3514" s="12">
        <f t="shared" si="486"/>
        <v>42117.24527777778</v>
      </c>
      <c r="N3514" s="14">
        <f t="shared" si="487"/>
        <v>59.708333333333336</v>
      </c>
      <c r="O3514" t="b">
        <v>0</v>
      </c>
      <c r="P3514">
        <v>17</v>
      </c>
      <c r="Q3514" t="b">
        <v>1</v>
      </c>
      <c r="R3514" s="8">
        <f t="shared" si="488"/>
        <v>1</v>
      </c>
      <c r="S3514" s="10">
        <f t="shared" si="489"/>
        <v>58.823529411764703</v>
      </c>
      <c r="T3514" t="s">
        <v>8271</v>
      </c>
      <c r="U3514" t="str">
        <f t="shared" si="490"/>
        <v>theater</v>
      </c>
      <c r="V3514" t="str">
        <f t="shared" si="491"/>
        <v>plays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>
        <f t="shared" si="484"/>
        <v>1132828</v>
      </c>
      <c r="L3515" s="12">
        <f t="shared" si="485"/>
        <v>41780.846203703702</v>
      </c>
      <c r="M3515" s="12">
        <f t="shared" si="486"/>
        <v>41793.957638888889</v>
      </c>
      <c r="N3515" s="14">
        <f t="shared" si="487"/>
        <v>12.861435185185186</v>
      </c>
      <c r="O3515" t="b">
        <v>0</v>
      </c>
      <c r="P3515">
        <v>44</v>
      </c>
      <c r="Q3515" t="b">
        <v>1</v>
      </c>
      <c r="R3515" s="8">
        <f t="shared" si="488"/>
        <v>1.1839285714285714</v>
      </c>
      <c r="S3515" s="10">
        <f t="shared" si="489"/>
        <v>75.340909090909093</v>
      </c>
      <c r="T3515" t="s">
        <v>8271</v>
      </c>
      <c r="U3515" t="str">
        <f t="shared" si="490"/>
        <v>theater</v>
      </c>
      <c r="V3515" t="str">
        <f t="shared" si="491"/>
        <v>plays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>
        <f t="shared" si="484"/>
        <v>1413588</v>
      </c>
      <c r="L3516" s="12">
        <f t="shared" si="485"/>
        <v>42020.596666666665</v>
      </c>
      <c r="M3516" s="12">
        <f t="shared" si="486"/>
        <v>42036.957638888889</v>
      </c>
      <c r="N3516" s="14">
        <f t="shared" si="487"/>
        <v>16.11097222222222</v>
      </c>
      <c r="O3516" t="b">
        <v>0</v>
      </c>
      <c r="P3516">
        <v>10</v>
      </c>
      <c r="Q3516" t="b">
        <v>1</v>
      </c>
      <c r="R3516" s="8">
        <f t="shared" si="488"/>
        <v>1.1000000000000001</v>
      </c>
      <c r="S3516" s="10">
        <f t="shared" si="489"/>
        <v>55</v>
      </c>
      <c r="T3516" t="s">
        <v>8271</v>
      </c>
      <c r="U3516" t="str">
        <f t="shared" si="490"/>
        <v>theater</v>
      </c>
      <c r="V3516" t="str">
        <f t="shared" si="491"/>
        <v>plays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>
        <f t="shared" si="484"/>
        <v>2592000</v>
      </c>
      <c r="L3517" s="12">
        <f t="shared" si="485"/>
        <v>42125.522812499999</v>
      </c>
      <c r="M3517" s="12">
        <f t="shared" si="486"/>
        <v>42155.522812499999</v>
      </c>
      <c r="N3517" s="14">
        <f t="shared" si="487"/>
        <v>29.75</v>
      </c>
      <c r="O3517" t="b">
        <v>0</v>
      </c>
      <c r="P3517">
        <v>46</v>
      </c>
      <c r="Q3517" t="b">
        <v>1</v>
      </c>
      <c r="R3517" s="8">
        <f t="shared" si="488"/>
        <v>1.0266666666666666</v>
      </c>
      <c r="S3517" s="10">
        <f t="shared" si="489"/>
        <v>66.956521739130437</v>
      </c>
      <c r="T3517" t="s">
        <v>8271</v>
      </c>
      <c r="U3517" t="str">
        <f t="shared" si="490"/>
        <v>theater</v>
      </c>
      <c r="V3517" t="str">
        <f t="shared" si="491"/>
        <v>plays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>
        <f t="shared" si="484"/>
        <v>2947530</v>
      </c>
      <c r="L3518" s="12">
        <f t="shared" si="485"/>
        <v>41855.760069444441</v>
      </c>
      <c r="M3518" s="12">
        <f t="shared" si="486"/>
        <v>41889.875</v>
      </c>
      <c r="N3518" s="14">
        <f t="shared" si="487"/>
        <v>33.864930555555553</v>
      </c>
      <c r="O3518" t="b">
        <v>0</v>
      </c>
      <c r="P3518">
        <v>11</v>
      </c>
      <c r="Q3518" t="b">
        <v>1</v>
      </c>
      <c r="R3518" s="8">
        <f t="shared" si="488"/>
        <v>1</v>
      </c>
      <c r="S3518" s="10">
        <f t="shared" si="489"/>
        <v>227.27272727272728</v>
      </c>
      <c r="T3518" t="s">
        <v>8271</v>
      </c>
      <c r="U3518" t="str">
        <f t="shared" si="490"/>
        <v>theater</v>
      </c>
      <c r="V3518" t="str">
        <f t="shared" si="491"/>
        <v>plays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>
        <f t="shared" si="484"/>
        <v>2560966</v>
      </c>
      <c r="L3519" s="12">
        <f t="shared" si="485"/>
        <v>41794.567523148151</v>
      </c>
      <c r="M3519" s="12">
        <f t="shared" si="486"/>
        <v>41824.208333333336</v>
      </c>
      <c r="N3519" s="14">
        <f t="shared" si="487"/>
        <v>29.390810185185188</v>
      </c>
      <c r="O3519" t="b">
        <v>0</v>
      </c>
      <c r="P3519">
        <v>13</v>
      </c>
      <c r="Q3519" t="b">
        <v>1</v>
      </c>
      <c r="R3519" s="8">
        <f t="shared" si="488"/>
        <v>1</v>
      </c>
      <c r="S3519" s="10">
        <f t="shared" si="489"/>
        <v>307.69230769230768</v>
      </c>
      <c r="T3519" t="s">
        <v>8271</v>
      </c>
      <c r="U3519" t="str">
        <f t="shared" si="490"/>
        <v>theater</v>
      </c>
      <c r="V3519" t="str">
        <f t="shared" si="491"/>
        <v>plays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>
        <f t="shared" si="484"/>
        <v>1798361</v>
      </c>
      <c r="L3520" s="12">
        <f t="shared" si="485"/>
        <v>41893.533553240741</v>
      </c>
      <c r="M3520" s="12">
        <f t="shared" si="486"/>
        <v>41914.347916666666</v>
      </c>
      <c r="N3520" s="14">
        <f t="shared" si="487"/>
        <v>20.564363425925926</v>
      </c>
      <c r="O3520" t="b">
        <v>0</v>
      </c>
      <c r="P3520">
        <v>33</v>
      </c>
      <c r="Q3520" t="b">
        <v>1</v>
      </c>
      <c r="R3520" s="8">
        <f t="shared" si="488"/>
        <v>1.10046</v>
      </c>
      <c r="S3520" s="10">
        <f t="shared" si="489"/>
        <v>50.020909090909093</v>
      </c>
      <c r="T3520" t="s">
        <v>8271</v>
      </c>
      <c r="U3520" t="str">
        <f t="shared" si="490"/>
        <v>theater</v>
      </c>
      <c r="V3520" t="str">
        <f t="shared" si="491"/>
        <v>plays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>
        <f t="shared" si="484"/>
        <v>2592000</v>
      </c>
      <c r="L3521" s="12">
        <f t="shared" si="485"/>
        <v>42037.348958333328</v>
      </c>
      <c r="M3521" s="12">
        <f t="shared" si="486"/>
        <v>42067.348958333328</v>
      </c>
      <c r="N3521" s="14">
        <f t="shared" si="487"/>
        <v>29.75</v>
      </c>
      <c r="O3521" t="b">
        <v>0</v>
      </c>
      <c r="P3521">
        <v>28</v>
      </c>
      <c r="Q3521" t="b">
        <v>1</v>
      </c>
      <c r="R3521" s="8">
        <f t="shared" si="488"/>
        <v>1.0135000000000001</v>
      </c>
      <c r="S3521" s="10">
        <f t="shared" si="489"/>
        <v>72.392857142857139</v>
      </c>
      <c r="T3521" t="s">
        <v>8271</v>
      </c>
      <c r="U3521" t="str">
        <f t="shared" si="490"/>
        <v>theater</v>
      </c>
      <c r="V3521" t="str">
        <f t="shared" si="491"/>
        <v>plays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>
        <f t="shared" si="484"/>
        <v>2224808</v>
      </c>
      <c r="L3522" s="12">
        <f t="shared" si="485"/>
        <v>42227.574212962965</v>
      </c>
      <c r="M3522" s="12">
        <f t="shared" si="486"/>
        <v>42253.32430555555</v>
      </c>
      <c r="N3522" s="14">
        <f t="shared" si="487"/>
        <v>25.500092592592591</v>
      </c>
      <c r="O3522" t="b">
        <v>0</v>
      </c>
      <c r="P3522">
        <v>21</v>
      </c>
      <c r="Q3522" t="b">
        <v>1</v>
      </c>
      <c r="R3522" s="8">
        <f t="shared" si="488"/>
        <v>1.0075000000000001</v>
      </c>
      <c r="S3522" s="10">
        <f t="shared" si="489"/>
        <v>95.952380952380949</v>
      </c>
      <c r="T3522" t="s">
        <v>8271</v>
      </c>
      <c r="U3522" t="str">
        <f t="shared" si="490"/>
        <v>theater</v>
      </c>
      <c r="V3522" t="str">
        <f t="shared" si="491"/>
        <v>plays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>
        <f t="shared" ref="K3523:K3586" si="492">SUM(I3523,-J3523)</f>
        <v>2592000</v>
      </c>
      <c r="L3523" s="12">
        <f t="shared" ref="L3523:L3586" si="493">(((J3523/60)/60)/24)+DATE(1970,1,1)+(-6/24)</f>
        <v>41881.111342592594</v>
      </c>
      <c r="M3523" s="12">
        <f t="shared" ref="M3523:M3586" si="494">(((I3523/60)/60)/24)+DATE(1970,1,1)+(-6/24)</f>
        <v>41911.111342592594</v>
      </c>
      <c r="N3523" s="14">
        <f t="shared" ref="N3523:N3586" si="495">(((K3523/60)/60)/24)+(-6/24)</f>
        <v>29.75</v>
      </c>
      <c r="O3523" t="b">
        <v>0</v>
      </c>
      <c r="P3523">
        <v>13</v>
      </c>
      <c r="Q3523" t="b">
        <v>1</v>
      </c>
      <c r="R3523" s="8">
        <f t="shared" ref="R3523:R3586" si="496">E3523/D3523</f>
        <v>1.6942857142857144</v>
      </c>
      <c r="S3523" s="10">
        <f t="shared" ref="S3523:S3586" si="497">E3523/P3523</f>
        <v>45.615384615384613</v>
      </c>
      <c r="T3523" t="s">
        <v>8271</v>
      </c>
      <c r="U3523" t="str">
        <f t="shared" si="490"/>
        <v>theater</v>
      </c>
      <c r="V3523" t="str">
        <f t="shared" si="491"/>
        <v>plays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>
        <f t="shared" si="492"/>
        <v>2387314</v>
      </c>
      <c r="L3524" s="12">
        <f t="shared" si="493"/>
        <v>42234.539884259255</v>
      </c>
      <c r="M3524" s="12">
        <f t="shared" si="494"/>
        <v>42262.170833333337</v>
      </c>
      <c r="N3524" s="14">
        <f t="shared" si="495"/>
        <v>27.380949074074071</v>
      </c>
      <c r="O3524" t="b">
        <v>0</v>
      </c>
      <c r="P3524">
        <v>34</v>
      </c>
      <c r="Q3524" t="b">
        <v>1</v>
      </c>
      <c r="R3524" s="8">
        <f t="shared" si="496"/>
        <v>1</v>
      </c>
      <c r="S3524" s="10">
        <f t="shared" si="497"/>
        <v>41.029411764705884</v>
      </c>
      <c r="T3524" t="s">
        <v>8271</v>
      </c>
      <c r="U3524" t="str">
        <f t="shared" si="490"/>
        <v>theater</v>
      </c>
      <c r="V3524" t="str">
        <f t="shared" si="491"/>
        <v>plays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>
        <f t="shared" si="492"/>
        <v>4973252</v>
      </c>
      <c r="L3525" s="12">
        <f t="shared" si="493"/>
        <v>42581.147546296299</v>
      </c>
      <c r="M3525" s="12">
        <f t="shared" si="494"/>
        <v>42638.708333333328</v>
      </c>
      <c r="N3525" s="14">
        <f t="shared" si="495"/>
        <v>57.310787037037045</v>
      </c>
      <c r="O3525" t="b">
        <v>0</v>
      </c>
      <c r="P3525">
        <v>80</v>
      </c>
      <c r="Q3525" t="b">
        <v>1</v>
      </c>
      <c r="R3525" s="8">
        <f t="shared" si="496"/>
        <v>1.1365000000000001</v>
      </c>
      <c r="S3525" s="10">
        <f t="shared" si="497"/>
        <v>56.825000000000003</v>
      </c>
      <c r="T3525" t="s">
        <v>8271</v>
      </c>
      <c r="U3525" t="str">
        <f t="shared" si="490"/>
        <v>theater</v>
      </c>
      <c r="V3525" t="str">
        <f t="shared" si="491"/>
        <v>plays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>
        <f t="shared" si="492"/>
        <v>1244427</v>
      </c>
      <c r="L3526" s="12">
        <f t="shared" si="493"/>
        <v>41880.51357638889</v>
      </c>
      <c r="M3526" s="12">
        <f t="shared" si="494"/>
        <v>41894.916666666664</v>
      </c>
      <c r="N3526" s="14">
        <f t="shared" si="495"/>
        <v>14.153090277777778</v>
      </c>
      <c r="O3526" t="b">
        <v>0</v>
      </c>
      <c r="P3526">
        <v>74</v>
      </c>
      <c r="Q3526" t="b">
        <v>1</v>
      </c>
      <c r="R3526" s="8">
        <f t="shared" si="496"/>
        <v>1.0156000000000001</v>
      </c>
      <c r="S3526" s="10">
        <f t="shared" si="497"/>
        <v>137.24324324324326</v>
      </c>
      <c r="T3526" t="s">
        <v>8271</v>
      </c>
      <c r="U3526" t="str">
        <f t="shared" si="490"/>
        <v>theater</v>
      </c>
      <c r="V3526" t="str">
        <f t="shared" si="491"/>
        <v>plays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>
        <f t="shared" si="492"/>
        <v>947894</v>
      </c>
      <c r="L3527" s="12">
        <f t="shared" si="493"/>
        <v>42214.4456712963</v>
      </c>
      <c r="M3527" s="12">
        <f t="shared" si="494"/>
        <v>42225.416666666672</v>
      </c>
      <c r="N3527" s="14">
        <f t="shared" si="495"/>
        <v>10.720995370370369</v>
      </c>
      <c r="O3527" t="b">
        <v>0</v>
      </c>
      <c r="P3527">
        <v>7</v>
      </c>
      <c r="Q3527" t="b">
        <v>1</v>
      </c>
      <c r="R3527" s="8">
        <f t="shared" si="496"/>
        <v>1.06</v>
      </c>
      <c r="S3527" s="10">
        <f t="shared" si="497"/>
        <v>75.714285714285708</v>
      </c>
      <c r="T3527" t="s">
        <v>8271</v>
      </c>
      <c r="U3527" t="str">
        <f t="shared" si="490"/>
        <v>theater</v>
      </c>
      <c r="V3527" t="str">
        <f t="shared" si="491"/>
        <v>plays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>
        <f t="shared" si="492"/>
        <v>2411769</v>
      </c>
      <c r="L3528" s="12">
        <f t="shared" si="493"/>
        <v>42460.085312499999</v>
      </c>
      <c r="M3528" s="12">
        <f t="shared" si="494"/>
        <v>42487.999305555553</v>
      </c>
      <c r="N3528" s="14">
        <f t="shared" si="495"/>
        <v>27.663993055555554</v>
      </c>
      <c r="O3528" t="b">
        <v>0</v>
      </c>
      <c r="P3528">
        <v>34</v>
      </c>
      <c r="Q3528" t="b">
        <v>1</v>
      </c>
      <c r="R3528" s="8">
        <f t="shared" si="496"/>
        <v>1.02</v>
      </c>
      <c r="S3528" s="10">
        <f t="shared" si="497"/>
        <v>99</v>
      </c>
      <c r="T3528" t="s">
        <v>8271</v>
      </c>
      <c r="U3528" t="str">
        <f t="shared" si="490"/>
        <v>theater</v>
      </c>
      <c r="V3528" t="str">
        <f t="shared" si="491"/>
        <v>plays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>
        <f t="shared" si="492"/>
        <v>2517935</v>
      </c>
      <c r="L3529" s="12">
        <f t="shared" si="493"/>
        <v>42166.773206018523</v>
      </c>
      <c r="M3529" s="12">
        <f t="shared" si="494"/>
        <v>42195.915972222225</v>
      </c>
      <c r="N3529" s="14">
        <f t="shared" si="495"/>
        <v>28.892766203703705</v>
      </c>
      <c r="O3529" t="b">
        <v>0</v>
      </c>
      <c r="P3529">
        <v>86</v>
      </c>
      <c r="Q3529" t="b">
        <v>1</v>
      </c>
      <c r="R3529" s="8">
        <f t="shared" si="496"/>
        <v>1.1691666666666667</v>
      </c>
      <c r="S3529" s="10">
        <f t="shared" si="497"/>
        <v>81.569767441860463</v>
      </c>
      <c r="T3529" t="s">
        <v>8271</v>
      </c>
      <c r="U3529" t="str">
        <f t="shared" si="490"/>
        <v>theater</v>
      </c>
      <c r="V3529" t="str">
        <f t="shared" si="491"/>
        <v>plays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>
        <f t="shared" si="492"/>
        <v>1728000</v>
      </c>
      <c r="L3530" s="12">
        <f t="shared" si="493"/>
        <v>42733.25136574074</v>
      </c>
      <c r="M3530" s="12">
        <f t="shared" si="494"/>
        <v>42753.25136574074</v>
      </c>
      <c r="N3530" s="14">
        <f t="shared" si="495"/>
        <v>19.75</v>
      </c>
      <c r="O3530" t="b">
        <v>0</v>
      </c>
      <c r="P3530">
        <v>37</v>
      </c>
      <c r="Q3530" t="b">
        <v>1</v>
      </c>
      <c r="R3530" s="8">
        <f t="shared" si="496"/>
        <v>1.0115151515151515</v>
      </c>
      <c r="S3530" s="10">
        <f t="shared" si="497"/>
        <v>45.108108108108105</v>
      </c>
      <c r="T3530" t="s">
        <v>8271</v>
      </c>
      <c r="U3530" t="str">
        <f t="shared" si="490"/>
        <v>theater</v>
      </c>
      <c r="V3530" t="str">
        <f t="shared" si="491"/>
        <v>plays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>
        <f t="shared" si="492"/>
        <v>1752182</v>
      </c>
      <c r="L3531" s="12">
        <f t="shared" si="493"/>
        <v>42177.511782407411</v>
      </c>
      <c r="M3531" s="12">
        <f t="shared" si="494"/>
        <v>42197.791666666672</v>
      </c>
      <c r="N3531" s="14">
        <f t="shared" si="495"/>
        <v>20.029884259259259</v>
      </c>
      <c r="O3531" t="b">
        <v>0</v>
      </c>
      <c r="P3531">
        <v>18</v>
      </c>
      <c r="Q3531" t="b">
        <v>1</v>
      </c>
      <c r="R3531" s="8">
        <f t="shared" si="496"/>
        <v>1.32</v>
      </c>
      <c r="S3531" s="10">
        <f t="shared" si="497"/>
        <v>36.666666666666664</v>
      </c>
      <c r="T3531" t="s">
        <v>8271</v>
      </c>
      <c r="U3531" t="str">
        <f t="shared" si="490"/>
        <v>theater</v>
      </c>
      <c r="V3531" t="str">
        <f t="shared" si="491"/>
        <v>plays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>
        <f t="shared" si="492"/>
        <v>2437343</v>
      </c>
      <c r="L3532" s="12">
        <f t="shared" si="493"/>
        <v>42442.373344907406</v>
      </c>
      <c r="M3532" s="12">
        <f t="shared" si="494"/>
        <v>42470.583333333328</v>
      </c>
      <c r="N3532" s="14">
        <f t="shared" si="495"/>
        <v>27.959988425925925</v>
      </c>
      <c r="O3532" t="b">
        <v>0</v>
      </c>
      <c r="P3532">
        <v>22</v>
      </c>
      <c r="Q3532" t="b">
        <v>1</v>
      </c>
      <c r="R3532" s="8">
        <f t="shared" si="496"/>
        <v>1</v>
      </c>
      <c r="S3532" s="10">
        <f t="shared" si="497"/>
        <v>125</v>
      </c>
      <c r="T3532" t="s">
        <v>8271</v>
      </c>
      <c r="U3532" t="str">
        <f t="shared" si="490"/>
        <v>theater</v>
      </c>
      <c r="V3532" t="str">
        <f t="shared" si="491"/>
        <v>plays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>
        <f t="shared" si="492"/>
        <v>2592000</v>
      </c>
      <c r="L3533" s="12">
        <f t="shared" si="493"/>
        <v>42521.404328703706</v>
      </c>
      <c r="M3533" s="12">
        <f t="shared" si="494"/>
        <v>42551.404328703706</v>
      </c>
      <c r="N3533" s="14">
        <f t="shared" si="495"/>
        <v>29.75</v>
      </c>
      <c r="O3533" t="b">
        <v>0</v>
      </c>
      <c r="P3533">
        <v>26</v>
      </c>
      <c r="Q3533" t="b">
        <v>1</v>
      </c>
      <c r="R3533" s="8">
        <f t="shared" si="496"/>
        <v>1.28</v>
      </c>
      <c r="S3533" s="10">
        <f t="shared" si="497"/>
        <v>49.230769230769234</v>
      </c>
      <c r="T3533" t="s">
        <v>8271</v>
      </c>
      <c r="U3533" t="str">
        <f t="shared" si="490"/>
        <v>theater</v>
      </c>
      <c r="V3533" t="str">
        <f t="shared" si="491"/>
        <v>plays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>
        <f t="shared" si="492"/>
        <v>1344913</v>
      </c>
      <c r="L3534" s="12">
        <f t="shared" si="493"/>
        <v>41884.349849537037</v>
      </c>
      <c r="M3534" s="12">
        <f t="shared" si="494"/>
        <v>41899.915972222225</v>
      </c>
      <c r="N3534" s="14">
        <f t="shared" si="495"/>
        <v>15.316122685185185</v>
      </c>
      <c r="O3534" t="b">
        <v>0</v>
      </c>
      <c r="P3534">
        <v>27</v>
      </c>
      <c r="Q3534" t="b">
        <v>1</v>
      </c>
      <c r="R3534" s="8">
        <f t="shared" si="496"/>
        <v>1.1895833333333334</v>
      </c>
      <c r="S3534" s="10">
        <f t="shared" si="497"/>
        <v>42.296296296296298</v>
      </c>
      <c r="T3534" t="s">
        <v>8271</v>
      </c>
      <c r="U3534" t="str">
        <f t="shared" si="490"/>
        <v>theater</v>
      </c>
      <c r="V3534" t="str">
        <f t="shared" si="491"/>
        <v>plays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>
        <f t="shared" si="492"/>
        <v>2595600</v>
      </c>
      <c r="L3535" s="12">
        <f t="shared" si="493"/>
        <v>42289.511192129634</v>
      </c>
      <c r="M3535" s="12">
        <f t="shared" si="494"/>
        <v>42319.552858796291</v>
      </c>
      <c r="N3535" s="14">
        <f t="shared" si="495"/>
        <v>29.791666666666668</v>
      </c>
      <c r="O3535" t="b">
        <v>0</v>
      </c>
      <c r="P3535">
        <v>8</v>
      </c>
      <c r="Q3535" t="b">
        <v>1</v>
      </c>
      <c r="R3535" s="8">
        <f t="shared" si="496"/>
        <v>1.262</v>
      </c>
      <c r="S3535" s="10">
        <f t="shared" si="497"/>
        <v>78.875</v>
      </c>
      <c r="T3535" t="s">
        <v>8271</v>
      </c>
      <c r="U3535" t="str">
        <f t="shared" si="490"/>
        <v>theater</v>
      </c>
      <c r="V3535" t="str">
        <f t="shared" si="491"/>
        <v>plays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>
        <f t="shared" si="492"/>
        <v>3024000</v>
      </c>
      <c r="L3536" s="12">
        <f t="shared" si="493"/>
        <v>42243.3752662037</v>
      </c>
      <c r="M3536" s="12">
        <f t="shared" si="494"/>
        <v>42278.3752662037</v>
      </c>
      <c r="N3536" s="14">
        <f t="shared" si="495"/>
        <v>34.75</v>
      </c>
      <c r="O3536" t="b">
        <v>0</v>
      </c>
      <c r="P3536">
        <v>204</v>
      </c>
      <c r="Q3536" t="b">
        <v>1</v>
      </c>
      <c r="R3536" s="8">
        <f t="shared" si="496"/>
        <v>1.5620000000000001</v>
      </c>
      <c r="S3536" s="10">
        <f t="shared" si="497"/>
        <v>38.284313725490193</v>
      </c>
      <c r="T3536" t="s">
        <v>8271</v>
      </c>
      <c r="U3536" t="str">
        <f t="shared" si="490"/>
        <v>theater</v>
      </c>
      <c r="V3536" t="str">
        <f t="shared" si="491"/>
        <v>plays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>
        <f t="shared" si="492"/>
        <v>2687890</v>
      </c>
      <c r="L3537" s="12">
        <f t="shared" si="493"/>
        <v>42248.390162037031</v>
      </c>
      <c r="M3537" s="12">
        <f t="shared" si="494"/>
        <v>42279.5</v>
      </c>
      <c r="N3537" s="14">
        <f t="shared" si="495"/>
        <v>30.85983796296296</v>
      </c>
      <c r="O3537" t="b">
        <v>0</v>
      </c>
      <c r="P3537">
        <v>46</v>
      </c>
      <c r="Q3537" t="b">
        <v>1</v>
      </c>
      <c r="R3537" s="8">
        <f t="shared" si="496"/>
        <v>1.0315000000000001</v>
      </c>
      <c r="S3537" s="10">
        <f t="shared" si="497"/>
        <v>44.847826086956523</v>
      </c>
      <c r="T3537" t="s">
        <v>8271</v>
      </c>
      <c r="U3537" t="str">
        <f t="shared" si="490"/>
        <v>theater</v>
      </c>
      <c r="V3537" t="str">
        <f t="shared" si="491"/>
        <v>plays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>
        <f t="shared" si="492"/>
        <v>2572315</v>
      </c>
      <c r="L3538" s="12">
        <f t="shared" si="493"/>
        <v>42328.477141203708</v>
      </c>
      <c r="M3538" s="12">
        <f t="shared" si="494"/>
        <v>42358.249305555553</v>
      </c>
      <c r="N3538" s="14">
        <f t="shared" si="495"/>
        <v>29.522164351851853</v>
      </c>
      <c r="O3538" t="b">
        <v>0</v>
      </c>
      <c r="P3538">
        <v>17</v>
      </c>
      <c r="Q3538" t="b">
        <v>1</v>
      </c>
      <c r="R3538" s="8">
        <f t="shared" si="496"/>
        <v>1.5333333333333334</v>
      </c>
      <c r="S3538" s="10">
        <f t="shared" si="497"/>
        <v>13.529411764705882</v>
      </c>
      <c r="T3538" t="s">
        <v>8271</v>
      </c>
      <c r="U3538" t="str">
        <f t="shared" si="490"/>
        <v>theater</v>
      </c>
      <c r="V3538" t="str">
        <f t="shared" si="491"/>
        <v>plays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>
        <f t="shared" si="492"/>
        <v>3194924</v>
      </c>
      <c r="L3539" s="12">
        <f t="shared" si="493"/>
        <v>41923.104351851849</v>
      </c>
      <c r="M3539" s="12">
        <f t="shared" si="494"/>
        <v>41960.082638888889</v>
      </c>
      <c r="N3539" s="14">
        <f t="shared" si="495"/>
        <v>36.728287037037035</v>
      </c>
      <c r="O3539" t="b">
        <v>0</v>
      </c>
      <c r="P3539">
        <v>28</v>
      </c>
      <c r="Q3539" t="b">
        <v>1</v>
      </c>
      <c r="R3539" s="8">
        <f t="shared" si="496"/>
        <v>1.8044444444444445</v>
      </c>
      <c r="S3539" s="10">
        <f t="shared" si="497"/>
        <v>43.5</v>
      </c>
      <c r="T3539" t="s">
        <v>8271</v>
      </c>
      <c r="U3539" t="str">
        <f t="shared" si="490"/>
        <v>theater</v>
      </c>
      <c r="V3539" t="str">
        <f t="shared" si="491"/>
        <v>plays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>
        <f t="shared" si="492"/>
        <v>2419200</v>
      </c>
      <c r="L3540" s="12">
        <f t="shared" si="493"/>
        <v>42571.170601851853</v>
      </c>
      <c r="M3540" s="12">
        <f t="shared" si="494"/>
        <v>42599.170601851853</v>
      </c>
      <c r="N3540" s="14">
        <f t="shared" si="495"/>
        <v>27.75</v>
      </c>
      <c r="O3540" t="b">
        <v>0</v>
      </c>
      <c r="P3540">
        <v>83</v>
      </c>
      <c r="Q3540" t="b">
        <v>1</v>
      </c>
      <c r="R3540" s="8">
        <f t="shared" si="496"/>
        <v>1.2845</v>
      </c>
      <c r="S3540" s="10">
        <f t="shared" si="497"/>
        <v>30.951807228915662</v>
      </c>
      <c r="T3540" t="s">
        <v>8271</v>
      </c>
      <c r="U3540" t="str">
        <f t="shared" si="490"/>
        <v>theater</v>
      </c>
      <c r="V3540" t="str">
        <f t="shared" si="491"/>
        <v>plays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>
        <f t="shared" si="492"/>
        <v>1814400</v>
      </c>
      <c r="L3541" s="12">
        <f t="shared" si="493"/>
        <v>42600.506041666667</v>
      </c>
      <c r="M3541" s="12">
        <f t="shared" si="494"/>
        <v>42621.506041666667</v>
      </c>
      <c r="N3541" s="14">
        <f t="shared" si="495"/>
        <v>20.75</v>
      </c>
      <c r="O3541" t="b">
        <v>0</v>
      </c>
      <c r="P3541">
        <v>13</v>
      </c>
      <c r="Q3541" t="b">
        <v>1</v>
      </c>
      <c r="R3541" s="8">
        <f t="shared" si="496"/>
        <v>1.1966666666666668</v>
      </c>
      <c r="S3541" s="10">
        <f t="shared" si="497"/>
        <v>55.230769230769234</v>
      </c>
      <c r="T3541" t="s">
        <v>8271</v>
      </c>
      <c r="U3541" t="str">
        <f t="shared" si="490"/>
        <v>theater</v>
      </c>
      <c r="V3541" t="str">
        <f t="shared" si="491"/>
        <v>plays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>
        <f t="shared" si="492"/>
        <v>2592000</v>
      </c>
      <c r="L3542" s="12">
        <f t="shared" si="493"/>
        <v>42516.753368055557</v>
      </c>
      <c r="M3542" s="12">
        <f t="shared" si="494"/>
        <v>42546.753368055557</v>
      </c>
      <c r="N3542" s="14">
        <f t="shared" si="495"/>
        <v>29.75</v>
      </c>
      <c r="O3542" t="b">
        <v>0</v>
      </c>
      <c r="P3542">
        <v>8</v>
      </c>
      <c r="Q3542" t="b">
        <v>1</v>
      </c>
      <c r="R3542" s="8">
        <f t="shared" si="496"/>
        <v>1.23</v>
      </c>
      <c r="S3542" s="10">
        <f t="shared" si="497"/>
        <v>46.125</v>
      </c>
      <c r="T3542" t="s">
        <v>8271</v>
      </c>
      <c r="U3542" t="str">
        <f t="shared" si="490"/>
        <v>theater</v>
      </c>
      <c r="V3542" t="str">
        <f t="shared" si="491"/>
        <v>plays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>
        <f t="shared" si="492"/>
        <v>2160000</v>
      </c>
      <c r="L3543" s="12">
        <f t="shared" si="493"/>
        <v>42222.480034722219</v>
      </c>
      <c r="M3543" s="12">
        <f t="shared" si="494"/>
        <v>42247.480034722219</v>
      </c>
      <c r="N3543" s="14">
        <f t="shared" si="495"/>
        <v>24.75</v>
      </c>
      <c r="O3543" t="b">
        <v>0</v>
      </c>
      <c r="P3543">
        <v>32</v>
      </c>
      <c r="Q3543" t="b">
        <v>1</v>
      </c>
      <c r="R3543" s="8">
        <f t="shared" si="496"/>
        <v>1.05</v>
      </c>
      <c r="S3543" s="10">
        <f t="shared" si="497"/>
        <v>39.375</v>
      </c>
      <c r="T3543" t="s">
        <v>8271</v>
      </c>
      <c r="U3543" t="str">
        <f t="shared" si="490"/>
        <v>theater</v>
      </c>
      <c r="V3543" t="str">
        <f t="shared" si="491"/>
        <v>plays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>
        <f t="shared" si="492"/>
        <v>5184000</v>
      </c>
      <c r="L3544" s="12">
        <f t="shared" si="493"/>
        <v>41829.349791666667</v>
      </c>
      <c r="M3544" s="12">
        <f t="shared" si="494"/>
        <v>41889.349791666667</v>
      </c>
      <c r="N3544" s="14">
        <f t="shared" si="495"/>
        <v>59.75</v>
      </c>
      <c r="O3544" t="b">
        <v>0</v>
      </c>
      <c r="P3544">
        <v>85</v>
      </c>
      <c r="Q3544" t="b">
        <v>1</v>
      </c>
      <c r="R3544" s="8">
        <f t="shared" si="496"/>
        <v>1.0223636363636364</v>
      </c>
      <c r="S3544" s="10">
        <f t="shared" si="497"/>
        <v>66.152941176470591</v>
      </c>
      <c r="T3544" t="s">
        <v>8271</v>
      </c>
      <c r="U3544" t="str">
        <f t="shared" si="490"/>
        <v>theater</v>
      </c>
      <c r="V3544" t="str">
        <f t="shared" si="491"/>
        <v>plays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>
        <f t="shared" si="492"/>
        <v>2592000</v>
      </c>
      <c r="L3545" s="12">
        <f t="shared" si="493"/>
        <v>42150.505312499998</v>
      </c>
      <c r="M3545" s="12">
        <f t="shared" si="494"/>
        <v>42180.505312499998</v>
      </c>
      <c r="N3545" s="14">
        <f t="shared" si="495"/>
        <v>29.75</v>
      </c>
      <c r="O3545" t="b">
        <v>0</v>
      </c>
      <c r="P3545">
        <v>29</v>
      </c>
      <c r="Q3545" t="b">
        <v>1</v>
      </c>
      <c r="R3545" s="8">
        <f t="shared" si="496"/>
        <v>1.0466666666666666</v>
      </c>
      <c r="S3545" s="10">
        <f t="shared" si="497"/>
        <v>54.137931034482762</v>
      </c>
      <c r="T3545" t="s">
        <v>8271</v>
      </c>
      <c r="U3545" t="str">
        <f t="shared" si="490"/>
        <v>theater</v>
      </c>
      <c r="V3545" t="str">
        <f t="shared" si="491"/>
        <v>plays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>
        <f t="shared" si="492"/>
        <v>2592000</v>
      </c>
      <c r="L3546" s="12">
        <f t="shared" si="493"/>
        <v>42040.581678240742</v>
      </c>
      <c r="M3546" s="12">
        <f t="shared" si="494"/>
        <v>42070.581678240742</v>
      </c>
      <c r="N3546" s="14">
        <f t="shared" si="495"/>
        <v>29.75</v>
      </c>
      <c r="O3546" t="b">
        <v>0</v>
      </c>
      <c r="P3546">
        <v>24</v>
      </c>
      <c r="Q3546" t="b">
        <v>1</v>
      </c>
      <c r="R3546" s="8">
        <f t="shared" si="496"/>
        <v>1</v>
      </c>
      <c r="S3546" s="10">
        <f t="shared" si="497"/>
        <v>104.16666666666667</v>
      </c>
      <c r="T3546" t="s">
        <v>8271</v>
      </c>
      <c r="U3546" t="str">
        <f t="shared" si="490"/>
        <v>theater</v>
      </c>
      <c r="V3546" t="str">
        <f t="shared" si="491"/>
        <v>plays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>
        <f t="shared" si="492"/>
        <v>2592000</v>
      </c>
      <c r="L3547" s="12">
        <f t="shared" si="493"/>
        <v>42075.557395833333</v>
      </c>
      <c r="M3547" s="12">
        <f t="shared" si="494"/>
        <v>42105.557395833333</v>
      </c>
      <c r="N3547" s="14">
        <f t="shared" si="495"/>
        <v>29.75</v>
      </c>
      <c r="O3547" t="b">
        <v>0</v>
      </c>
      <c r="P3547">
        <v>8</v>
      </c>
      <c r="Q3547" t="b">
        <v>1</v>
      </c>
      <c r="R3547" s="8">
        <f t="shared" si="496"/>
        <v>1.004</v>
      </c>
      <c r="S3547" s="10">
        <f t="shared" si="497"/>
        <v>31.375</v>
      </c>
      <c r="T3547" t="s">
        <v>8271</v>
      </c>
      <c r="U3547" t="str">
        <f t="shared" si="490"/>
        <v>theater</v>
      </c>
      <c r="V3547" t="str">
        <f t="shared" si="491"/>
        <v>plays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>
        <f t="shared" si="492"/>
        <v>1858056</v>
      </c>
      <c r="L3548" s="12">
        <f t="shared" si="493"/>
        <v>42073.410694444443</v>
      </c>
      <c r="M3548" s="12">
        <f t="shared" si="494"/>
        <v>42094.915972222225</v>
      </c>
      <c r="N3548" s="14">
        <f t="shared" si="495"/>
        <v>21.255277777777778</v>
      </c>
      <c r="O3548" t="b">
        <v>0</v>
      </c>
      <c r="P3548">
        <v>19</v>
      </c>
      <c r="Q3548" t="b">
        <v>1</v>
      </c>
      <c r="R3548" s="8">
        <f t="shared" si="496"/>
        <v>1.0227272727272727</v>
      </c>
      <c r="S3548" s="10">
        <f t="shared" si="497"/>
        <v>59.210526315789473</v>
      </c>
      <c r="T3548" t="s">
        <v>8271</v>
      </c>
      <c r="U3548" t="str">
        <f t="shared" si="490"/>
        <v>theater</v>
      </c>
      <c r="V3548" t="str">
        <f t="shared" si="491"/>
        <v>plays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>
        <f t="shared" si="492"/>
        <v>2081139</v>
      </c>
      <c r="L3549" s="12">
        <f t="shared" si="493"/>
        <v>42479.828715277778</v>
      </c>
      <c r="M3549" s="12">
        <f t="shared" si="494"/>
        <v>42503.915972222225</v>
      </c>
      <c r="N3549" s="14">
        <f t="shared" si="495"/>
        <v>23.837256944444444</v>
      </c>
      <c r="O3549" t="b">
        <v>0</v>
      </c>
      <c r="P3549">
        <v>336</v>
      </c>
      <c r="Q3549" t="b">
        <v>1</v>
      </c>
      <c r="R3549" s="8">
        <f t="shared" si="496"/>
        <v>1.1440928571428572</v>
      </c>
      <c r="S3549" s="10">
        <f t="shared" si="497"/>
        <v>119.17633928571429</v>
      </c>
      <c r="T3549" t="s">
        <v>8271</v>
      </c>
      <c r="U3549" t="str">
        <f t="shared" si="490"/>
        <v>theater</v>
      </c>
      <c r="V3549" t="str">
        <f t="shared" si="491"/>
        <v>plays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>
        <f t="shared" si="492"/>
        <v>1909386</v>
      </c>
      <c r="L3550" s="12">
        <f t="shared" si="493"/>
        <v>42411.692291666666</v>
      </c>
      <c r="M3550" s="12">
        <f t="shared" si="494"/>
        <v>42433.791666666672</v>
      </c>
      <c r="N3550" s="14">
        <f t="shared" si="495"/>
        <v>21.849374999999998</v>
      </c>
      <c r="O3550" t="b">
        <v>0</v>
      </c>
      <c r="P3550">
        <v>13</v>
      </c>
      <c r="Q3550" t="b">
        <v>1</v>
      </c>
      <c r="R3550" s="8">
        <f t="shared" si="496"/>
        <v>1.019047619047619</v>
      </c>
      <c r="S3550" s="10">
        <f t="shared" si="497"/>
        <v>164.61538461538461</v>
      </c>
      <c r="T3550" t="s">
        <v>8271</v>
      </c>
      <c r="U3550" t="str">
        <f t="shared" si="490"/>
        <v>theater</v>
      </c>
      <c r="V3550" t="str">
        <f t="shared" si="491"/>
        <v>plays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>
        <f t="shared" si="492"/>
        <v>2419200</v>
      </c>
      <c r="L3551" s="12">
        <f t="shared" si="493"/>
        <v>42223.144363425927</v>
      </c>
      <c r="M3551" s="12">
        <f t="shared" si="494"/>
        <v>42251.144363425927</v>
      </c>
      <c r="N3551" s="14">
        <f t="shared" si="495"/>
        <v>27.75</v>
      </c>
      <c r="O3551" t="b">
        <v>0</v>
      </c>
      <c r="P3551">
        <v>42</v>
      </c>
      <c r="Q3551" t="b">
        <v>1</v>
      </c>
      <c r="R3551" s="8">
        <f t="shared" si="496"/>
        <v>1.02</v>
      </c>
      <c r="S3551" s="10">
        <f t="shared" si="497"/>
        <v>24.285714285714285</v>
      </c>
      <c r="T3551" t="s">
        <v>8271</v>
      </c>
      <c r="U3551" t="str">
        <f t="shared" ref="U3551:U3614" si="498">IF(T3551="theater/plays", "theater", IF(T3551="theater/musical", "theater", IF(T3551="theater/spaces", "theater", "N/A")))</f>
        <v>theater</v>
      </c>
      <c r="V3551" t="str">
        <f t="shared" ref="V3551:V3614" si="499">IF(T3551="theater/plays", "plays", IF(T3551="theater/musical", "musical", IF(T3551="theater/spaces", "spaces", "N/A")))</f>
        <v>plays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>
        <f t="shared" si="492"/>
        <v>2592000</v>
      </c>
      <c r="L3552" s="12">
        <f t="shared" si="493"/>
        <v>42462.643495370372</v>
      </c>
      <c r="M3552" s="12">
        <f t="shared" si="494"/>
        <v>42492.643495370372</v>
      </c>
      <c r="N3552" s="14">
        <f t="shared" si="495"/>
        <v>29.75</v>
      </c>
      <c r="O3552" t="b">
        <v>0</v>
      </c>
      <c r="P3552">
        <v>64</v>
      </c>
      <c r="Q3552" t="b">
        <v>1</v>
      </c>
      <c r="R3552" s="8">
        <f t="shared" si="496"/>
        <v>1.048</v>
      </c>
      <c r="S3552" s="10">
        <f t="shared" si="497"/>
        <v>40.9375</v>
      </c>
      <c r="T3552" t="s">
        <v>8271</v>
      </c>
      <c r="U3552" t="str">
        <f t="shared" si="498"/>
        <v>theater</v>
      </c>
      <c r="V3552" t="str">
        <f t="shared" si="499"/>
        <v>plays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>
        <f t="shared" si="492"/>
        <v>2454250</v>
      </c>
      <c r="L3553" s="12">
        <f t="shared" si="493"/>
        <v>41753.265856481477</v>
      </c>
      <c r="M3553" s="12">
        <f t="shared" si="494"/>
        <v>41781.671527777777</v>
      </c>
      <c r="N3553" s="14">
        <f t="shared" si="495"/>
        <v>28.155671296296294</v>
      </c>
      <c r="O3553" t="b">
        <v>0</v>
      </c>
      <c r="P3553">
        <v>25</v>
      </c>
      <c r="Q3553" t="b">
        <v>1</v>
      </c>
      <c r="R3553" s="8">
        <f t="shared" si="496"/>
        <v>1.0183333333333333</v>
      </c>
      <c r="S3553" s="10">
        <f t="shared" si="497"/>
        <v>61.1</v>
      </c>
      <c r="T3553" t="s">
        <v>8271</v>
      </c>
      <c r="U3553" t="str">
        <f t="shared" si="498"/>
        <v>theater</v>
      </c>
      <c r="V3553" t="str">
        <f t="shared" si="499"/>
        <v>plays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>
        <f t="shared" si="492"/>
        <v>2592000</v>
      </c>
      <c r="L3554" s="12">
        <f t="shared" si="493"/>
        <v>41788.337083333332</v>
      </c>
      <c r="M3554" s="12">
        <f t="shared" si="494"/>
        <v>41818.337083333332</v>
      </c>
      <c r="N3554" s="14">
        <f t="shared" si="495"/>
        <v>29.75</v>
      </c>
      <c r="O3554" t="b">
        <v>0</v>
      </c>
      <c r="P3554">
        <v>20</v>
      </c>
      <c r="Q3554" t="b">
        <v>1</v>
      </c>
      <c r="R3554" s="8">
        <f t="shared" si="496"/>
        <v>1</v>
      </c>
      <c r="S3554" s="10">
        <f t="shared" si="497"/>
        <v>38.65</v>
      </c>
      <c r="T3554" t="s">
        <v>8271</v>
      </c>
      <c r="U3554" t="str">
        <f t="shared" si="498"/>
        <v>theater</v>
      </c>
      <c r="V3554" t="str">
        <f t="shared" si="499"/>
        <v>plays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>
        <f t="shared" si="492"/>
        <v>2762320</v>
      </c>
      <c r="L3555" s="12">
        <f t="shared" si="493"/>
        <v>42195.778703703705</v>
      </c>
      <c r="M3555" s="12">
        <f t="shared" si="494"/>
        <v>42227.75</v>
      </c>
      <c r="N3555" s="14">
        <f t="shared" si="495"/>
        <v>31.721296296296291</v>
      </c>
      <c r="O3555" t="b">
        <v>0</v>
      </c>
      <c r="P3555">
        <v>104</v>
      </c>
      <c r="Q3555" t="b">
        <v>1</v>
      </c>
      <c r="R3555" s="8">
        <f t="shared" si="496"/>
        <v>1.0627272727272727</v>
      </c>
      <c r="S3555" s="10">
        <f t="shared" si="497"/>
        <v>56.20192307692308</v>
      </c>
      <c r="T3555" t="s">
        <v>8271</v>
      </c>
      <c r="U3555" t="str">
        <f t="shared" si="498"/>
        <v>theater</v>
      </c>
      <c r="V3555" t="str">
        <f t="shared" si="499"/>
        <v>plays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>
        <f t="shared" si="492"/>
        <v>2648841</v>
      </c>
      <c r="L3556" s="12">
        <f t="shared" si="493"/>
        <v>42015.800451388888</v>
      </c>
      <c r="M3556" s="12">
        <f t="shared" si="494"/>
        <v>42046.458333333328</v>
      </c>
      <c r="N3556" s="14">
        <f t="shared" si="495"/>
        <v>30.407881944444444</v>
      </c>
      <c r="O3556" t="b">
        <v>0</v>
      </c>
      <c r="P3556">
        <v>53</v>
      </c>
      <c r="Q3556" t="b">
        <v>1</v>
      </c>
      <c r="R3556" s="8">
        <f t="shared" si="496"/>
        <v>1.1342219999999998</v>
      </c>
      <c r="S3556" s="10">
        <f t="shared" si="497"/>
        <v>107.00207547169811</v>
      </c>
      <c r="T3556" t="s">
        <v>8271</v>
      </c>
      <c r="U3556" t="str">
        <f t="shared" si="498"/>
        <v>theater</v>
      </c>
      <c r="V3556" t="str">
        <f t="shared" si="499"/>
        <v>plays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>
        <f t="shared" si="492"/>
        <v>2595600</v>
      </c>
      <c r="L3557" s="12">
        <f t="shared" si="493"/>
        <v>42661.192060185189</v>
      </c>
      <c r="M3557" s="12">
        <f t="shared" si="494"/>
        <v>42691.233726851846</v>
      </c>
      <c r="N3557" s="14">
        <f t="shared" si="495"/>
        <v>29.791666666666668</v>
      </c>
      <c r="O3557" t="b">
        <v>0</v>
      </c>
      <c r="P3557">
        <v>14</v>
      </c>
      <c r="Q3557" t="b">
        <v>1</v>
      </c>
      <c r="R3557" s="8">
        <f t="shared" si="496"/>
        <v>1</v>
      </c>
      <c r="S3557" s="10">
        <f t="shared" si="497"/>
        <v>171.42857142857142</v>
      </c>
      <c r="T3557" t="s">
        <v>8271</v>
      </c>
      <c r="U3557" t="str">
        <f t="shared" si="498"/>
        <v>theater</v>
      </c>
      <c r="V3557" t="str">
        <f t="shared" si="499"/>
        <v>plays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>
        <f t="shared" si="492"/>
        <v>5184000</v>
      </c>
      <c r="L3558" s="12">
        <f t="shared" si="493"/>
        <v>41808.399583333332</v>
      </c>
      <c r="M3558" s="12">
        <f t="shared" si="494"/>
        <v>41868.399583333332</v>
      </c>
      <c r="N3558" s="14">
        <f t="shared" si="495"/>
        <v>59.75</v>
      </c>
      <c r="O3558" t="b">
        <v>0</v>
      </c>
      <c r="P3558">
        <v>20</v>
      </c>
      <c r="Q3558" t="b">
        <v>1</v>
      </c>
      <c r="R3558" s="8">
        <f t="shared" si="496"/>
        <v>1.0045454545454546</v>
      </c>
      <c r="S3558" s="10">
        <f t="shared" si="497"/>
        <v>110.5</v>
      </c>
      <c r="T3558" t="s">
        <v>8271</v>
      </c>
      <c r="U3558" t="str">
        <f t="shared" si="498"/>
        <v>theater</v>
      </c>
      <c r="V3558" t="str">
        <f t="shared" si="499"/>
        <v>plays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>
        <f t="shared" si="492"/>
        <v>2937600</v>
      </c>
      <c r="L3559" s="12">
        <f t="shared" si="493"/>
        <v>41730.026747685188</v>
      </c>
      <c r="M3559" s="12">
        <f t="shared" si="494"/>
        <v>41764.026747685188</v>
      </c>
      <c r="N3559" s="14">
        <f t="shared" si="495"/>
        <v>33.75</v>
      </c>
      <c r="O3559" t="b">
        <v>0</v>
      </c>
      <c r="P3559">
        <v>558</v>
      </c>
      <c r="Q3559" t="b">
        <v>1</v>
      </c>
      <c r="R3559" s="8">
        <f t="shared" si="496"/>
        <v>1.0003599999999999</v>
      </c>
      <c r="S3559" s="10">
        <f t="shared" si="497"/>
        <v>179.27598566308242</v>
      </c>
      <c r="T3559" t="s">
        <v>8271</v>
      </c>
      <c r="U3559" t="str">
        <f t="shared" si="498"/>
        <v>theater</v>
      </c>
      <c r="V3559" t="str">
        <f t="shared" si="499"/>
        <v>plays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>
        <f t="shared" si="492"/>
        <v>3633825</v>
      </c>
      <c r="L3560" s="12">
        <f t="shared" si="493"/>
        <v>42139.566840277781</v>
      </c>
      <c r="M3560" s="12">
        <f t="shared" si="494"/>
        <v>42181.625</v>
      </c>
      <c r="N3560" s="14">
        <f t="shared" si="495"/>
        <v>41.808159722222221</v>
      </c>
      <c r="O3560" t="b">
        <v>0</v>
      </c>
      <c r="P3560">
        <v>22</v>
      </c>
      <c r="Q3560" t="b">
        <v>1</v>
      </c>
      <c r="R3560" s="8">
        <f t="shared" si="496"/>
        <v>1.44</v>
      </c>
      <c r="S3560" s="10">
        <f t="shared" si="497"/>
        <v>22.90909090909091</v>
      </c>
      <c r="T3560" t="s">
        <v>8271</v>
      </c>
      <c r="U3560" t="str">
        <f t="shared" si="498"/>
        <v>theater</v>
      </c>
      <c r="V3560" t="str">
        <f t="shared" si="499"/>
        <v>plays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>
        <f t="shared" si="492"/>
        <v>1924772</v>
      </c>
      <c r="L3561" s="12">
        <f t="shared" si="493"/>
        <v>42193.846157407403</v>
      </c>
      <c r="M3561" s="12">
        <f t="shared" si="494"/>
        <v>42216.123611111107</v>
      </c>
      <c r="N3561" s="14">
        <f t="shared" si="495"/>
        <v>22.027453703703703</v>
      </c>
      <c r="O3561" t="b">
        <v>0</v>
      </c>
      <c r="P3561">
        <v>24</v>
      </c>
      <c r="Q3561" t="b">
        <v>1</v>
      </c>
      <c r="R3561" s="8">
        <f t="shared" si="496"/>
        <v>1.0349999999999999</v>
      </c>
      <c r="S3561" s="10">
        <f t="shared" si="497"/>
        <v>43.125</v>
      </c>
      <c r="T3561" t="s">
        <v>8271</v>
      </c>
      <c r="U3561" t="str">
        <f t="shared" si="498"/>
        <v>theater</v>
      </c>
      <c r="V3561" t="str">
        <f t="shared" si="499"/>
        <v>plays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>
        <f t="shared" si="492"/>
        <v>3043434</v>
      </c>
      <c r="L3562" s="12">
        <f t="shared" si="493"/>
        <v>42115.639652777783</v>
      </c>
      <c r="M3562" s="12">
        <f t="shared" si="494"/>
        <v>42150.864583333328</v>
      </c>
      <c r="N3562" s="14">
        <f t="shared" si="495"/>
        <v>34.974930555555552</v>
      </c>
      <c r="O3562" t="b">
        <v>0</v>
      </c>
      <c r="P3562">
        <v>74</v>
      </c>
      <c r="Q3562" t="b">
        <v>1</v>
      </c>
      <c r="R3562" s="8">
        <f t="shared" si="496"/>
        <v>1.0843750000000001</v>
      </c>
      <c r="S3562" s="10">
        <f t="shared" si="497"/>
        <v>46.891891891891895</v>
      </c>
      <c r="T3562" t="s">
        <v>8271</v>
      </c>
      <c r="U3562" t="str">
        <f t="shared" si="498"/>
        <v>theater</v>
      </c>
      <c r="V3562" t="str">
        <f t="shared" si="499"/>
        <v>plays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>
        <f t="shared" si="492"/>
        <v>1563382</v>
      </c>
      <c r="L3563" s="12">
        <f t="shared" si="493"/>
        <v>42203.430300925931</v>
      </c>
      <c r="M3563" s="12">
        <f t="shared" si="494"/>
        <v>42221.524999999994</v>
      </c>
      <c r="N3563" s="14">
        <f t="shared" si="495"/>
        <v>17.844699074074075</v>
      </c>
      <c r="O3563" t="b">
        <v>0</v>
      </c>
      <c r="P3563">
        <v>54</v>
      </c>
      <c r="Q3563" t="b">
        <v>1</v>
      </c>
      <c r="R3563" s="8">
        <f t="shared" si="496"/>
        <v>1.024</v>
      </c>
      <c r="S3563" s="10">
        <f t="shared" si="497"/>
        <v>47.407407407407405</v>
      </c>
      <c r="T3563" t="s">
        <v>8271</v>
      </c>
      <c r="U3563" t="str">
        <f t="shared" si="498"/>
        <v>theater</v>
      </c>
      <c r="V3563" t="str">
        <f t="shared" si="499"/>
        <v>plays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>
        <f t="shared" si="492"/>
        <v>790973</v>
      </c>
      <c r="L3564" s="12">
        <f t="shared" si="493"/>
        <v>42433.511886574073</v>
      </c>
      <c r="M3564" s="12">
        <f t="shared" si="494"/>
        <v>42442.666666666672</v>
      </c>
      <c r="N3564" s="14">
        <f t="shared" si="495"/>
        <v>8.904780092592592</v>
      </c>
      <c r="O3564" t="b">
        <v>0</v>
      </c>
      <c r="P3564">
        <v>31</v>
      </c>
      <c r="Q3564" t="b">
        <v>1</v>
      </c>
      <c r="R3564" s="8">
        <f t="shared" si="496"/>
        <v>1.4888888888888889</v>
      </c>
      <c r="S3564" s="10">
        <f t="shared" si="497"/>
        <v>15.129032258064516</v>
      </c>
      <c r="T3564" t="s">
        <v>8271</v>
      </c>
      <c r="U3564" t="str">
        <f t="shared" si="498"/>
        <v>theater</v>
      </c>
      <c r="V3564" t="str">
        <f t="shared" si="499"/>
        <v>plays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>
        <f t="shared" si="492"/>
        <v>2429544</v>
      </c>
      <c r="L3565" s="12">
        <f t="shared" si="493"/>
        <v>42555.421944444446</v>
      </c>
      <c r="M3565" s="12">
        <f t="shared" si="494"/>
        <v>42583.541666666672</v>
      </c>
      <c r="N3565" s="14">
        <f t="shared" si="495"/>
        <v>27.869722222222222</v>
      </c>
      <c r="O3565" t="b">
        <v>0</v>
      </c>
      <c r="P3565">
        <v>25</v>
      </c>
      <c r="Q3565" t="b">
        <v>1</v>
      </c>
      <c r="R3565" s="8">
        <f t="shared" si="496"/>
        <v>1.0549000000000002</v>
      </c>
      <c r="S3565" s="10">
        <f t="shared" si="497"/>
        <v>21.098000000000003</v>
      </c>
      <c r="T3565" t="s">
        <v>8271</v>
      </c>
      <c r="U3565" t="str">
        <f t="shared" si="498"/>
        <v>theater</v>
      </c>
      <c r="V3565" t="str">
        <f t="shared" si="499"/>
        <v>plays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>
        <f t="shared" si="492"/>
        <v>3978151</v>
      </c>
      <c r="L3566" s="12">
        <f t="shared" si="493"/>
        <v>42236.373252314821</v>
      </c>
      <c r="M3566" s="12">
        <f t="shared" si="494"/>
        <v>42282.416666666672</v>
      </c>
      <c r="N3566" s="14">
        <f t="shared" si="495"/>
        <v>45.793414351851851</v>
      </c>
      <c r="O3566" t="b">
        <v>0</v>
      </c>
      <c r="P3566">
        <v>17</v>
      </c>
      <c r="Q3566" t="b">
        <v>1</v>
      </c>
      <c r="R3566" s="8">
        <f t="shared" si="496"/>
        <v>1.0049999999999999</v>
      </c>
      <c r="S3566" s="10">
        <f t="shared" si="497"/>
        <v>59.117647058823529</v>
      </c>
      <c r="T3566" t="s">
        <v>8271</v>
      </c>
      <c r="U3566" t="str">
        <f t="shared" si="498"/>
        <v>theater</v>
      </c>
      <c r="V3566" t="str">
        <f t="shared" si="499"/>
        <v>plays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>
        <f t="shared" si="492"/>
        <v>2592000</v>
      </c>
      <c r="L3567" s="12">
        <f t="shared" si="493"/>
        <v>41974.493148148147</v>
      </c>
      <c r="M3567" s="12">
        <f t="shared" si="494"/>
        <v>42004.493148148147</v>
      </c>
      <c r="N3567" s="14">
        <f t="shared" si="495"/>
        <v>29.75</v>
      </c>
      <c r="O3567" t="b">
        <v>0</v>
      </c>
      <c r="P3567">
        <v>12</v>
      </c>
      <c r="Q3567" t="b">
        <v>1</v>
      </c>
      <c r="R3567" s="8">
        <f t="shared" si="496"/>
        <v>1.3055555555555556</v>
      </c>
      <c r="S3567" s="10">
        <f t="shared" si="497"/>
        <v>97.916666666666671</v>
      </c>
      <c r="T3567" t="s">
        <v>8271</v>
      </c>
      <c r="U3567" t="str">
        <f t="shared" si="498"/>
        <v>theater</v>
      </c>
      <c r="V3567" t="str">
        <f t="shared" si="499"/>
        <v>plays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>
        <f t="shared" si="492"/>
        <v>2592000</v>
      </c>
      <c r="L3568" s="12">
        <f t="shared" si="493"/>
        <v>41997.257905092592</v>
      </c>
      <c r="M3568" s="12">
        <f t="shared" si="494"/>
        <v>42027.257905092592</v>
      </c>
      <c r="N3568" s="14">
        <f t="shared" si="495"/>
        <v>29.75</v>
      </c>
      <c r="O3568" t="b">
        <v>0</v>
      </c>
      <c r="P3568">
        <v>38</v>
      </c>
      <c r="Q3568" t="b">
        <v>1</v>
      </c>
      <c r="R3568" s="8">
        <f t="shared" si="496"/>
        <v>1.0475000000000001</v>
      </c>
      <c r="S3568" s="10">
        <f t="shared" si="497"/>
        <v>55.131578947368418</v>
      </c>
      <c r="T3568" t="s">
        <v>8271</v>
      </c>
      <c r="U3568" t="str">
        <f t="shared" si="498"/>
        <v>theater</v>
      </c>
      <c r="V3568" t="str">
        <f t="shared" si="499"/>
        <v>plays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>
        <f t="shared" si="492"/>
        <v>2592000</v>
      </c>
      <c r="L3569" s="12">
        <f t="shared" si="493"/>
        <v>42135.560694444444</v>
      </c>
      <c r="M3569" s="12">
        <f t="shared" si="494"/>
        <v>42165.560694444444</v>
      </c>
      <c r="N3569" s="14">
        <f t="shared" si="495"/>
        <v>29.75</v>
      </c>
      <c r="O3569" t="b">
        <v>0</v>
      </c>
      <c r="P3569">
        <v>41</v>
      </c>
      <c r="Q3569" t="b">
        <v>1</v>
      </c>
      <c r="R3569" s="8">
        <f t="shared" si="496"/>
        <v>1.0880000000000001</v>
      </c>
      <c r="S3569" s="10">
        <f t="shared" si="497"/>
        <v>26.536585365853657</v>
      </c>
      <c r="T3569" t="s">
        <v>8271</v>
      </c>
      <c r="U3569" t="str">
        <f t="shared" si="498"/>
        <v>theater</v>
      </c>
      <c r="V3569" t="str">
        <f t="shared" si="499"/>
        <v>plays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>
        <f t="shared" si="492"/>
        <v>2592000</v>
      </c>
      <c r="L3570" s="12">
        <f t="shared" si="493"/>
        <v>41869.490671296298</v>
      </c>
      <c r="M3570" s="12">
        <f t="shared" si="494"/>
        <v>41899.490671296298</v>
      </c>
      <c r="N3570" s="14">
        <f t="shared" si="495"/>
        <v>29.75</v>
      </c>
      <c r="O3570" t="b">
        <v>0</v>
      </c>
      <c r="P3570">
        <v>19</v>
      </c>
      <c r="Q3570" t="b">
        <v>1</v>
      </c>
      <c r="R3570" s="8">
        <f t="shared" si="496"/>
        <v>1.1100000000000001</v>
      </c>
      <c r="S3570" s="10">
        <f t="shared" si="497"/>
        <v>58.421052631578945</v>
      </c>
      <c r="T3570" t="s">
        <v>8271</v>
      </c>
      <c r="U3570" t="str">
        <f t="shared" si="498"/>
        <v>theater</v>
      </c>
      <c r="V3570" t="str">
        <f t="shared" si="499"/>
        <v>plays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>
        <f t="shared" si="492"/>
        <v>2592000</v>
      </c>
      <c r="L3571" s="12">
        <f t="shared" si="493"/>
        <v>41982.438611111109</v>
      </c>
      <c r="M3571" s="12">
        <f t="shared" si="494"/>
        <v>42012.438611111109</v>
      </c>
      <c r="N3571" s="14">
        <f t="shared" si="495"/>
        <v>29.75</v>
      </c>
      <c r="O3571" t="b">
        <v>0</v>
      </c>
      <c r="P3571">
        <v>41</v>
      </c>
      <c r="Q3571" t="b">
        <v>1</v>
      </c>
      <c r="R3571" s="8">
        <f t="shared" si="496"/>
        <v>1.0047999999999999</v>
      </c>
      <c r="S3571" s="10">
        <f t="shared" si="497"/>
        <v>122.53658536585365</v>
      </c>
      <c r="T3571" t="s">
        <v>8271</v>
      </c>
      <c r="U3571" t="str">
        <f t="shared" si="498"/>
        <v>theater</v>
      </c>
      <c r="V3571" t="str">
        <f t="shared" si="499"/>
        <v>plays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>
        <f t="shared" si="492"/>
        <v>2415717</v>
      </c>
      <c r="L3572" s="12">
        <f t="shared" si="493"/>
        <v>41976.081979166673</v>
      </c>
      <c r="M3572" s="12">
        <f t="shared" si="494"/>
        <v>42004.041666666672</v>
      </c>
      <c r="N3572" s="14">
        <f t="shared" si="495"/>
        <v>27.709687499999998</v>
      </c>
      <c r="O3572" t="b">
        <v>0</v>
      </c>
      <c r="P3572">
        <v>26</v>
      </c>
      <c r="Q3572" t="b">
        <v>1</v>
      </c>
      <c r="R3572" s="8">
        <f t="shared" si="496"/>
        <v>1.1435</v>
      </c>
      <c r="S3572" s="10">
        <f t="shared" si="497"/>
        <v>87.961538461538467</v>
      </c>
      <c r="T3572" t="s">
        <v>8271</v>
      </c>
      <c r="U3572" t="str">
        <f t="shared" si="498"/>
        <v>theater</v>
      </c>
      <c r="V3572" t="str">
        <f t="shared" si="499"/>
        <v>plays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>
        <f t="shared" si="492"/>
        <v>2592000</v>
      </c>
      <c r="L3573" s="12">
        <f t="shared" si="493"/>
        <v>41912.608946759261</v>
      </c>
      <c r="M3573" s="12">
        <f t="shared" si="494"/>
        <v>41942.608946759261</v>
      </c>
      <c r="N3573" s="14">
        <f t="shared" si="495"/>
        <v>29.75</v>
      </c>
      <c r="O3573" t="b">
        <v>0</v>
      </c>
      <c r="P3573">
        <v>25</v>
      </c>
      <c r="Q3573" t="b">
        <v>1</v>
      </c>
      <c r="R3573" s="8">
        <f t="shared" si="496"/>
        <v>1.2206666666666666</v>
      </c>
      <c r="S3573" s="10">
        <f t="shared" si="497"/>
        <v>73.239999999999995</v>
      </c>
      <c r="T3573" t="s">
        <v>8271</v>
      </c>
      <c r="U3573" t="str">
        <f t="shared" si="498"/>
        <v>theater</v>
      </c>
      <c r="V3573" t="str">
        <f t="shared" si="499"/>
        <v>plays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>
        <f t="shared" si="492"/>
        <v>2592000</v>
      </c>
      <c r="L3574" s="12">
        <f t="shared" si="493"/>
        <v>42146.320393518516</v>
      </c>
      <c r="M3574" s="12">
        <f t="shared" si="494"/>
        <v>42176.320393518516</v>
      </c>
      <c r="N3574" s="14">
        <f t="shared" si="495"/>
        <v>29.75</v>
      </c>
      <c r="O3574" t="b">
        <v>0</v>
      </c>
      <c r="P3574">
        <v>9</v>
      </c>
      <c r="Q3574" t="b">
        <v>1</v>
      </c>
      <c r="R3574" s="8">
        <f t="shared" si="496"/>
        <v>1</v>
      </c>
      <c r="S3574" s="10">
        <f t="shared" si="497"/>
        <v>55.555555555555557</v>
      </c>
      <c r="T3574" t="s">
        <v>8271</v>
      </c>
      <c r="U3574" t="str">
        <f t="shared" si="498"/>
        <v>theater</v>
      </c>
      <c r="V3574" t="str">
        <f t="shared" si="499"/>
        <v>plays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>
        <f t="shared" si="492"/>
        <v>2595600</v>
      </c>
      <c r="L3575" s="12">
        <f t="shared" si="493"/>
        <v>41921.125532407408</v>
      </c>
      <c r="M3575" s="12">
        <f t="shared" si="494"/>
        <v>41951.167199074072</v>
      </c>
      <c r="N3575" s="14">
        <f t="shared" si="495"/>
        <v>29.791666666666668</v>
      </c>
      <c r="O3575" t="b">
        <v>0</v>
      </c>
      <c r="P3575">
        <v>78</v>
      </c>
      <c r="Q3575" t="b">
        <v>1</v>
      </c>
      <c r="R3575" s="8">
        <f t="shared" si="496"/>
        <v>1.028</v>
      </c>
      <c r="S3575" s="10">
        <f t="shared" si="497"/>
        <v>39.53846153846154</v>
      </c>
      <c r="T3575" t="s">
        <v>8271</v>
      </c>
      <c r="U3575" t="str">
        <f t="shared" si="498"/>
        <v>theater</v>
      </c>
      <c r="V3575" t="str">
        <f t="shared" si="499"/>
        <v>plays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>
        <f t="shared" si="492"/>
        <v>2595600</v>
      </c>
      <c r="L3576" s="12">
        <f t="shared" si="493"/>
        <v>41926.692685185182</v>
      </c>
      <c r="M3576" s="12">
        <f t="shared" si="494"/>
        <v>41956.734351851846</v>
      </c>
      <c r="N3576" s="14">
        <f t="shared" si="495"/>
        <v>29.791666666666668</v>
      </c>
      <c r="O3576" t="b">
        <v>0</v>
      </c>
      <c r="P3576">
        <v>45</v>
      </c>
      <c r="Q3576" t="b">
        <v>1</v>
      </c>
      <c r="R3576" s="8">
        <f t="shared" si="496"/>
        <v>1.0612068965517241</v>
      </c>
      <c r="S3576" s="10">
        <f t="shared" si="497"/>
        <v>136.77777777777777</v>
      </c>
      <c r="T3576" t="s">
        <v>8271</v>
      </c>
      <c r="U3576" t="str">
        <f t="shared" si="498"/>
        <v>theater</v>
      </c>
      <c r="V3576" t="str">
        <f t="shared" si="499"/>
        <v>plays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>
        <f t="shared" si="492"/>
        <v>2711413</v>
      </c>
      <c r="L3577" s="12">
        <f t="shared" si="493"/>
        <v>42561.533877314811</v>
      </c>
      <c r="M3577" s="12">
        <f t="shared" si="494"/>
        <v>42592.915972222225</v>
      </c>
      <c r="N3577" s="14">
        <f t="shared" si="495"/>
        <v>31.132094907407406</v>
      </c>
      <c r="O3577" t="b">
        <v>0</v>
      </c>
      <c r="P3577">
        <v>102</v>
      </c>
      <c r="Q3577" t="b">
        <v>1</v>
      </c>
      <c r="R3577" s="8">
        <f t="shared" si="496"/>
        <v>1.0133000000000001</v>
      </c>
      <c r="S3577" s="10">
        <f t="shared" si="497"/>
        <v>99.343137254901961</v>
      </c>
      <c r="T3577" t="s">
        <v>8271</v>
      </c>
      <c r="U3577" t="str">
        <f t="shared" si="498"/>
        <v>theater</v>
      </c>
      <c r="V3577" t="str">
        <f t="shared" si="499"/>
        <v>plays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>
        <f t="shared" si="492"/>
        <v>5187600</v>
      </c>
      <c r="L3578" s="12">
        <f t="shared" si="493"/>
        <v>42649.29923611111</v>
      </c>
      <c r="M3578" s="12">
        <f t="shared" si="494"/>
        <v>42709.340902777782</v>
      </c>
      <c r="N3578" s="14">
        <f t="shared" si="495"/>
        <v>59.791666666666664</v>
      </c>
      <c r="O3578" t="b">
        <v>0</v>
      </c>
      <c r="P3578">
        <v>5</v>
      </c>
      <c r="Q3578" t="b">
        <v>1</v>
      </c>
      <c r="R3578" s="8">
        <f t="shared" si="496"/>
        <v>1</v>
      </c>
      <c r="S3578" s="10">
        <f t="shared" si="497"/>
        <v>20</v>
      </c>
      <c r="T3578" t="s">
        <v>8271</v>
      </c>
      <c r="U3578" t="str">
        <f t="shared" si="498"/>
        <v>theater</v>
      </c>
      <c r="V3578" t="str">
        <f t="shared" si="499"/>
        <v>plays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>
        <f t="shared" si="492"/>
        <v>2288097</v>
      </c>
      <c r="L3579" s="12">
        <f t="shared" si="493"/>
        <v>42093.536840277782</v>
      </c>
      <c r="M3579" s="12">
        <f t="shared" si="494"/>
        <v>42120.01944444445</v>
      </c>
      <c r="N3579" s="14">
        <f t="shared" si="495"/>
        <v>26.232604166666665</v>
      </c>
      <c r="O3579" t="b">
        <v>0</v>
      </c>
      <c r="P3579">
        <v>27</v>
      </c>
      <c r="Q3579" t="b">
        <v>1</v>
      </c>
      <c r="R3579" s="8">
        <f t="shared" si="496"/>
        <v>1.3</v>
      </c>
      <c r="S3579" s="10">
        <f t="shared" si="497"/>
        <v>28.888888888888889</v>
      </c>
      <c r="T3579" t="s">
        <v>8271</v>
      </c>
      <c r="U3579" t="str">
        <f t="shared" si="498"/>
        <v>theater</v>
      </c>
      <c r="V3579" t="str">
        <f t="shared" si="499"/>
        <v>plays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>
        <f t="shared" si="492"/>
        <v>2592000</v>
      </c>
      <c r="L3580" s="12">
        <f t="shared" si="493"/>
        <v>42460.483530092592</v>
      </c>
      <c r="M3580" s="12">
        <f t="shared" si="494"/>
        <v>42490.483530092592</v>
      </c>
      <c r="N3580" s="14">
        <f t="shared" si="495"/>
        <v>29.75</v>
      </c>
      <c r="O3580" t="b">
        <v>0</v>
      </c>
      <c r="P3580">
        <v>37</v>
      </c>
      <c r="Q3580" t="b">
        <v>1</v>
      </c>
      <c r="R3580" s="8">
        <f t="shared" si="496"/>
        <v>1.0001333333333333</v>
      </c>
      <c r="S3580" s="10">
        <f t="shared" si="497"/>
        <v>40.545945945945945</v>
      </c>
      <c r="T3580" t="s">
        <v>8271</v>
      </c>
      <c r="U3580" t="str">
        <f t="shared" si="498"/>
        <v>theater</v>
      </c>
      <c r="V3580" t="str">
        <f t="shared" si="499"/>
        <v>plays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>
        <f t="shared" si="492"/>
        <v>2588400</v>
      </c>
      <c r="L3581" s="12">
        <f t="shared" si="493"/>
        <v>42430.512222222227</v>
      </c>
      <c r="M3581" s="12">
        <f t="shared" si="494"/>
        <v>42460.470555555556</v>
      </c>
      <c r="N3581" s="14">
        <f t="shared" si="495"/>
        <v>29.708333333333332</v>
      </c>
      <c r="O3581" t="b">
        <v>0</v>
      </c>
      <c r="P3581">
        <v>14</v>
      </c>
      <c r="Q3581" t="b">
        <v>1</v>
      </c>
      <c r="R3581" s="8">
        <f t="shared" si="496"/>
        <v>1</v>
      </c>
      <c r="S3581" s="10">
        <f t="shared" si="497"/>
        <v>35.714285714285715</v>
      </c>
      <c r="T3581" t="s">
        <v>8271</v>
      </c>
      <c r="U3581" t="str">
        <f t="shared" si="498"/>
        <v>theater</v>
      </c>
      <c r="V3581" t="str">
        <f t="shared" si="499"/>
        <v>plays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>
        <f t="shared" si="492"/>
        <v>3285918</v>
      </c>
      <c r="L3582" s="12">
        <f t="shared" si="493"/>
        <v>42025.926180555558</v>
      </c>
      <c r="M3582" s="12">
        <f t="shared" si="494"/>
        <v>42063.957638888889</v>
      </c>
      <c r="N3582" s="14">
        <f t="shared" si="495"/>
        <v>37.781458333333333</v>
      </c>
      <c r="O3582" t="b">
        <v>0</v>
      </c>
      <c r="P3582">
        <v>27</v>
      </c>
      <c r="Q3582" t="b">
        <v>1</v>
      </c>
      <c r="R3582" s="8">
        <f t="shared" si="496"/>
        <v>1.1388888888888888</v>
      </c>
      <c r="S3582" s="10">
        <f t="shared" si="497"/>
        <v>37.962962962962962</v>
      </c>
      <c r="T3582" t="s">
        <v>8271</v>
      </c>
      <c r="U3582" t="str">
        <f t="shared" si="498"/>
        <v>theater</v>
      </c>
      <c r="V3582" t="str">
        <f t="shared" si="499"/>
        <v>plays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>
        <f t="shared" si="492"/>
        <v>1209600</v>
      </c>
      <c r="L3583" s="12">
        <f t="shared" si="493"/>
        <v>41836.221180555556</v>
      </c>
      <c r="M3583" s="12">
        <f t="shared" si="494"/>
        <v>41850.221180555556</v>
      </c>
      <c r="N3583" s="14">
        <f t="shared" si="495"/>
        <v>13.75</v>
      </c>
      <c r="O3583" t="b">
        <v>0</v>
      </c>
      <c r="P3583">
        <v>45</v>
      </c>
      <c r="Q3583" t="b">
        <v>1</v>
      </c>
      <c r="R3583" s="8">
        <f t="shared" si="496"/>
        <v>1</v>
      </c>
      <c r="S3583" s="10">
        <f t="shared" si="497"/>
        <v>33.333333333333336</v>
      </c>
      <c r="T3583" t="s">
        <v>8271</v>
      </c>
      <c r="U3583" t="str">
        <f t="shared" si="498"/>
        <v>theater</v>
      </c>
      <c r="V3583" t="str">
        <f t="shared" si="499"/>
        <v>plays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>
        <f t="shared" si="492"/>
        <v>1209600</v>
      </c>
      <c r="L3584" s="12">
        <f t="shared" si="493"/>
        <v>42450.845856481479</v>
      </c>
      <c r="M3584" s="12">
        <f t="shared" si="494"/>
        <v>42464.845856481479</v>
      </c>
      <c r="N3584" s="14">
        <f t="shared" si="495"/>
        <v>13.75</v>
      </c>
      <c r="O3584" t="b">
        <v>0</v>
      </c>
      <c r="P3584">
        <v>49</v>
      </c>
      <c r="Q3584" t="b">
        <v>1</v>
      </c>
      <c r="R3584" s="8">
        <f t="shared" si="496"/>
        <v>2.87</v>
      </c>
      <c r="S3584" s="10">
        <f t="shared" si="497"/>
        <v>58.571428571428569</v>
      </c>
      <c r="T3584" t="s">
        <v>8271</v>
      </c>
      <c r="U3584" t="str">
        <f t="shared" si="498"/>
        <v>theater</v>
      </c>
      <c r="V3584" t="str">
        <f t="shared" si="499"/>
        <v>plays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>
        <f t="shared" si="492"/>
        <v>5180400</v>
      </c>
      <c r="L3585" s="12">
        <f t="shared" si="493"/>
        <v>42418.175983796296</v>
      </c>
      <c r="M3585" s="12">
        <f t="shared" si="494"/>
        <v>42478.134317129632</v>
      </c>
      <c r="N3585" s="14">
        <f t="shared" si="495"/>
        <v>59.708333333333336</v>
      </c>
      <c r="O3585" t="b">
        <v>0</v>
      </c>
      <c r="P3585">
        <v>24</v>
      </c>
      <c r="Q3585" t="b">
        <v>1</v>
      </c>
      <c r="R3585" s="8">
        <f t="shared" si="496"/>
        <v>1.085</v>
      </c>
      <c r="S3585" s="10">
        <f t="shared" si="497"/>
        <v>135.625</v>
      </c>
      <c r="T3585" t="s">
        <v>8271</v>
      </c>
      <c r="U3585" t="str">
        <f t="shared" si="498"/>
        <v>theater</v>
      </c>
      <c r="V3585" t="str">
        <f t="shared" si="499"/>
        <v>plays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>
        <f t="shared" si="492"/>
        <v>2592000</v>
      </c>
      <c r="L3586" s="12">
        <f t="shared" si="493"/>
        <v>42168.066481481481</v>
      </c>
      <c r="M3586" s="12">
        <f t="shared" si="494"/>
        <v>42198.066481481481</v>
      </c>
      <c r="N3586" s="14">
        <f t="shared" si="495"/>
        <v>29.75</v>
      </c>
      <c r="O3586" t="b">
        <v>0</v>
      </c>
      <c r="P3586">
        <v>112</v>
      </c>
      <c r="Q3586" t="b">
        <v>1</v>
      </c>
      <c r="R3586" s="8">
        <f t="shared" si="496"/>
        <v>1.155</v>
      </c>
      <c r="S3586" s="10">
        <f t="shared" si="497"/>
        <v>30.9375</v>
      </c>
      <c r="T3586" t="s">
        <v>8271</v>
      </c>
      <c r="U3586" t="str">
        <f t="shared" si="498"/>
        <v>theater</v>
      </c>
      <c r="V3586" t="str">
        <f t="shared" si="499"/>
        <v>plays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>
        <f t="shared" ref="K3587:K3650" si="500">SUM(I3587,-J3587)</f>
        <v>2592000</v>
      </c>
      <c r="L3587" s="12">
        <f t="shared" ref="L3587:L3650" si="501">(((J3587/60)/60)/24)+DATE(1970,1,1)+(-6/24)</f>
        <v>41964.466319444444</v>
      </c>
      <c r="M3587" s="12">
        <f t="shared" ref="M3587:M3650" si="502">(((I3587/60)/60)/24)+DATE(1970,1,1)+(-6/24)</f>
        <v>41994.466319444444</v>
      </c>
      <c r="N3587" s="14">
        <f t="shared" ref="N3587:N3650" si="503">(((K3587/60)/60)/24)+(-6/24)</f>
        <v>29.75</v>
      </c>
      <c r="O3587" t="b">
        <v>0</v>
      </c>
      <c r="P3587">
        <v>23</v>
      </c>
      <c r="Q3587" t="b">
        <v>1</v>
      </c>
      <c r="R3587" s="8">
        <f t="shared" ref="R3587:R3650" si="504">E3587/D3587</f>
        <v>1.1911764705882353</v>
      </c>
      <c r="S3587" s="10">
        <f t="shared" ref="S3587:S3650" si="505">E3587/P3587</f>
        <v>176.08695652173913</v>
      </c>
      <c r="T3587" t="s">
        <v>8271</v>
      </c>
      <c r="U3587" t="str">
        <f t="shared" si="498"/>
        <v>theater</v>
      </c>
      <c r="V3587" t="str">
        <f t="shared" si="499"/>
        <v>plays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>
        <f t="shared" si="500"/>
        <v>5184000</v>
      </c>
      <c r="L3588" s="12">
        <f t="shared" si="501"/>
        <v>42576.447569444441</v>
      </c>
      <c r="M3588" s="12">
        <f t="shared" si="502"/>
        <v>42636.447569444441</v>
      </c>
      <c r="N3588" s="14">
        <f t="shared" si="503"/>
        <v>59.75</v>
      </c>
      <c r="O3588" t="b">
        <v>0</v>
      </c>
      <c r="P3588">
        <v>54</v>
      </c>
      <c r="Q3588" t="b">
        <v>1</v>
      </c>
      <c r="R3588" s="8">
        <f t="shared" si="504"/>
        <v>1.0942666666666667</v>
      </c>
      <c r="S3588" s="10">
        <f t="shared" si="505"/>
        <v>151.9814814814815</v>
      </c>
      <c r="T3588" t="s">
        <v>8271</v>
      </c>
      <c r="U3588" t="str">
        <f t="shared" si="498"/>
        <v>theater</v>
      </c>
      <c r="V3588" t="str">
        <f t="shared" si="499"/>
        <v>plays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>
        <f t="shared" si="500"/>
        <v>3909746</v>
      </c>
      <c r="L3589" s="12">
        <f t="shared" si="501"/>
        <v>42503.289976851855</v>
      </c>
      <c r="M3589" s="12">
        <f t="shared" si="502"/>
        <v>42548.541666666672</v>
      </c>
      <c r="N3589" s="14">
        <f t="shared" si="503"/>
        <v>45.001689814814817</v>
      </c>
      <c r="O3589" t="b">
        <v>0</v>
      </c>
      <c r="P3589">
        <v>28</v>
      </c>
      <c r="Q3589" t="b">
        <v>1</v>
      </c>
      <c r="R3589" s="8">
        <f t="shared" si="504"/>
        <v>1.266</v>
      </c>
      <c r="S3589" s="10">
        <f t="shared" si="505"/>
        <v>22.607142857142858</v>
      </c>
      <c r="T3589" t="s">
        <v>8271</v>
      </c>
      <c r="U3589" t="str">
        <f t="shared" si="498"/>
        <v>theater</v>
      </c>
      <c r="V3589" t="str">
        <f t="shared" si="499"/>
        <v>plays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>
        <f t="shared" si="500"/>
        <v>1911990</v>
      </c>
      <c r="L3590" s="12">
        <f t="shared" si="501"/>
        <v>42101.578819444447</v>
      </c>
      <c r="M3590" s="12">
        <f t="shared" si="502"/>
        <v>42123.708333333328</v>
      </c>
      <c r="N3590" s="14">
        <f t="shared" si="503"/>
        <v>21.879513888888891</v>
      </c>
      <c r="O3590" t="b">
        <v>0</v>
      </c>
      <c r="P3590">
        <v>11</v>
      </c>
      <c r="Q3590" t="b">
        <v>1</v>
      </c>
      <c r="R3590" s="8">
        <f t="shared" si="504"/>
        <v>1.0049999999999999</v>
      </c>
      <c r="S3590" s="10">
        <f t="shared" si="505"/>
        <v>18.272727272727273</v>
      </c>
      <c r="T3590" t="s">
        <v>8271</v>
      </c>
      <c r="U3590" t="str">
        <f t="shared" si="498"/>
        <v>theater</v>
      </c>
      <c r="V3590" t="str">
        <f t="shared" si="499"/>
        <v>plays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>
        <f t="shared" si="500"/>
        <v>2160000</v>
      </c>
      <c r="L3591" s="12">
        <f t="shared" si="501"/>
        <v>42125.397534722222</v>
      </c>
      <c r="M3591" s="12">
        <f t="shared" si="502"/>
        <v>42150.397534722222</v>
      </c>
      <c r="N3591" s="14">
        <f t="shared" si="503"/>
        <v>24.75</v>
      </c>
      <c r="O3591" t="b">
        <v>0</v>
      </c>
      <c r="P3591">
        <v>62</v>
      </c>
      <c r="Q3591" t="b">
        <v>1</v>
      </c>
      <c r="R3591" s="8">
        <f t="shared" si="504"/>
        <v>1.2749999999999999</v>
      </c>
      <c r="S3591" s="10">
        <f t="shared" si="505"/>
        <v>82.258064516129039</v>
      </c>
      <c r="T3591" t="s">
        <v>8271</v>
      </c>
      <c r="U3591" t="str">
        <f t="shared" si="498"/>
        <v>theater</v>
      </c>
      <c r="V3591" t="str">
        <f t="shared" si="499"/>
        <v>plays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>
        <f t="shared" si="500"/>
        <v>2592000</v>
      </c>
      <c r="L3592" s="12">
        <f t="shared" si="501"/>
        <v>41902.083726851852</v>
      </c>
      <c r="M3592" s="12">
        <f t="shared" si="502"/>
        <v>41932.083726851852</v>
      </c>
      <c r="N3592" s="14">
        <f t="shared" si="503"/>
        <v>29.75</v>
      </c>
      <c r="O3592" t="b">
        <v>0</v>
      </c>
      <c r="P3592">
        <v>73</v>
      </c>
      <c r="Q3592" t="b">
        <v>1</v>
      </c>
      <c r="R3592" s="8">
        <f t="shared" si="504"/>
        <v>1.0005999999999999</v>
      </c>
      <c r="S3592" s="10">
        <f t="shared" si="505"/>
        <v>68.534246575342465</v>
      </c>
      <c r="T3592" t="s">
        <v>8271</v>
      </c>
      <c r="U3592" t="str">
        <f t="shared" si="498"/>
        <v>theater</v>
      </c>
      <c r="V3592" t="str">
        <f t="shared" si="499"/>
        <v>plays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>
        <f t="shared" si="500"/>
        <v>2095996</v>
      </c>
      <c r="L3593" s="12">
        <f t="shared" si="501"/>
        <v>42003.698425925926</v>
      </c>
      <c r="M3593" s="12">
        <f t="shared" si="502"/>
        <v>42027.957638888889</v>
      </c>
      <c r="N3593" s="14">
        <f t="shared" si="503"/>
        <v>24.009212962962966</v>
      </c>
      <c r="O3593" t="b">
        <v>0</v>
      </c>
      <c r="P3593">
        <v>18</v>
      </c>
      <c r="Q3593" t="b">
        <v>1</v>
      </c>
      <c r="R3593" s="8">
        <f t="shared" si="504"/>
        <v>1.75</v>
      </c>
      <c r="S3593" s="10">
        <f t="shared" si="505"/>
        <v>68.055555555555557</v>
      </c>
      <c r="T3593" t="s">
        <v>8271</v>
      </c>
      <c r="U3593" t="str">
        <f t="shared" si="498"/>
        <v>theater</v>
      </c>
      <c r="V3593" t="str">
        <f t="shared" si="499"/>
        <v>plays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>
        <f t="shared" si="500"/>
        <v>4957433</v>
      </c>
      <c r="L3594" s="12">
        <f t="shared" si="501"/>
        <v>41988.579942129625</v>
      </c>
      <c r="M3594" s="12">
        <f t="shared" si="502"/>
        <v>42045.957638888889</v>
      </c>
      <c r="N3594" s="14">
        <f t="shared" si="503"/>
        <v>57.127696759259258</v>
      </c>
      <c r="O3594" t="b">
        <v>0</v>
      </c>
      <c r="P3594">
        <v>35</v>
      </c>
      <c r="Q3594" t="b">
        <v>1</v>
      </c>
      <c r="R3594" s="8">
        <f t="shared" si="504"/>
        <v>1.2725</v>
      </c>
      <c r="S3594" s="10">
        <f t="shared" si="505"/>
        <v>72.714285714285708</v>
      </c>
      <c r="T3594" t="s">
        <v>8271</v>
      </c>
      <c r="U3594" t="str">
        <f t="shared" si="498"/>
        <v>theater</v>
      </c>
      <c r="V3594" t="str">
        <f t="shared" si="499"/>
        <v>plays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>
        <f t="shared" si="500"/>
        <v>3019921</v>
      </c>
      <c r="L3595" s="12">
        <f t="shared" si="501"/>
        <v>41974.648599537039</v>
      </c>
      <c r="M3595" s="12">
        <f t="shared" si="502"/>
        <v>42009.601388888885</v>
      </c>
      <c r="N3595" s="14">
        <f t="shared" si="503"/>
        <v>34.702789351851855</v>
      </c>
      <c r="O3595" t="b">
        <v>0</v>
      </c>
      <c r="P3595">
        <v>43</v>
      </c>
      <c r="Q3595" t="b">
        <v>1</v>
      </c>
      <c r="R3595" s="8">
        <f t="shared" si="504"/>
        <v>1.1063333333333334</v>
      </c>
      <c r="S3595" s="10">
        <f t="shared" si="505"/>
        <v>77.186046511627907</v>
      </c>
      <c r="T3595" t="s">
        <v>8271</v>
      </c>
      <c r="U3595" t="str">
        <f t="shared" si="498"/>
        <v>theater</v>
      </c>
      <c r="V3595" t="str">
        <f t="shared" si="499"/>
        <v>plays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>
        <f t="shared" si="500"/>
        <v>2160000</v>
      </c>
      <c r="L3596" s="12">
        <f t="shared" si="501"/>
        <v>42591.816921296297</v>
      </c>
      <c r="M3596" s="12">
        <f t="shared" si="502"/>
        <v>42616.816921296297</v>
      </c>
      <c r="N3596" s="14">
        <f t="shared" si="503"/>
        <v>24.75</v>
      </c>
      <c r="O3596" t="b">
        <v>0</v>
      </c>
      <c r="P3596">
        <v>36</v>
      </c>
      <c r="Q3596" t="b">
        <v>1</v>
      </c>
      <c r="R3596" s="8">
        <f t="shared" si="504"/>
        <v>1.2593749999999999</v>
      </c>
      <c r="S3596" s="10">
        <f t="shared" si="505"/>
        <v>55.972222222222221</v>
      </c>
      <c r="T3596" t="s">
        <v>8271</v>
      </c>
      <c r="U3596" t="str">
        <f t="shared" si="498"/>
        <v>theater</v>
      </c>
      <c r="V3596" t="str">
        <f t="shared" si="499"/>
        <v>plays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>
        <f t="shared" si="500"/>
        <v>2270817</v>
      </c>
      <c r="L3597" s="12">
        <f t="shared" si="501"/>
        <v>42049.758368055554</v>
      </c>
      <c r="M3597" s="12">
        <f t="shared" si="502"/>
        <v>42076.040972222225</v>
      </c>
      <c r="N3597" s="14">
        <f t="shared" si="503"/>
        <v>26.032604166666662</v>
      </c>
      <c r="O3597" t="b">
        <v>0</v>
      </c>
      <c r="P3597">
        <v>62</v>
      </c>
      <c r="Q3597" t="b">
        <v>1</v>
      </c>
      <c r="R3597" s="8">
        <f t="shared" si="504"/>
        <v>1.1850000000000001</v>
      </c>
      <c r="S3597" s="10">
        <f t="shared" si="505"/>
        <v>49.693548387096776</v>
      </c>
      <c r="T3597" t="s">
        <v>8271</v>
      </c>
      <c r="U3597" t="str">
        <f t="shared" si="498"/>
        <v>theater</v>
      </c>
      <c r="V3597" t="str">
        <f t="shared" si="499"/>
        <v>plays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>
        <f t="shared" si="500"/>
        <v>1814400</v>
      </c>
      <c r="L3598" s="12">
        <f t="shared" si="501"/>
        <v>41856.465069444443</v>
      </c>
      <c r="M3598" s="12">
        <f t="shared" si="502"/>
        <v>41877.465069444443</v>
      </c>
      <c r="N3598" s="14">
        <f t="shared" si="503"/>
        <v>20.75</v>
      </c>
      <c r="O3598" t="b">
        <v>0</v>
      </c>
      <c r="P3598">
        <v>15</v>
      </c>
      <c r="Q3598" t="b">
        <v>1</v>
      </c>
      <c r="R3598" s="8">
        <f t="shared" si="504"/>
        <v>1.0772727272727274</v>
      </c>
      <c r="S3598" s="10">
        <f t="shared" si="505"/>
        <v>79</v>
      </c>
      <c r="T3598" t="s">
        <v>8271</v>
      </c>
      <c r="U3598" t="str">
        <f t="shared" si="498"/>
        <v>theater</v>
      </c>
      <c r="V3598" t="str">
        <f t="shared" si="499"/>
        <v>plays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>
        <f t="shared" si="500"/>
        <v>1266950</v>
      </c>
      <c r="L3599" s="12">
        <f t="shared" si="501"/>
        <v>42417.335532407407</v>
      </c>
      <c r="M3599" s="12">
        <f t="shared" si="502"/>
        <v>42431.999305555553</v>
      </c>
      <c r="N3599" s="14">
        <f t="shared" si="503"/>
        <v>14.413773148148147</v>
      </c>
      <c r="O3599" t="b">
        <v>0</v>
      </c>
      <c r="P3599">
        <v>33</v>
      </c>
      <c r="Q3599" t="b">
        <v>1</v>
      </c>
      <c r="R3599" s="8">
        <f t="shared" si="504"/>
        <v>1.026</v>
      </c>
      <c r="S3599" s="10">
        <f t="shared" si="505"/>
        <v>77.727272727272734</v>
      </c>
      <c r="T3599" t="s">
        <v>8271</v>
      </c>
      <c r="U3599" t="str">
        <f t="shared" si="498"/>
        <v>theater</v>
      </c>
      <c r="V3599" t="str">
        <f t="shared" si="499"/>
        <v>plays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>
        <f t="shared" si="500"/>
        <v>1590518</v>
      </c>
      <c r="L3600" s="12">
        <f t="shared" si="501"/>
        <v>41866.54886574074</v>
      </c>
      <c r="M3600" s="12">
        <f t="shared" si="502"/>
        <v>41884.957638888889</v>
      </c>
      <c r="N3600" s="14">
        <f t="shared" si="503"/>
        <v>18.15877314814815</v>
      </c>
      <c r="O3600" t="b">
        <v>0</v>
      </c>
      <c r="P3600">
        <v>27</v>
      </c>
      <c r="Q3600" t="b">
        <v>1</v>
      </c>
      <c r="R3600" s="8">
        <f t="shared" si="504"/>
        <v>1.101</v>
      </c>
      <c r="S3600" s="10">
        <f t="shared" si="505"/>
        <v>40.777777777777779</v>
      </c>
      <c r="T3600" t="s">
        <v>8271</v>
      </c>
      <c r="U3600" t="str">
        <f t="shared" si="498"/>
        <v>theater</v>
      </c>
      <c r="V3600" t="str">
        <f t="shared" si="499"/>
        <v>plays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>
        <f t="shared" si="500"/>
        <v>2177723</v>
      </c>
      <c r="L3601" s="12">
        <f t="shared" si="501"/>
        <v>42220.54487268519</v>
      </c>
      <c r="M3601" s="12">
        <f t="shared" si="502"/>
        <v>42245.75</v>
      </c>
      <c r="N3601" s="14">
        <f t="shared" si="503"/>
        <v>24.955127314814813</v>
      </c>
      <c r="O3601" t="b">
        <v>0</v>
      </c>
      <c r="P3601">
        <v>17</v>
      </c>
      <c r="Q3601" t="b">
        <v>1</v>
      </c>
      <c r="R3601" s="8">
        <f t="shared" si="504"/>
        <v>2.02</v>
      </c>
      <c r="S3601" s="10">
        <f t="shared" si="505"/>
        <v>59.411764705882355</v>
      </c>
      <c r="T3601" t="s">
        <v>8271</v>
      </c>
      <c r="U3601" t="str">
        <f t="shared" si="498"/>
        <v>theater</v>
      </c>
      <c r="V3601" t="str">
        <f t="shared" si="499"/>
        <v>plays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>
        <f t="shared" si="500"/>
        <v>2419200</v>
      </c>
      <c r="L3602" s="12">
        <f t="shared" si="501"/>
        <v>42628.599120370374</v>
      </c>
      <c r="M3602" s="12">
        <f t="shared" si="502"/>
        <v>42656.599120370374</v>
      </c>
      <c r="N3602" s="14">
        <f t="shared" si="503"/>
        <v>27.75</v>
      </c>
      <c r="O3602" t="b">
        <v>0</v>
      </c>
      <c r="P3602">
        <v>4</v>
      </c>
      <c r="Q3602" t="b">
        <v>1</v>
      </c>
      <c r="R3602" s="8">
        <f t="shared" si="504"/>
        <v>1.3</v>
      </c>
      <c r="S3602" s="10">
        <f t="shared" si="505"/>
        <v>3.25</v>
      </c>
      <c r="T3602" t="s">
        <v>8271</v>
      </c>
      <c r="U3602" t="str">
        <f t="shared" si="498"/>
        <v>theater</v>
      </c>
      <c r="V3602" t="str">
        <f t="shared" si="499"/>
        <v>plays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>
        <f t="shared" si="500"/>
        <v>2592000</v>
      </c>
      <c r="L3603" s="12">
        <f t="shared" si="501"/>
        <v>41990.74863425926</v>
      </c>
      <c r="M3603" s="12">
        <f t="shared" si="502"/>
        <v>42020.74863425926</v>
      </c>
      <c r="N3603" s="14">
        <f t="shared" si="503"/>
        <v>29.75</v>
      </c>
      <c r="O3603" t="b">
        <v>0</v>
      </c>
      <c r="P3603">
        <v>53</v>
      </c>
      <c r="Q3603" t="b">
        <v>1</v>
      </c>
      <c r="R3603" s="8">
        <f t="shared" si="504"/>
        <v>1.0435000000000001</v>
      </c>
      <c r="S3603" s="10">
        <f t="shared" si="505"/>
        <v>39.377358490566039</v>
      </c>
      <c r="T3603" t="s">
        <v>8271</v>
      </c>
      <c r="U3603" t="str">
        <f t="shared" si="498"/>
        <v>theater</v>
      </c>
      <c r="V3603" t="str">
        <f t="shared" si="499"/>
        <v>plays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>
        <f t="shared" si="500"/>
        <v>5184000</v>
      </c>
      <c r="L3604" s="12">
        <f t="shared" si="501"/>
        <v>42447.644432870366</v>
      </c>
      <c r="M3604" s="12">
        <f t="shared" si="502"/>
        <v>42507.644432870366</v>
      </c>
      <c r="N3604" s="14">
        <f t="shared" si="503"/>
        <v>59.75</v>
      </c>
      <c r="O3604" t="b">
        <v>0</v>
      </c>
      <c r="P3604">
        <v>49</v>
      </c>
      <c r="Q3604" t="b">
        <v>1</v>
      </c>
      <c r="R3604" s="8">
        <f t="shared" si="504"/>
        <v>1.0004999999999999</v>
      </c>
      <c r="S3604" s="10">
        <f t="shared" si="505"/>
        <v>81.673469387755105</v>
      </c>
      <c r="T3604" t="s">
        <v>8271</v>
      </c>
      <c r="U3604" t="str">
        <f t="shared" si="498"/>
        <v>theater</v>
      </c>
      <c r="V3604" t="str">
        <f t="shared" si="499"/>
        <v>plays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>
        <f t="shared" si="500"/>
        <v>2595600</v>
      </c>
      <c r="L3605" s="12">
        <f t="shared" si="501"/>
        <v>42283.614351851851</v>
      </c>
      <c r="M3605" s="12">
        <f t="shared" si="502"/>
        <v>42313.656018518523</v>
      </c>
      <c r="N3605" s="14">
        <f t="shared" si="503"/>
        <v>29.791666666666668</v>
      </c>
      <c r="O3605" t="b">
        <v>0</v>
      </c>
      <c r="P3605">
        <v>57</v>
      </c>
      <c r="Q3605" t="b">
        <v>1</v>
      </c>
      <c r="R3605" s="8">
        <f t="shared" si="504"/>
        <v>1.7066666666666668</v>
      </c>
      <c r="S3605" s="10">
        <f t="shared" si="505"/>
        <v>44.912280701754383</v>
      </c>
      <c r="T3605" t="s">
        <v>8271</v>
      </c>
      <c r="U3605" t="str">
        <f t="shared" si="498"/>
        <v>theater</v>
      </c>
      <c r="V3605" t="str">
        <f t="shared" si="499"/>
        <v>plays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>
        <f t="shared" si="500"/>
        <v>542184</v>
      </c>
      <c r="L3606" s="12">
        <f t="shared" si="501"/>
        <v>42482.765694444446</v>
      </c>
      <c r="M3606" s="12">
        <f t="shared" si="502"/>
        <v>42489.040972222225</v>
      </c>
      <c r="N3606" s="14">
        <f t="shared" si="503"/>
        <v>6.0252777777777773</v>
      </c>
      <c r="O3606" t="b">
        <v>0</v>
      </c>
      <c r="P3606">
        <v>69</v>
      </c>
      <c r="Q3606" t="b">
        <v>1</v>
      </c>
      <c r="R3606" s="8">
        <f t="shared" si="504"/>
        <v>1.1283333333333334</v>
      </c>
      <c r="S3606" s="10">
        <f t="shared" si="505"/>
        <v>49.05797101449275</v>
      </c>
      <c r="T3606" t="s">
        <v>8271</v>
      </c>
      <c r="U3606" t="str">
        <f t="shared" si="498"/>
        <v>theater</v>
      </c>
      <c r="V3606" t="str">
        <f t="shared" si="499"/>
        <v>plays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>
        <f t="shared" si="500"/>
        <v>2592000</v>
      </c>
      <c r="L3607" s="12">
        <f t="shared" si="501"/>
        <v>42383.543124999997</v>
      </c>
      <c r="M3607" s="12">
        <f t="shared" si="502"/>
        <v>42413.543124999997</v>
      </c>
      <c r="N3607" s="14">
        <f t="shared" si="503"/>
        <v>29.75</v>
      </c>
      <c r="O3607" t="b">
        <v>0</v>
      </c>
      <c r="P3607">
        <v>15</v>
      </c>
      <c r="Q3607" t="b">
        <v>1</v>
      </c>
      <c r="R3607" s="8">
        <f t="shared" si="504"/>
        <v>1.84</v>
      </c>
      <c r="S3607" s="10">
        <f t="shared" si="505"/>
        <v>30.666666666666668</v>
      </c>
      <c r="T3607" t="s">
        <v>8271</v>
      </c>
      <c r="U3607" t="str">
        <f t="shared" si="498"/>
        <v>theater</v>
      </c>
      <c r="V3607" t="str">
        <f t="shared" si="499"/>
        <v>plays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>
        <f t="shared" si="500"/>
        <v>2592000</v>
      </c>
      <c r="L3608" s="12">
        <f t="shared" si="501"/>
        <v>42566.354826388888</v>
      </c>
      <c r="M3608" s="12">
        <f t="shared" si="502"/>
        <v>42596.354826388888</v>
      </c>
      <c r="N3608" s="14">
        <f t="shared" si="503"/>
        <v>29.75</v>
      </c>
      <c r="O3608" t="b">
        <v>0</v>
      </c>
      <c r="P3608">
        <v>64</v>
      </c>
      <c r="Q3608" t="b">
        <v>1</v>
      </c>
      <c r="R3608" s="8">
        <f t="shared" si="504"/>
        <v>1.3026666666666666</v>
      </c>
      <c r="S3608" s="10">
        <f t="shared" si="505"/>
        <v>61.0625</v>
      </c>
      <c r="T3608" t="s">
        <v>8271</v>
      </c>
      <c r="U3608" t="str">
        <f t="shared" si="498"/>
        <v>theater</v>
      </c>
      <c r="V3608" t="str">
        <f t="shared" si="499"/>
        <v>plays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>
        <f t="shared" si="500"/>
        <v>1212718</v>
      </c>
      <c r="L3609" s="12">
        <f t="shared" si="501"/>
        <v>42338.713912037041</v>
      </c>
      <c r="M3609" s="12">
        <f t="shared" si="502"/>
        <v>42352.75</v>
      </c>
      <c r="N3609" s="14">
        <f t="shared" si="503"/>
        <v>13.786087962962965</v>
      </c>
      <c r="O3609" t="b">
        <v>0</v>
      </c>
      <c r="P3609">
        <v>20</v>
      </c>
      <c r="Q3609" t="b">
        <v>1</v>
      </c>
      <c r="R3609" s="8">
        <f t="shared" si="504"/>
        <v>1.0545454545454545</v>
      </c>
      <c r="S3609" s="10">
        <f t="shared" si="505"/>
        <v>29</v>
      </c>
      <c r="T3609" t="s">
        <v>8271</v>
      </c>
      <c r="U3609" t="str">
        <f t="shared" si="498"/>
        <v>theater</v>
      </c>
      <c r="V3609" t="str">
        <f t="shared" si="499"/>
        <v>plays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>
        <f t="shared" si="500"/>
        <v>2753910</v>
      </c>
      <c r="L3610" s="12">
        <f t="shared" si="501"/>
        <v>42506.459375000006</v>
      </c>
      <c r="M3610" s="12">
        <f t="shared" si="502"/>
        <v>42538.333333333328</v>
      </c>
      <c r="N3610" s="14">
        <f t="shared" si="503"/>
        <v>31.623958333333334</v>
      </c>
      <c r="O3610" t="b">
        <v>0</v>
      </c>
      <c r="P3610">
        <v>27</v>
      </c>
      <c r="Q3610" t="b">
        <v>1</v>
      </c>
      <c r="R3610" s="8">
        <f t="shared" si="504"/>
        <v>1</v>
      </c>
      <c r="S3610" s="10">
        <f t="shared" si="505"/>
        <v>29.62962962962963</v>
      </c>
      <c r="T3610" t="s">
        <v>8271</v>
      </c>
      <c r="U3610" t="str">
        <f t="shared" si="498"/>
        <v>theater</v>
      </c>
      <c r="V3610" t="str">
        <f t="shared" si="499"/>
        <v>plays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>
        <f t="shared" si="500"/>
        <v>2588400</v>
      </c>
      <c r="L3611" s="12">
        <f t="shared" si="501"/>
        <v>42429.741724537031</v>
      </c>
      <c r="M3611" s="12">
        <f t="shared" si="502"/>
        <v>42459.700057870374</v>
      </c>
      <c r="N3611" s="14">
        <f t="shared" si="503"/>
        <v>29.708333333333332</v>
      </c>
      <c r="O3611" t="b">
        <v>0</v>
      </c>
      <c r="P3611">
        <v>21</v>
      </c>
      <c r="Q3611" t="b">
        <v>1</v>
      </c>
      <c r="R3611" s="8">
        <f t="shared" si="504"/>
        <v>1.5331632653061225</v>
      </c>
      <c r="S3611" s="10">
        <f t="shared" si="505"/>
        <v>143.0952380952381</v>
      </c>
      <c r="T3611" t="s">
        <v>8271</v>
      </c>
      <c r="U3611" t="str">
        <f t="shared" si="498"/>
        <v>theater</v>
      </c>
      <c r="V3611" t="str">
        <f t="shared" si="499"/>
        <v>plays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>
        <f t="shared" si="500"/>
        <v>2592000</v>
      </c>
      <c r="L3612" s="12">
        <f t="shared" si="501"/>
        <v>42203.182129629626</v>
      </c>
      <c r="M3612" s="12">
        <f t="shared" si="502"/>
        <v>42233.182129629626</v>
      </c>
      <c r="N3612" s="14">
        <f t="shared" si="503"/>
        <v>29.75</v>
      </c>
      <c r="O3612" t="b">
        <v>0</v>
      </c>
      <c r="P3612">
        <v>31</v>
      </c>
      <c r="Q3612" t="b">
        <v>1</v>
      </c>
      <c r="R3612" s="8">
        <f t="shared" si="504"/>
        <v>1.623</v>
      </c>
      <c r="S3612" s="10">
        <f t="shared" si="505"/>
        <v>52.354838709677416</v>
      </c>
      <c r="T3612" t="s">
        <v>8271</v>
      </c>
      <c r="U3612" t="str">
        <f t="shared" si="498"/>
        <v>theater</v>
      </c>
      <c r="V3612" t="str">
        <f t="shared" si="499"/>
        <v>plays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>
        <f t="shared" si="500"/>
        <v>2592000</v>
      </c>
      <c r="L3613" s="12">
        <f t="shared" si="501"/>
        <v>42072.120381944449</v>
      </c>
      <c r="M3613" s="12">
        <f t="shared" si="502"/>
        <v>42102.120381944449</v>
      </c>
      <c r="N3613" s="14">
        <f t="shared" si="503"/>
        <v>29.75</v>
      </c>
      <c r="O3613" t="b">
        <v>0</v>
      </c>
      <c r="P3613">
        <v>51</v>
      </c>
      <c r="Q3613" t="b">
        <v>1</v>
      </c>
      <c r="R3613" s="8">
        <f t="shared" si="504"/>
        <v>1.36</v>
      </c>
      <c r="S3613" s="10">
        <f t="shared" si="505"/>
        <v>66.666666666666671</v>
      </c>
      <c r="T3613" t="s">
        <v>8271</v>
      </c>
      <c r="U3613" t="str">
        <f t="shared" si="498"/>
        <v>theater</v>
      </c>
      <c r="V3613" t="str">
        <f t="shared" si="499"/>
        <v>plays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>
        <f t="shared" si="500"/>
        <v>864000</v>
      </c>
      <c r="L3614" s="12">
        <f t="shared" si="501"/>
        <v>41789.476979166669</v>
      </c>
      <c r="M3614" s="12">
        <f t="shared" si="502"/>
        <v>41799.476979166669</v>
      </c>
      <c r="N3614" s="14">
        <f t="shared" si="503"/>
        <v>9.75</v>
      </c>
      <c r="O3614" t="b">
        <v>0</v>
      </c>
      <c r="P3614">
        <v>57</v>
      </c>
      <c r="Q3614" t="b">
        <v>1</v>
      </c>
      <c r="R3614" s="8">
        <f t="shared" si="504"/>
        <v>1.444</v>
      </c>
      <c r="S3614" s="10">
        <f t="shared" si="505"/>
        <v>126.66666666666667</v>
      </c>
      <c r="T3614" t="s">
        <v>8271</v>
      </c>
      <c r="U3614" t="str">
        <f t="shared" si="498"/>
        <v>theater</v>
      </c>
      <c r="V3614" t="str">
        <f t="shared" si="499"/>
        <v>plays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>
        <f t="shared" si="500"/>
        <v>2592000</v>
      </c>
      <c r="L3615" s="12">
        <f t="shared" si="501"/>
        <v>41788.33997685185</v>
      </c>
      <c r="M3615" s="12">
        <f t="shared" si="502"/>
        <v>41818.33997685185</v>
      </c>
      <c r="N3615" s="14">
        <f t="shared" si="503"/>
        <v>29.75</v>
      </c>
      <c r="O3615" t="b">
        <v>0</v>
      </c>
      <c r="P3615">
        <v>20</v>
      </c>
      <c r="Q3615" t="b">
        <v>1</v>
      </c>
      <c r="R3615" s="8">
        <f t="shared" si="504"/>
        <v>1</v>
      </c>
      <c r="S3615" s="10">
        <f t="shared" si="505"/>
        <v>62.5</v>
      </c>
      <c r="T3615" t="s">
        <v>8271</v>
      </c>
      <c r="U3615" t="str">
        <f t="shared" ref="U3615:U3678" si="506">IF(T3615="theater/plays", "theater", IF(T3615="theater/musical", "theater", IF(T3615="theater/spaces", "theater", "N/A")))</f>
        <v>theater</v>
      </c>
      <c r="V3615" t="str">
        <f t="shared" ref="V3615:V3678" si="507">IF(T3615="theater/plays", "plays", IF(T3615="theater/musical", "musical", IF(T3615="theater/spaces", "spaces", "N/A")))</f>
        <v>plays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>
        <f t="shared" si="500"/>
        <v>2592000</v>
      </c>
      <c r="L3616" s="12">
        <f t="shared" si="501"/>
        <v>42143.791851851856</v>
      </c>
      <c r="M3616" s="12">
        <f t="shared" si="502"/>
        <v>42173.791851851856</v>
      </c>
      <c r="N3616" s="14">
        <f t="shared" si="503"/>
        <v>29.75</v>
      </c>
      <c r="O3616" t="b">
        <v>0</v>
      </c>
      <c r="P3616">
        <v>71</v>
      </c>
      <c r="Q3616" t="b">
        <v>1</v>
      </c>
      <c r="R3616" s="8">
        <f t="shared" si="504"/>
        <v>1.008</v>
      </c>
      <c r="S3616" s="10">
        <f t="shared" si="505"/>
        <v>35.492957746478872</v>
      </c>
      <c r="T3616" t="s">
        <v>8271</v>
      </c>
      <c r="U3616" t="str">
        <f t="shared" si="506"/>
        <v>theater</v>
      </c>
      <c r="V3616" t="str">
        <f t="shared" si="507"/>
        <v>plays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>
        <f t="shared" si="500"/>
        <v>2592000</v>
      </c>
      <c r="L3617" s="12">
        <f t="shared" si="501"/>
        <v>42318.343703703707</v>
      </c>
      <c r="M3617" s="12">
        <f t="shared" si="502"/>
        <v>42348.343703703707</v>
      </c>
      <c r="N3617" s="14">
        <f t="shared" si="503"/>
        <v>29.75</v>
      </c>
      <c r="O3617" t="b">
        <v>0</v>
      </c>
      <c r="P3617">
        <v>72</v>
      </c>
      <c r="Q3617" t="b">
        <v>1</v>
      </c>
      <c r="R3617" s="8">
        <f t="shared" si="504"/>
        <v>1.0680000000000001</v>
      </c>
      <c r="S3617" s="10">
        <f t="shared" si="505"/>
        <v>37.083333333333336</v>
      </c>
      <c r="T3617" t="s">
        <v>8271</v>
      </c>
      <c r="U3617" t="str">
        <f t="shared" si="506"/>
        <v>theater</v>
      </c>
      <c r="V3617" t="str">
        <f t="shared" si="507"/>
        <v>plays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>
        <f t="shared" si="500"/>
        <v>2588400</v>
      </c>
      <c r="L3618" s="12">
        <f t="shared" si="501"/>
        <v>42052.699814814812</v>
      </c>
      <c r="M3618" s="12">
        <f t="shared" si="502"/>
        <v>42082.658148148148</v>
      </c>
      <c r="N3618" s="14">
        <f t="shared" si="503"/>
        <v>29.708333333333332</v>
      </c>
      <c r="O3618" t="b">
        <v>0</v>
      </c>
      <c r="P3618">
        <v>45</v>
      </c>
      <c r="Q3618" t="b">
        <v>1</v>
      </c>
      <c r="R3618" s="8">
        <f t="shared" si="504"/>
        <v>1.248</v>
      </c>
      <c r="S3618" s="10">
        <f t="shared" si="505"/>
        <v>69.333333333333329</v>
      </c>
      <c r="T3618" t="s">
        <v>8271</v>
      </c>
      <c r="U3618" t="str">
        <f t="shared" si="506"/>
        <v>theater</v>
      </c>
      <c r="V3618" t="str">
        <f t="shared" si="507"/>
        <v>plays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>
        <f t="shared" si="500"/>
        <v>1243271</v>
      </c>
      <c r="L3619" s="12">
        <f t="shared" si="501"/>
        <v>42779.360289351855</v>
      </c>
      <c r="M3619" s="12">
        <f t="shared" si="502"/>
        <v>42793.75</v>
      </c>
      <c r="N3619" s="14">
        <f t="shared" si="503"/>
        <v>14.139710648148148</v>
      </c>
      <c r="O3619" t="b">
        <v>0</v>
      </c>
      <c r="P3619">
        <v>51</v>
      </c>
      <c r="Q3619" t="b">
        <v>1</v>
      </c>
      <c r="R3619" s="8">
        <f t="shared" si="504"/>
        <v>1.1891891891891893</v>
      </c>
      <c r="S3619" s="10">
        <f t="shared" si="505"/>
        <v>17.254901960784313</v>
      </c>
      <c r="T3619" t="s">
        <v>8271</v>
      </c>
      <c r="U3619" t="str">
        <f t="shared" si="506"/>
        <v>theater</v>
      </c>
      <c r="V3619" t="str">
        <f t="shared" si="507"/>
        <v>plays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>
        <f t="shared" si="500"/>
        <v>2592000</v>
      </c>
      <c r="L3620" s="12">
        <f t="shared" si="501"/>
        <v>42128.377893518518</v>
      </c>
      <c r="M3620" s="12">
        <f t="shared" si="502"/>
        <v>42158.377893518518</v>
      </c>
      <c r="N3620" s="14">
        <f t="shared" si="503"/>
        <v>29.75</v>
      </c>
      <c r="O3620" t="b">
        <v>0</v>
      </c>
      <c r="P3620">
        <v>56</v>
      </c>
      <c r="Q3620" t="b">
        <v>1</v>
      </c>
      <c r="R3620" s="8">
        <f t="shared" si="504"/>
        <v>1.01</v>
      </c>
      <c r="S3620" s="10">
        <f t="shared" si="505"/>
        <v>36.071428571428569</v>
      </c>
      <c r="T3620" t="s">
        <v>8271</v>
      </c>
      <c r="U3620" t="str">
        <f t="shared" si="506"/>
        <v>theater</v>
      </c>
      <c r="V3620" t="str">
        <f t="shared" si="507"/>
        <v>plays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>
        <f t="shared" si="500"/>
        <v>2832574</v>
      </c>
      <c r="L3621" s="12">
        <f t="shared" si="501"/>
        <v>42660.882245370376</v>
      </c>
      <c r="M3621" s="12">
        <f t="shared" si="502"/>
        <v>42693.666666666672</v>
      </c>
      <c r="N3621" s="14">
        <f t="shared" si="503"/>
        <v>32.534421296296294</v>
      </c>
      <c r="O3621" t="b">
        <v>0</v>
      </c>
      <c r="P3621">
        <v>17</v>
      </c>
      <c r="Q3621" t="b">
        <v>1</v>
      </c>
      <c r="R3621" s="8">
        <f t="shared" si="504"/>
        <v>1.1299999999999999</v>
      </c>
      <c r="S3621" s="10">
        <f t="shared" si="505"/>
        <v>66.470588235294116</v>
      </c>
      <c r="T3621" t="s">
        <v>8271</v>
      </c>
      <c r="U3621" t="str">
        <f t="shared" si="506"/>
        <v>theater</v>
      </c>
      <c r="V3621" t="str">
        <f t="shared" si="507"/>
        <v>plays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>
        <f t="shared" si="500"/>
        <v>2611739</v>
      </c>
      <c r="L3622" s="12">
        <f t="shared" si="501"/>
        <v>42037.688206018516</v>
      </c>
      <c r="M3622" s="12">
        <f t="shared" si="502"/>
        <v>42067.916666666672</v>
      </c>
      <c r="N3622" s="14">
        <f t="shared" si="503"/>
        <v>29.978460648148147</v>
      </c>
      <c r="O3622" t="b">
        <v>0</v>
      </c>
      <c r="P3622">
        <v>197</v>
      </c>
      <c r="Q3622" t="b">
        <v>1</v>
      </c>
      <c r="R3622" s="8">
        <f t="shared" si="504"/>
        <v>1.0519047619047619</v>
      </c>
      <c r="S3622" s="10">
        <f t="shared" si="505"/>
        <v>56.065989847715734</v>
      </c>
      <c r="T3622" t="s">
        <v>8271</v>
      </c>
      <c r="U3622" t="str">
        <f t="shared" si="506"/>
        <v>theater</v>
      </c>
      <c r="V3622" t="str">
        <f t="shared" si="507"/>
        <v>plays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>
        <f t="shared" si="500"/>
        <v>2068356</v>
      </c>
      <c r="L3623" s="12">
        <f t="shared" si="501"/>
        <v>42619.685694444444</v>
      </c>
      <c r="M3623" s="12">
        <f t="shared" si="502"/>
        <v>42643.625</v>
      </c>
      <c r="N3623" s="14">
        <f t="shared" si="503"/>
        <v>23.689305555555553</v>
      </c>
      <c r="O3623" t="b">
        <v>0</v>
      </c>
      <c r="P3623">
        <v>70</v>
      </c>
      <c r="Q3623" t="b">
        <v>1</v>
      </c>
      <c r="R3623" s="8">
        <f t="shared" si="504"/>
        <v>1.0973333333333333</v>
      </c>
      <c r="S3623" s="10">
        <f t="shared" si="505"/>
        <v>47.028571428571432</v>
      </c>
      <c r="T3623" t="s">
        <v>8271</v>
      </c>
      <c r="U3623" t="str">
        <f t="shared" si="506"/>
        <v>theater</v>
      </c>
      <c r="V3623" t="str">
        <f t="shared" si="507"/>
        <v>plays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>
        <f t="shared" si="500"/>
        <v>2844209</v>
      </c>
      <c r="L3624" s="12">
        <f t="shared" si="501"/>
        <v>41876.971886574072</v>
      </c>
      <c r="M3624" s="12">
        <f t="shared" si="502"/>
        <v>41909.890972222223</v>
      </c>
      <c r="N3624" s="14">
        <f t="shared" si="503"/>
        <v>32.669085648148148</v>
      </c>
      <c r="O3624" t="b">
        <v>0</v>
      </c>
      <c r="P3624">
        <v>21</v>
      </c>
      <c r="Q3624" t="b">
        <v>1</v>
      </c>
      <c r="R3624" s="8">
        <f t="shared" si="504"/>
        <v>1.00099</v>
      </c>
      <c r="S3624" s="10">
        <f t="shared" si="505"/>
        <v>47.666190476190479</v>
      </c>
      <c r="T3624" t="s">
        <v>8271</v>
      </c>
      <c r="U3624" t="str">
        <f t="shared" si="506"/>
        <v>theater</v>
      </c>
      <c r="V3624" t="str">
        <f t="shared" si="507"/>
        <v>plays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>
        <f t="shared" si="500"/>
        <v>1516730</v>
      </c>
      <c r="L3625" s="12">
        <f t="shared" si="501"/>
        <v>41828.486921296295</v>
      </c>
      <c r="M3625" s="12">
        <f t="shared" si="502"/>
        <v>41846.041666666664</v>
      </c>
      <c r="N3625" s="14">
        <f t="shared" si="503"/>
        <v>17.30474537037037</v>
      </c>
      <c r="O3625" t="b">
        <v>0</v>
      </c>
      <c r="P3625">
        <v>34</v>
      </c>
      <c r="Q3625" t="b">
        <v>1</v>
      </c>
      <c r="R3625" s="8">
        <f t="shared" si="504"/>
        <v>1.2</v>
      </c>
      <c r="S3625" s="10">
        <f t="shared" si="505"/>
        <v>88.235294117647058</v>
      </c>
      <c r="T3625" t="s">
        <v>8271</v>
      </c>
      <c r="U3625" t="str">
        <f t="shared" si="506"/>
        <v>theater</v>
      </c>
      <c r="V3625" t="str">
        <f t="shared" si="507"/>
        <v>plays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>
        <f t="shared" si="500"/>
        <v>5184000</v>
      </c>
      <c r="L3626" s="12">
        <f t="shared" si="501"/>
        <v>42545.524189814809</v>
      </c>
      <c r="M3626" s="12">
        <f t="shared" si="502"/>
        <v>42605.524189814809</v>
      </c>
      <c r="N3626" s="14">
        <f t="shared" si="503"/>
        <v>59.75</v>
      </c>
      <c r="O3626" t="b">
        <v>0</v>
      </c>
      <c r="P3626">
        <v>39</v>
      </c>
      <c r="Q3626" t="b">
        <v>1</v>
      </c>
      <c r="R3626" s="8">
        <f t="shared" si="504"/>
        <v>1.0493333333333332</v>
      </c>
      <c r="S3626" s="10">
        <f t="shared" si="505"/>
        <v>80.717948717948715</v>
      </c>
      <c r="T3626" t="s">
        <v>8271</v>
      </c>
      <c r="U3626" t="str">
        <f t="shared" si="506"/>
        <v>theater</v>
      </c>
      <c r="V3626" t="str">
        <f t="shared" si="507"/>
        <v>plays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>
        <f t="shared" si="500"/>
        <v>2592000</v>
      </c>
      <c r="L3627" s="12">
        <f t="shared" si="501"/>
        <v>42157.402511574073</v>
      </c>
      <c r="M3627" s="12">
        <f t="shared" si="502"/>
        <v>42187.402511574073</v>
      </c>
      <c r="N3627" s="14">
        <f t="shared" si="503"/>
        <v>29.75</v>
      </c>
      <c r="O3627" t="b">
        <v>0</v>
      </c>
      <c r="P3627">
        <v>78</v>
      </c>
      <c r="Q3627" t="b">
        <v>1</v>
      </c>
      <c r="R3627" s="8">
        <f t="shared" si="504"/>
        <v>1.0266666666666666</v>
      </c>
      <c r="S3627" s="10">
        <f t="shared" si="505"/>
        <v>39.487179487179489</v>
      </c>
      <c r="T3627" t="s">
        <v>8271</v>
      </c>
      <c r="U3627" t="str">
        <f t="shared" si="506"/>
        <v>theater</v>
      </c>
      <c r="V3627" t="str">
        <f t="shared" si="507"/>
        <v>plays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>
        <f t="shared" si="500"/>
        <v>1814400</v>
      </c>
      <c r="L3628" s="12">
        <f t="shared" si="501"/>
        <v>41846.417326388888</v>
      </c>
      <c r="M3628" s="12">
        <f t="shared" si="502"/>
        <v>41867.417326388888</v>
      </c>
      <c r="N3628" s="14">
        <f t="shared" si="503"/>
        <v>20.75</v>
      </c>
      <c r="O3628" t="b">
        <v>0</v>
      </c>
      <c r="P3628">
        <v>48</v>
      </c>
      <c r="Q3628" t="b">
        <v>1</v>
      </c>
      <c r="R3628" s="8">
        <f t="shared" si="504"/>
        <v>1.0182500000000001</v>
      </c>
      <c r="S3628" s="10">
        <f t="shared" si="505"/>
        <v>84.854166666666671</v>
      </c>
      <c r="T3628" t="s">
        <v>8271</v>
      </c>
      <c r="U3628" t="str">
        <f t="shared" si="506"/>
        <v>theater</v>
      </c>
      <c r="V3628" t="str">
        <f t="shared" si="507"/>
        <v>plays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>
        <f t="shared" si="500"/>
        <v>4356653</v>
      </c>
      <c r="L3629" s="12">
        <f t="shared" si="501"/>
        <v>42460.491747685184</v>
      </c>
      <c r="M3629" s="12">
        <f t="shared" si="502"/>
        <v>42510.915972222225</v>
      </c>
      <c r="N3629" s="14">
        <f t="shared" si="503"/>
        <v>50.174224537037041</v>
      </c>
      <c r="O3629" t="b">
        <v>0</v>
      </c>
      <c r="P3629">
        <v>29</v>
      </c>
      <c r="Q3629" t="b">
        <v>1</v>
      </c>
      <c r="R3629" s="8">
        <f t="shared" si="504"/>
        <v>1</v>
      </c>
      <c r="S3629" s="10">
        <f t="shared" si="505"/>
        <v>68.965517241379317</v>
      </c>
      <c r="T3629" t="s">
        <v>8271</v>
      </c>
      <c r="U3629" t="str">
        <f t="shared" si="506"/>
        <v>theater</v>
      </c>
      <c r="V3629" t="str">
        <f t="shared" si="507"/>
        <v>plays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>
        <f t="shared" si="500"/>
        <v>5187600</v>
      </c>
      <c r="L3630" s="12">
        <f t="shared" si="501"/>
        <v>42291.583287037036</v>
      </c>
      <c r="M3630" s="12">
        <f t="shared" si="502"/>
        <v>42351.624953703707</v>
      </c>
      <c r="N3630" s="14">
        <f t="shared" si="503"/>
        <v>59.791666666666664</v>
      </c>
      <c r="O3630" t="b">
        <v>0</v>
      </c>
      <c r="P3630">
        <v>0</v>
      </c>
      <c r="Q3630" t="b">
        <v>0</v>
      </c>
      <c r="R3630" s="8">
        <f t="shared" si="504"/>
        <v>0</v>
      </c>
      <c r="S3630" s="10" t="e">
        <f t="shared" si="505"/>
        <v>#DIV/0!</v>
      </c>
      <c r="T3630" t="s">
        <v>8305</v>
      </c>
      <c r="U3630" t="str">
        <f t="shared" si="506"/>
        <v>theater</v>
      </c>
      <c r="V3630" t="str">
        <f t="shared" si="507"/>
        <v>musical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>
        <f t="shared" si="500"/>
        <v>5064236</v>
      </c>
      <c r="L3631" s="12">
        <f t="shared" si="501"/>
        <v>42436.844490740739</v>
      </c>
      <c r="M3631" s="12">
        <f t="shared" si="502"/>
        <v>42495.458333333328</v>
      </c>
      <c r="N3631" s="14">
        <f t="shared" si="503"/>
        <v>58.36384259259259</v>
      </c>
      <c r="O3631" t="b">
        <v>0</v>
      </c>
      <c r="P3631">
        <v>2</v>
      </c>
      <c r="Q3631" t="b">
        <v>0</v>
      </c>
      <c r="R3631" s="8">
        <f t="shared" si="504"/>
        <v>1.9999999999999999E-6</v>
      </c>
      <c r="S3631" s="10">
        <f t="shared" si="505"/>
        <v>1</v>
      </c>
      <c r="T3631" t="s">
        <v>8305</v>
      </c>
      <c r="U3631" t="str">
        <f t="shared" si="506"/>
        <v>theater</v>
      </c>
      <c r="V3631" t="str">
        <f t="shared" si="507"/>
        <v>musical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>
        <f t="shared" si="500"/>
        <v>2595600</v>
      </c>
      <c r="L3632" s="12">
        <f t="shared" si="501"/>
        <v>41942.59710648148</v>
      </c>
      <c r="M3632" s="12">
        <f t="shared" si="502"/>
        <v>41972.638773148152</v>
      </c>
      <c r="N3632" s="14">
        <f t="shared" si="503"/>
        <v>29.791666666666668</v>
      </c>
      <c r="O3632" t="b">
        <v>0</v>
      </c>
      <c r="P3632">
        <v>1</v>
      </c>
      <c r="Q3632" t="b">
        <v>0</v>
      </c>
      <c r="R3632" s="8">
        <f t="shared" si="504"/>
        <v>3.3333333333333332E-4</v>
      </c>
      <c r="S3632" s="10">
        <f t="shared" si="505"/>
        <v>1</v>
      </c>
      <c r="T3632" t="s">
        <v>8305</v>
      </c>
      <c r="U3632" t="str">
        <f t="shared" si="506"/>
        <v>theater</v>
      </c>
      <c r="V3632" t="str">
        <f t="shared" si="507"/>
        <v>musical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>
        <f t="shared" si="500"/>
        <v>2109243</v>
      </c>
      <c r="L3633" s="12">
        <f t="shared" si="501"/>
        <v>41880.503437499996</v>
      </c>
      <c r="M3633" s="12">
        <f t="shared" si="502"/>
        <v>41904.915972222225</v>
      </c>
      <c r="N3633" s="14">
        <f t="shared" si="503"/>
        <v>24.162534722222222</v>
      </c>
      <c r="O3633" t="b">
        <v>0</v>
      </c>
      <c r="P3633">
        <v>59</v>
      </c>
      <c r="Q3633" t="b">
        <v>0</v>
      </c>
      <c r="R3633" s="8">
        <f t="shared" si="504"/>
        <v>0.51023391812865493</v>
      </c>
      <c r="S3633" s="10">
        <f t="shared" si="505"/>
        <v>147.88135593220338</v>
      </c>
      <c r="T3633" t="s">
        <v>8305</v>
      </c>
      <c r="U3633" t="str">
        <f t="shared" si="506"/>
        <v>theater</v>
      </c>
      <c r="V3633" t="str">
        <f t="shared" si="507"/>
        <v>musical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>
        <f t="shared" si="500"/>
        <v>1728000</v>
      </c>
      <c r="L3634" s="12">
        <f t="shared" si="501"/>
        <v>41946.686909722222</v>
      </c>
      <c r="M3634" s="12">
        <f t="shared" si="502"/>
        <v>41966.686909722222</v>
      </c>
      <c r="N3634" s="14">
        <f t="shared" si="503"/>
        <v>19.75</v>
      </c>
      <c r="O3634" t="b">
        <v>0</v>
      </c>
      <c r="P3634">
        <v>1</v>
      </c>
      <c r="Q3634" t="b">
        <v>0</v>
      </c>
      <c r="R3634" s="8">
        <f t="shared" si="504"/>
        <v>0.2</v>
      </c>
      <c r="S3634" s="10">
        <f t="shared" si="505"/>
        <v>100</v>
      </c>
      <c r="T3634" t="s">
        <v>8305</v>
      </c>
      <c r="U3634" t="str">
        <f t="shared" si="506"/>
        <v>theater</v>
      </c>
      <c r="V3634" t="str">
        <f t="shared" si="507"/>
        <v>musical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>
        <f t="shared" si="500"/>
        <v>3751333</v>
      </c>
      <c r="L3635" s="12">
        <f t="shared" si="501"/>
        <v>42649.373460648145</v>
      </c>
      <c r="M3635" s="12">
        <f t="shared" si="502"/>
        <v>42692.791666666672</v>
      </c>
      <c r="N3635" s="14">
        <f t="shared" si="503"/>
        <v>43.168206018518525</v>
      </c>
      <c r="O3635" t="b">
        <v>0</v>
      </c>
      <c r="P3635">
        <v>31</v>
      </c>
      <c r="Q3635" t="b">
        <v>0</v>
      </c>
      <c r="R3635" s="8">
        <f t="shared" si="504"/>
        <v>0.35239999999999999</v>
      </c>
      <c r="S3635" s="10">
        <f t="shared" si="505"/>
        <v>56.838709677419352</v>
      </c>
      <c r="T3635" t="s">
        <v>8305</v>
      </c>
      <c r="U3635" t="str">
        <f t="shared" si="506"/>
        <v>theater</v>
      </c>
      <c r="V3635" t="str">
        <f t="shared" si="507"/>
        <v>musical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>
        <f t="shared" si="500"/>
        <v>4147166</v>
      </c>
      <c r="L3636" s="12">
        <f t="shared" si="501"/>
        <v>42700.916365740741</v>
      </c>
      <c r="M3636" s="12">
        <f t="shared" si="502"/>
        <v>42748.915972222225</v>
      </c>
      <c r="N3636" s="14">
        <f t="shared" si="503"/>
        <v>47.749606481481486</v>
      </c>
      <c r="O3636" t="b">
        <v>0</v>
      </c>
      <c r="P3636">
        <v>18</v>
      </c>
      <c r="Q3636" t="b">
        <v>0</v>
      </c>
      <c r="R3636" s="8">
        <f t="shared" si="504"/>
        <v>4.2466666666666666E-2</v>
      </c>
      <c r="S3636" s="10">
        <f t="shared" si="505"/>
        <v>176.94444444444446</v>
      </c>
      <c r="T3636" t="s">
        <v>8305</v>
      </c>
      <c r="U3636" t="str">
        <f t="shared" si="506"/>
        <v>theater</v>
      </c>
      <c r="V3636" t="str">
        <f t="shared" si="507"/>
        <v>musical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>
        <f t="shared" si="500"/>
        <v>2592000</v>
      </c>
      <c r="L3637" s="12">
        <f t="shared" si="501"/>
        <v>42450.63282407407</v>
      </c>
      <c r="M3637" s="12">
        <f t="shared" si="502"/>
        <v>42480.63282407407</v>
      </c>
      <c r="N3637" s="14">
        <f t="shared" si="503"/>
        <v>29.75</v>
      </c>
      <c r="O3637" t="b">
        <v>0</v>
      </c>
      <c r="P3637">
        <v>10</v>
      </c>
      <c r="Q3637" t="b">
        <v>0</v>
      </c>
      <c r="R3637" s="8">
        <f t="shared" si="504"/>
        <v>0.36457142857142855</v>
      </c>
      <c r="S3637" s="10">
        <f t="shared" si="505"/>
        <v>127.6</v>
      </c>
      <c r="T3637" t="s">
        <v>8305</v>
      </c>
      <c r="U3637" t="str">
        <f t="shared" si="506"/>
        <v>theater</v>
      </c>
      <c r="V3637" t="str">
        <f t="shared" si="507"/>
        <v>musical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>
        <f t="shared" si="500"/>
        <v>3024000</v>
      </c>
      <c r="L3638" s="12">
        <f t="shared" si="501"/>
        <v>42226.444780092599</v>
      </c>
      <c r="M3638" s="12">
        <f t="shared" si="502"/>
        <v>42261.444780092599</v>
      </c>
      <c r="N3638" s="14">
        <f t="shared" si="503"/>
        <v>34.75</v>
      </c>
      <c r="O3638" t="b">
        <v>0</v>
      </c>
      <c r="P3638">
        <v>0</v>
      </c>
      <c r="Q3638" t="b">
        <v>0</v>
      </c>
      <c r="R3638" s="8">
        <f t="shared" si="504"/>
        <v>0</v>
      </c>
      <c r="S3638" s="10" t="e">
        <f t="shared" si="505"/>
        <v>#DIV/0!</v>
      </c>
      <c r="T3638" t="s">
        <v>8305</v>
      </c>
      <c r="U3638" t="str">
        <f t="shared" si="506"/>
        <v>theater</v>
      </c>
      <c r="V3638" t="str">
        <f t="shared" si="507"/>
        <v>musical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>
        <f t="shared" si="500"/>
        <v>2592000</v>
      </c>
      <c r="L3639" s="12">
        <f t="shared" si="501"/>
        <v>41975.450636574074</v>
      </c>
      <c r="M3639" s="12">
        <f t="shared" si="502"/>
        <v>42005.450636574074</v>
      </c>
      <c r="N3639" s="14">
        <f t="shared" si="503"/>
        <v>29.75</v>
      </c>
      <c r="O3639" t="b">
        <v>0</v>
      </c>
      <c r="P3639">
        <v>14</v>
      </c>
      <c r="Q3639" t="b">
        <v>0</v>
      </c>
      <c r="R3639" s="8">
        <f t="shared" si="504"/>
        <v>0.30866666666666664</v>
      </c>
      <c r="S3639" s="10">
        <f t="shared" si="505"/>
        <v>66.142857142857139</v>
      </c>
      <c r="T3639" t="s">
        <v>8305</v>
      </c>
      <c r="U3639" t="str">
        <f t="shared" si="506"/>
        <v>theater</v>
      </c>
      <c r="V3639" t="str">
        <f t="shared" si="507"/>
        <v>musical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>
        <f t="shared" si="500"/>
        <v>5180400</v>
      </c>
      <c r="L3640" s="12">
        <f t="shared" si="501"/>
        <v>42053.422824074078</v>
      </c>
      <c r="M3640" s="12">
        <f t="shared" si="502"/>
        <v>42113.381157407406</v>
      </c>
      <c r="N3640" s="14">
        <f t="shared" si="503"/>
        <v>59.708333333333336</v>
      </c>
      <c r="O3640" t="b">
        <v>0</v>
      </c>
      <c r="P3640">
        <v>2</v>
      </c>
      <c r="Q3640" t="b">
        <v>0</v>
      </c>
      <c r="R3640" s="8">
        <f t="shared" si="504"/>
        <v>6.545454545454546E-2</v>
      </c>
      <c r="S3640" s="10">
        <f t="shared" si="505"/>
        <v>108</v>
      </c>
      <c r="T3640" t="s">
        <v>8305</v>
      </c>
      <c r="U3640" t="str">
        <f t="shared" si="506"/>
        <v>theater</v>
      </c>
      <c r="V3640" t="str">
        <f t="shared" si="507"/>
        <v>musical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>
        <f t="shared" si="500"/>
        <v>5180154</v>
      </c>
      <c r="L3641" s="12">
        <f t="shared" si="501"/>
        <v>42590.427152777775</v>
      </c>
      <c r="M3641" s="12">
        <f t="shared" si="502"/>
        <v>42650.382638888885</v>
      </c>
      <c r="N3641" s="14">
        <f t="shared" si="503"/>
        <v>59.705486111111107</v>
      </c>
      <c r="O3641" t="b">
        <v>0</v>
      </c>
      <c r="P3641">
        <v>1</v>
      </c>
      <c r="Q3641" t="b">
        <v>0</v>
      </c>
      <c r="R3641" s="8">
        <f t="shared" si="504"/>
        <v>4.0000000000000003E-5</v>
      </c>
      <c r="S3641" s="10">
        <f t="shared" si="505"/>
        <v>1</v>
      </c>
      <c r="T3641" t="s">
        <v>8305</v>
      </c>
      <c r="U3641" t="str">
        <f t="shared" si="506"/>
        <v>theater</v>
      </c>
      <c r="V3641" t="str">
        <f t="shared" si="507"/>
        <v>musical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>
        <f t="shared" si="500"/>
        <v>2592000</v>
      </c>
      <c r="L3642" s="12">
        <f t="shared" si="501"/>
        <v>42104.531597222223</v>
      </c>
      <c r="M3642" s="12">
        <f t="shared" si="502"/>
        <v>42134.531597222223</v>
      </c>
      <c r="N3642" s="14">
        <f t="shared" si="503"/>
        <v>29.75</v>
      </c>
      <c r="O3642" t="b">
        <v>0</v>
      </c>
      <c r="P3642">
        <v>3</v>
      </c>
      <c r="Q3642" t="b">
        <v>0</v>
      </c>
      <c r="R3642" s="8">
        <f t="shared" si="504"/>
        <v>5.5E-2</v>
      </c>
      <c r="S3642" s="10">
        <f t="shared" si="505"/>
        <v>18.333333333333332</v>
      </c>
      <c r="T3642" t="s">
        <v>8305</v>
      </c>
      <c r="U3642" t="str">
        <f t="shared" si="506"/>
        <v>theater</v>
      </c>
      <c r="V3642" t="str">
        <f t="shared" si="507"/>
        <v>musical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>
        <f t="shared" si="500"/>
        <v>1519021</v>
      </c>
      <c r="L3643" s="12">
        <f t="shared" si="501"/>
        <v>41899.377071759263</v>
      </c>
      <c r="M3643" s="12">
        <f t="shared" si="502"/>
        <v>41916.958333333336</v>
      </c>
      <c r="N3643" s="14">
        <f t="shared" si="503"/>
        <v>17.331261574074073</v>
      </c>
      <c r="O3643" t="b">
        <v>0</v>
      </c>
      <c r="P3643">
        <v>0</v>
      </c>
      <c r="Q3643" t="b">
        <v>0</v>
      </c>
      <c r="R3643" s="8">
        <f t="shared" si="504"/>
        <v>0</v>
      </c>
      <c r="S3643" s="10" t="e">
        <f t="shared" si="505"/>
        <v>#DIV/0!</v>
      </c>
      <c r="T3643" t="s">
        <v>8305</v>
      </c>
      <c r="U3643" t="str">
        <f t="shared" si="506"/>
        <v>theater</v>
      </c>
      <c r="V3643" t="str">
        <f t="shared" si="507"/>
        <v>musical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>
        <f t="shared" si="500"/>
        <v>3533073</v>
      </c>
      <c r="L3644" s="12">
        <f t="shared" si="501"/>
        <v>42297.566284722227</v>
      </c>
      <c r="M3644" s="12">
        <f t="shared" si="502"/>
        <v>42338.458333333328</v>
      </c>
      <c r="N3644" s="14">
        <f t="shared" si="503"/>
        <v>40.642048611111115</v>
      </c>
      <c r="O3644" t="b">
        <v>0</v>
      </c>
      <c r="P3644">
        <v>2</v>
      </c>
      <c r="Q3644" t="b">
        <v>0</v>
      </c>
      <c r="R3644" s="8">
        <f t="shared" si="504"/>
        <v>2.1428571428571429E-2</v>
      </c>
      <c r="S3644" s="10">
        <f t="shared" si="505"/>
        <v>7.5</v>
      </c>
      <c r="T3644" t="s">
        <v>8305</v>
      </c>
      <c r="U3644" t="str">
        <f t="shared" si="506"/>
        <v>theater</v>
      </c>
      <c r="V3644" t="str">
        <f t="shared" si="507"/>
        <v>musical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>
        <f t="shared" si="500"/>
        <v>3459600</v>
      </c>
      <c r="L3645" s="12">
        <f t="shared" si="501"/>
        <v>42284.893969907411</v>
      </c>
      <c r="M3645" s="12">
        <f t="shared" si="502"/>
        <v>42324.935636574075</v>
      </c>
      <c r="N3645" s="14">
        <f t="shared" si="503"/>
        <v>39.791666666666664</v>
      </c>
      <c r="O3645" t="b">
        <v>0</v>
      </c>
      <c r="P3645">
        <v>0</v>
      </c>
      <c r="Q3645" t="b">
        <v>0</v>
      </c>
      <c r="R3645" s="8">
        <f t="shared" si="504"/>
        <v>0</v>
      </c>
      <c r="S3645" s="10" t="e">
        <f t="shared" si="505"/>
        <v>#DIV/0!</v>
      </c>
      <c r="T3645" t="s">
        <v>8305</v>
      </c>
      <c r="U3645" t="str">
        <f t="shared" si="506"/>
        <v>theater</v>
      </c>
      <c r="V3645" t="str">
        <f t="shared" si="507"/>
        <v>musical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>
        <f t="shared" si="500"/>
        <v>2416253</v>
      </c>
      <c r="L3646" s="12">
        <f t="shared" si="501"/>
        <v>42408.991747685184</v>
      </c>
      <c r="M3646" s="12">
        <f t="shared" si="502"/>
        <v>42436.957638888889</v>
      </c>
      <c r="N3646" s="14">
        <f t="shared" si="503"/>
        <v>27.715891203703702</v>
      </c>
      <c r="O3646" t="b">
        <v>0</v>
      </c>
      <c r="P3646">
        <v>12</v>
      </c>
      <c r="Q3646" t="b">
        <v>0</v>
      </c>
      <c r="R3646" s="8">
        <f t="shared" si="504"/>
        <v>0.16420000000000001</v>
      </c>
      <c r="S3646" s="10">
        <f t="shared" si="505"/>
        <v>68.416666666666671</v>
      </c>
      <c r="T3646" t="s">
        <v>8305</v>
      </c>
      <c r="U3646" t="str">
        <f t="shared" si="506"/>
        <v>theater</v>
      </c>
      <c r="V3646" t="str">
        <f t="shared" si="507"/>
        <v>musical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>
        <f t="shared" si="500"/>
        <v>2595600</v>
      </c>
      <c r="L3647" s="12">
        <f t="shared" si="501"/>
        <v>42665.720347222217</v>
      </c>
      <c r="M3647" s="12">
        <f t="shared" si="502"/>
        <v>42695.762013888889</v>
      </c>
      <c r="N3647" s="14">
        <f t="shared" si="503"/>
        <v>29.791666666666668</v>
      </c>
      <c r="O3647" t="b">
        <v>0</v>
      </c>
      <c r="P3647">
        <v>1</v>
      </c>
      <c r="Q3647" t="b">
        <v>0</v>
      </c>
      <c r="R3647" s="8">
        <f t="shared" si="504"/>
        <v>1E-3</v>
      </c>
      <c r="S3647" s="10">
        <f t="shared" si="505"/>
        <v>1</v>
      </c>
      <c r="T3647" t="s">
        <v>8305</v>
      </c>
      <c r="U3647" t="str">
        <f t="shared" si="506"/>
        <v>theater</v>
      </c>
      <c r="V3647" t="str">
        <f t="shared" si="507"/>
        <v>musical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>
        <f t="shared" si="500"/>
        <v>2726598</v>
      </c>
      <c r="L3648" s="12">
        <f t="shared" si="501"/>
        <v>42140.171319444446</v>
      </c>
      <c r="M3648" s="12">
        <f t="shared" si="502"/>
        <v>42171.729166666672</v>
      </c>
      <c r="N3648" s="14">
        <f t="shared" si="503"/>
        <v>31.307847222222225</v>
      </c>
      <c r="O3648" t="b">
        <v>0</v>
      </c>
      <c r="P3648">
        <v>8</v>
      </c>
      <c r="Q3648" t="b">
        <v>0</v>
      </c>
      <c r="R3648" s="8">
        <f t="shared" si="504"/>
        <v>4.8099999999999997E-2</v>
      </c>
      <c r="S3648" s="10">
        <f t="shared" si="505"/>
        <v>60.125</v>
      </c>
      <c r="T3648" t="s">
        <v>8305</v>
      </c>
      <c r="U3648" t="str">
        <f t="shared" si="506"/>
        <v>theater</v>
      </c>
      <c r="V3648" t="str">
        <f t="shared" si="507"/>
        <v>musical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>
        <f t="shared" si="500"/>
        <v>3888000</v>
      </c>
      <c r="L3649" s="12">
        <f t="shared" si="501"/>
        <v>42598.499155092592</v>
      </c>
      <c r="M3649" s="12">
        <f t="shared" si="502"/>
        <v>42643.499155092592</v>
      </c>
      <c r="N3649" s="14">
        <f t="shared" si="503"/>
        <v>44.75</v>
      </c>
      <c r="O3649" t="b">
        <v>0</v>
      </c>
      <c r="P3649">
        <v>2</v>
      </c>
      <c r="Q3649" t="b">
        <v>0</v>
      </c>
      <c r="R3649" s="8">
        <f t="shared" si="504"/>
        <v>0.06</v>
      </c>
      <c r="S3649" s="10">
        <f t="shared" si="505"/>
        <v>15</v>
      </c>
      <c r="T3649" t="s">
        <v>8305</v>
      </c>
      <c r="U3649" t="str">
        <f t="shared" si="506"/>
        <v>theater</v>
      </c>
      <c r="V3649" t="str">
        <f t="shared" si="507"/>
        <v>musical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>
        <f t="shared" si="500"/>
        <v>2592000</v>
      </c>
      <c r="L3650" s="12">
        <f t="shared" si="501"/>
        <v>41887.042187500003</v>
      </c>
      <c r="M3650" s="12">
        <f t="shared" si="502"/>
        <v>41917.042187500003</v>
      </c>
      <c r="N3650" s="14">
        <f t="shared" si="503"/>
        <v>29.75</v>
      </c>
      <c r="O3650" t="b">
        <v>0</v>
      </c>
      <c r="P3650">
        <v>73</v>
      </c>
      <c r="Q3650" t="b">
        <v>1</v>
      </c>
      <c r="R3650" s="8">
        <f t="shared" si="504"/>
        <v>1.003825</v>
      </c>
      <c r="S3650" s="10">
        <f t="shared" si="505"/>
        <v>550.04109589041093</v>
      </c>
      <c r="T3650" t="s">
        <v>8271</v>
      </c>
      <c r="U3650" t="str">
        <f t="shared" si="506"/>
        <v>theater</v>
      </c>
      <c r="V3650" t="str">
        <f t="shared" si="507"/>
        <v>plays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>
        <f t="shared" ref="K3651:K3714" si="508">SUM(I3651,-J3651)</f>
        <v>2246400</v>
      </c>
      <c r="L3651" s="12">
        <f t="shared" ref="L3651:L3714" si="509">(((J3651/60)/60)/24)+DATE(1970,1,1)+(-6/24)</f>
        <v>41780.462893518517</v>
      </c>
      <c r="M3651" s="12">
        <f t="shared" ref="M3651:M3714" si="510">(((I3651/60)/60)/24)+DATE(1970,1,1)+(-6/24)</f>
        <v>41806.462893518517</v>
      </c>
      <c r="N3651" s="14">
        <f t="shared" ref="N3651:N3714" si="511">(((K3651/60)/60)/24)+(-6/24)</f>
        <v>25.75</v>
      </c>
      <c r="O3651" t="b">
        <v>0</v>
      </c>
      <c r="P3651">
        <v>8</v>
      </c>
      <c r="Q3651" t="b">
        <v>1</v>
      </c>
      <c r="R3651" s="8">
        <f t="shared" ref="R3651:R3714" si="512">E3651/D3651</f>
        <v>1.04</v>
      </c>
      <c r="S3651" s="10">
        <f t="shared" ref="S3651:S3707" si="513">E3651/P3651</f>
        <v>97.5</v>
      </c>
      <c r="T3651" t="s">
        <v>8271</v>
      </c>
      <c r="U3651" t="str">
        <f t="shared" si="506"/>
        <v>theater</v>
      </c>
      <c r="V3651" t="str">
        <f t="shared" si="507"/>
        <v>plays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>
        <f t="shared" si="508"/>
        <v>1814400</v>
      </c>
      <c r="L3652" s="12">
        <f t="shared" si="509"/>
        <v>42381.228981481487</v>
      </c>
      <c r="M3652" s="12">
        <f t="shared" si="510"/>
        <v>42402.228981481487</v>
      </c>
      <c r="N3652" s="14">
        <f t="shared" si="511"/>
        <v>20.75</v>
      </c>
      <c r="O3652" t="b">
        <v>0</v>
      </c>
      <c r="P3652">
        <v>17</v>
      </c>
      <c r="Q3652" t="b">
        <v>1</v>
      </c>
      <c r="R3652" s="8">
        <f t="shared" si="512"/>
        <v>1</v>
      </c>
      <c r="S3652" s="10">
        <f t="shared" si="513"/>
        <v>29.411764705882351</v>
      </c>
      <c r="T3652" t="s">
        <v>8271</v>
      </c>
      <c r="U3652" t="str">
        <f t="shared" si="506"/>
        <v>theater</v>
      </c>
      <c r="V3652" t="str">
        <f t="shared" si="507"/>
        <v>plays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>
        <f t="shared" si="508"/>
        <v>2852898</v>
      </c>
      <c r="L3653" s="12">
        <f t="shared" si="509"/>
        <v>41828.396319444444</v>
      </c>
      <c r="M3653" s="12">
        <f t="shared" si="510"/>
        <v>41861.415972222225</v>
      </c>
      <c r="N3653" s="14">
        <f t="shared" si="511"/>
        <v>32.769652777777779</v>
      </c>
      <c r="O3653" t="b">
        <v>0</v>
      </c>
      <c r="P3653">
        <v>9</v>
      </c>
      <c r="Q3653" t="b">
        <v>1</v>
      </c>
      <c r="R3653" s="8">
        <f t="shared" si="512"/>
        <v>1.04</v>
      </c>
      <c r="S3653" s="10">
        <f t="shared" si="513"/>
        <v>57.777777777777779</v>
      </c>
      <c r="T3653" t="s">
        <v>8271</v>
      </c>
      <c r="U3653" t="str">
        <f t="shared" si="506"/>
        <v>theater</v>
      </c>
      <c r="V3653" t="str">
        <f t="shared" si="507"/>
        <v>plays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>
        <f t="shared" si="508"/>
        <v>909038</v>
      </c>
      <c r="L3654" s="12">
        <f t="shared" si="509"/>
        <v>42596.394699074073</v>
      </c>
      <c r="M3654" s="12">
        <f t="shared" si="510"/>
        <v>42606.915972222225</v>
      </c>
      <c r="N3654" s="14">
        <f t="shared" si="511"/>
        <v>10.271273148148149</v>
      </c>
      <c r="O3654" t="b">
        <v>0</v>
      </c>
      <c r="P3654">
        <v>17</v>
      </c>
      <c r="Q3654" t="b">
        <v>1</v>
      </c>
      <c r="R3654" s="8">
        <f t="shared" si="512"/>
        <v>2.5066666666666668</v>
      </c>
      <c r="S3654" s="10">
        <f t="shared" si="513"/>
        <v>44.235294117647058</v>
      </c>
      <c r="T3654" t="s">
        <v>8271</v>
      </c>
      <c r="U3654" t="str">
        <f t="shared" si="506"/>
        <v>theater</v>
      </c>
      <c r="V3654" t="str">
        <f t="shared" si="507"/>
        <v>plays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>
        <f t="shared" si="508"/>
        <v>2592000</v>
      </c>
      <c r="L3655" s="12">
        <f t="shared" si="509"/>
        <v>42191.113506944443</v>
      </c>
      <c r="M3655" s="12">
        <f t="shared" si="510"/>
        <v>42221.113506944443</v>
      </c>
      <c r="N3655" s="14">
        <f t="shared" si="511"/>
        <v>29.75</v>
      </c>
      <c r="O3655" t="b">
        <v>0</v>
      </c>
      <c r="P3655">
        <v>33</v>
      </c>
      <c r="Q3655" t="b">
        <v>1</v>
      </c>
      <c r="R3655" s="8">
        <f t="shared" si="512"/>
        <v>1.0049999999999999</v>
      </c>
      <c r="S3655" s="10">
        <f t="shared" si="513"/>
        <v>60.909090909090907</v>
      </c>
      <c r="T3655" t="s">
        <v>8271</v>
      </c>
      <c r="U3655" t="str">
        <f t="shared" si="506"/>
        <v>theater</v>
      </c>
      <c r="V3655" t="str">
        <f t="shared" si="507"/>
        <v>plays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>
        <f t="shared" si="508"/>
        <v>2012414</v>
      </c>
      <c r="L3656" s="12">
        <f t="shared" si="509"/>
        <v>42440.166504629626</v>
      </c>
      <c r="M3656" s="12">
        <f t="shared" si="510"/>
        <v>42463.458333333328</v>
      </c>
      <c r="N3656" s="14">
        <f t="shared" si="511"/>
        <v>23.0418287037037</v>
      </c>
      <c r="O3656" t="b">
        <v>0</v>
      </c>
      <c r="P3656">
        <v>38</v>
      </c>
      <c r="Q3656" t="b">
        <v>1</v>
      </c>
      <c r="R3656" s="8">
        <f t="shared" si="512"/>
        <v>1.744</v>
      </c>
      <c r="S3656" s="10">
        <f t="shared" si="513"/>
        <v>68.84210526315789</v>
      </c>
      <c r="T3656" t="s">
        <v>8271</v>
      </c>
      <c r="U3656" t="str">
        <f t="shared" si="506"/>
        <v>theater</v>
      </c>
      <c r="V3656" t="str">
        <f t="shared" si="507"/>
        <v>plays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>
        <f t="shared" si="508"/>
        <v>2547742</v>
      </c>
      <c r="L3657" s="12">
        <f t="shared" si="509"/>
        <v>42173.553217592591</v>
      </c>
      <c r="M3657" s="12">
        <f t="shared" si="510"/>
        <v>42203.040972222225</v>
      </c>
      <c r="N3657" s="14">
        <f t="shared" si="511"/>
        <v>29.237754629629631</v>
      </c>
      <c r="O3657" t="b">
        <v>0</v>
      </c>
      <c r="P3657">
        <v>79</v>
      </c>
      <c r="Q3657" t="b">
        <v>1</v>
      </c>
      <c r="R3657" s="8">
        <f t="shared" si="512"/>
        <v>1.1626000000000001</v>
      </c>
      <c r="S3657" s="10">
        <f t="shared" si="513"/>
        <v>73.582278481012665</v>
      </c>
      <c r="T3657" t="s">
        <v>8271</v>
      </c>
      <c r="U3657" t="str">
        <f t="shared" si="506"/>
        <v>theater</v>
      </c>
      <c r="V3657" t="str">
        <f t="shared" si="507"/>
        <v>plays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>
        <f t="shared" si="508"/>
        <v>2596104</v>
      </c>
      <c r="L3658" s="12">
        <f t="shared" si="509"/>
        <v>42737.660138888896</v>
      </c>
      <c r="M3658" s="12">
        <f t="shared" si="510"/>
        <v>42767.707638888889</v>
      </c>
      <c r="N3658" s="14">
        <f t="shared" si="511"/>
        <v>29.797499999999999</v>
      </c>
      <c r="O3658" t="b">
        <v>0</v>
      </c>
      <c r="P3658">
        <v>46</v>
      </c>
      <c r="Q3658" t="b">
        <v>1</v>
      </c>
      <c r="R3658" s="8">
        <f t="shared" si="512"/>
        <v>1.0582</v>
      </c>
      <c r="S3658" s="10">
        <f t="shared" si="513"/>
        <v>115.02173913043478</v>
      </c>
      <c r="T3658" t="s">
        <v>8271</v>
      </c>
      <c r="U3658" t="str">
        <f t="shared" si="506"/>
        <v>theater</v>
      </c>
      <c r="V3658" t="str">
        <f t="shared" si="507"/>
        <v>plays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>
        <f t="shared" si="508"/>
        <v>2010901</v>
      </c>
      <c r="L3659" s="12">
        <f t="shared" si="509"/>
        <v>42499.379849537043</v>
      </c>
      <c r="M3659" s="12">
        <f t="shared" si="510"/>
        <v>42522.654166666667</v>
      </c>
      <c r="N3659" s="14">
        <f t="shared" si="511"/>
        <v>23.024317129629633</v>
      </c>
      <c r="O3659" t="b">
        <v>0</v>
      </c>
      <c r="P3659">
        <v>20</v>
      </c>
      <c r="Q3659" t="b">
        <v>1</v>
      </c>
      <c r="R3659" s="8">
        <f t="shared" si="512"/>
        <v>1.1074999999999999</v>
      </c>
      <c r="S3659" s="10">
        <f t="shared" si="513"/>
        <v>110.75</v>
      </c>
      <c r="T3659" t="s">
        <v>8271</v>
      </c>
      <c r="U3659" t="str">
        <f t="shared" si="506"/>
        <v>theater</v>
      </c>
      <c r="V3659" t="str">
        <f t="shared" si="507"/>
        <v>plays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>
        <f t="shared" si="508"/>
        <v>4000960</v>
      </c>
      <c r="L3660" s="12">
        <f t="shared" si="509"/>
        <v>41775.608564814815</v>
      </c>
      <c r="M3660" s="12">
        <f t="shared" si="510"/>
        <v>41821.915972222225</v>
      </c>
      <c r="N3660" s="14">
        <f t="shared" si="511"/>
        <v>46.057407407407418</v>
      </c>
      <c r="O3660" t="b">
        <v>0</v>
      </c>
      <c r="P3660">
        <v>20</v>
      </c>
      <c r="Q3660" t="b">
        <v>1</v>
      </c>
      <c r="R3660" s="8">
        <f t="shared" si="512"/>
        <v>1.0066666666666666</v>
      </c>
      <c r="S3660" s="10">
        <f t="shared" si="513"/>
        <v>75.5</v>
      </c>
      <c r="T3660" t="s">
        <v>8271</v>
      </c>
      <c r="U3660" t="str">
        <f t="shared" si="506"/>
        <v>theater</v>
      </c>
      <c r="V3660" t="str">
        <f t="shared" si="507"/>
        <v>plays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>
        <f t="shared" si="508"/>
        <v>2361590</v>
      </c>
      <c r="L3661" s="12">
        <f t="shared" si="509"/>
        <v>42055.027199074073</v>
      </c>
      <c r="M3661" s="12">
        <f t="shared" si="510"/>
        <v>42082.360416666663</v>
      </c>
      <c r="N3661" s="14">
        <f t="shared" si="511"/>
        <v>27.083217592592593</v>
      </c>
      <c r="O3661" t="b">
        <v>0</v>
      </c>
      <c r="P3661">
        <v>13</v>
      </c>
      <c r="Q3661" t="b">
        <v>1</v>
      </c>
      <c r="R3661" s="8">
        <f t="shared" si="512"/>
        <v>1.0203333333333333</v>
      </c>
      <c r="S3661" s="10">
        <f t="shared" si="513"/>
        <v>235.46153846153845</v>
      </c>
      <c r="T3661" t="s">
        <v>8271</v>
      </c>
      <c r="U3661" t="str">
        <f t="shared" si="506"/>
        <v>theater</v>
      </c>
      <c r="V3661" t="str">
        <f t="shared" si="507"/>
        <v>plays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>
        <f t="shared" si="508"/>
        <v>2160000</v>
      </c>
      <c r="L3662" s="12">
        <f t="shared" si="509"/>
        <v>41971.631076388891</v>
      </c>
      <c r="M3662" s="12">
        <f t="shared" si="510"/>
        <v>41996.631076388891</v>
      </c>
      <c r="N3662" s="14">
        <f t="shared" si="511"/>
        <v>24.75</v>
      </c>
      <c r="O3662" t="b">
        <v>0</v>
      </c>
      <c r="P3662">
        <v>22</v>
      </c>
      <c r="Q3662" t="b">
        <v>1</v>
      </c>
      <c r="R3662" s="8">
        <f t="shared" si="512"/>
        <v>1</v>
      </c>
      <c r="S3662" s="10">
        <f t="shared" si="513"/>
        <v>11.363636363636363</v>
      </c>
      <c r="T3662" t="s">
        <v>8271</v>
      </c>
      <c r="U3662" t="str">
        <f t="shared" si="506"/>
        <v>theater</v>
      </c>
      <c r="V3662" t="str">
        <f t="shared" si="507"/>
        <v>plays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>
        <f t="shared" si="508"/>
        <v>1924128</v>
      </c>
      <c r="L3663" s="12">
        <f t="shared" si="509"/>
        <v>42447.646666666667</v>
      </c>
      <c r="M3663" s="12">
        <f t="shared" si="510"/>
        <v>42469.916666666672</v>
      </c>
      <c r="N3663" s="14">
        <f t="shared" si="511"/>
        <v>22.02</v>
      </c>
      <c r="O3663" t="b">
        <v>0</v>
      </c>
      <c r="P3663">
        <v>36</v>
      </c>
      <c r="Q3663" t="b">
        <v>1</v>
      </c>
      <c r="R3663" s="8">
        <f t="shared" si="512"/>
        <v>1.1100000000000001</v>
      </c>
      <c r="S3663" s="10">
        <f t="shared" si="513"/>
        <v>92.5</v>
      </c>
      <c r="T3663" t="s">
        <v>8271</v>
      </c>
      <c r="U3663" t="str">
        <f t="shared" si="506"/>
        <v>theater</v>
      </c>
      <c r="V3663" t="str">
        <f t="shared" si="507"/>
        <v>plays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>
        <f t="shared" si="508"/>
        <v>2588400</v>
      </c>
      <c r="L3664" s="12">
        <f t="shared" si="509"/>
        <v>42063.970069444447</v>
      </c>
      <c r="M3664" s="12">
        <f t="shared" si="510"/>
        <v>42093.928402777776</v>
      </c>
      <c r="N3664" s="14">
        <f t="shared" si="511"/>
        <v>29.708333333333332</v>
      </c>
      <c r="O3664" t="b">
        <v>0</v>
      </c>
      <c r="P3664">
        <v>40</v>
      </c>
      <c r="Q3664" t="b">
        <v>1</v>
      </c>
      <c r="R3664" s="8">
        <f t="shared" si="512"/>
        <v>1.0142500000000001</v>
      </c>
      <c r="S3664" s="10">
        <f t="shared" si="513"/>
        <v>202.85</v>
      </c>
      <c r="T3664" t="s">
        <v>8271</v>
      </c>
      <c r="U3664" t="str">
        <f t="shared" si="506"/>
        <v>theater</v>
      </c>
      <c r="V3664" t="str">
        <f t="shared" si="507"/>
        <v>plays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>
        <f t="shared" si="508"/>
        <v>5187600</v>
      </c>
      <c r="L3665" s="12">
        <f t="shared" si="509"/>
        <v>42665.201736111107</v>
      </c>
      <c r="M3665" s="12">
        <f t="shared" si="510"/>
        <v>42725.243402777778</v>
      </c>
      <c r="N3665" s="14">
        <f t="shared" si="511"/>
        <v>59.791666666666664</v>
      </c>
      <c r="O3665" t="b">
        <v>0</v>
      </c>
      <c r="P3665">
        <v>9</v>
      </c>
      <c r="Q3665" t="b">
        <v>1</v>
      </c>
      <c r="R3665" s="8">
        <f t="shared" si="512"/>
        <v>1.04</v>
      </c>
      <c r="S3665" s="10">
        <f t="shared" si="513"/>
        <v>26</v>
      </c>
      <c r="T3665" t="s">
        <v>8271</v>
      </c>
      <c r="U3665" t="str">
        <f t="shared" si="506"/>
        <v>theater</v>
      </c>
      <c r="V3665" t="str">
        <f t="shared" si="507"/>
        <v>plays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>
        <f t="shared" si="508"/>
        <v>1209600</v>
      </c>
      <c r="L3666" s="12">
        <f t="shared" si="509"/>
        <v>42522.998715277776</v>
      </c>
      <c r="M3666" s="12">
        <f t="shared" si="510"/>
        <v>42536.998715277776</v>
      </c>
      <c r="N3666" s="14">
        <f t="shared" si="511"/>
        <v>13.75</v>
      </c>
      <c r="O3666" t="b">
        <v>0</v>
      </c>
      <c r="P3666">
        <v>19</v>
      </c>
      <c r="Q3666" t="b">
        <v>1</v>
      </c>
      <c r="R3666" s="8">
        <f t="shared" si="512"/>
        <v>1.09375</v>
      </c>
      <c r="S3666" s="10">
        <f t="shared" si="513"/>
        <v>46.05263157894737</v>
      </c>
      <c r="T3666" t="s">
        <v>8271</v>
      </c>
      <c r="U3666" t="str">
        <f t="shared" si="506"/>
        <v>theater</v>
      </c>
      <c r="V3666" t="str">
        <f t="shared" si="507"/>
        <v>plays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>
        <f t="shared" si="508"/>
        <v>952218</v>
      </c>
      <c r="L3667" s="12">
        <f t="shared" si="509"/>
        <v>42294.558124999996</v>
      </c>
      <c r="M3667" s="12">
        <f t="shared" si="510"/>
        <v>42305.579166666663</v>
      </c>
      <c r="N3667" s="14">
        <f t="shared" si="511"/>
        <v>10.771041666666667</v>
      </c>
      <c r="O3667" t="b">
        <v>0</v>
      </c>
      <c r="P3667">
        <v>14</v>
      </c>
      <c r="Q3667" t="b">
        <v>1</v>
      </c>
      <c r="R3667" s="8">
        <f t="shared" si="512"/>
        <v>1.1516129032258065</v>
      </c>
      <c r="S3667" s="10">
        <f t="shared" si="513"/>
        <v>51</v>
      </c>
      <c r="T3667" t="s">
        <v>8271</v>
      </c>
      <c r="U3667" t="str">
        <f t="shared" si="506"/>
        <v>theater</v>
      </c>
      <c r="V3667" t="str">
        <f t="shared" si="507"/>
        <v>plays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>
        <f t="shared" si="508"/>
        <v>1847818</v>
      </c>
      <c r="L3668" s="12">
        <f t="shared" si="509"/>
        <v>41822.65488425926</v>
      </c>
      <c r="M3668" s="12">
        <f t="shared" si="510"/>
        <v>41844.041666666664</v>
      </c>
      <c r="N3668" s="14">
        <f t="shared" si="511"/>
        <v>21.136782407407409</v>
      </c>
      <c r="O3668" t="b">
        <v>0</v>
      </c>
      <c r="P3668">
        <v>38</v>
      </c>
      <c r="Q3668" t="b">
        <v>1</v>
      </c>
      <c r="R3668" s="8">
        <f t="shared" si="512"/>
        <v>1</v>
      </c>
      <c r="S3668" s="10">
        <f t="shared" si="513"/>
        <v>31.578947368421051</v>
      </c>
      <c r="T3668" t="s">
        <v>8271</v>
      </c>
      <c r="U3668" t="str">
        <f t="shared" si="506"/>
        <v>theater</v>
      </c>
      <c r="V3668" t="str">
        <f t="shared" si="507"/>
        <v>plays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>
        <f t="shared" si="508"/>
        <v>2592000</v>
      </c>
      <c r="L3669" s="12">
        <f t="shared" si="509"/>
        <v>42173.720127314817</v>
      </c>
      <c r="M3669" s="12">
        <f t="shared" si="510"/>
        <v>42203.720127314817</v>
      </c>
      <c r="N3669" s="14">
        <f t="shared" si="511"/>
        <v>29.75</v>
      </c>
      <c r="O3669" t="b">
        <v>0</v>
      </c>
      <c r="P3669">
        <v>58</v>
      </c>
      <c r="Q3669" t="b">
        <v>1</v>
      </c>
      <c r="R3669" s="8">
        <f t="shared" si="512"/>
        <v>1.0317033333333334</v>
      </c>
      <c r="S3669" s="10">
        <f t="shared" si="513"/>
        <v>53.363965517241382</v>
      </c>
      <c r="T3669" t="s">
        <v>8271</v>
      </c>
      <c r="U3669" t="str">
        <f t="shared" si="506"/>
        <v>theater</v>
      </c>
      <c r="V3669" t="str">
        <f t="shared" si="507"/>
        <v>plays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>
        <f t="shared" si="508"/>
        <v>2005928</v>
      </c>
      <c r="L3670" s="12">
        <f t="shared" si="509"/>
        <v>42185.306157407409</v>
      </c>
      <c r="M3670" s="12">
        <f t="shared" si="510"/>
        <v>42208.522916666669</v>
      </c>
      <c r="N3670" s="14">
        <f t="shared" si="511"/>
        <v>22.966759259259259</v>
      </c>
      <c r="O3670" t="b">
        <v>0</v>
      </c>
      <c r="P3670">
        <v>28</v>
      </c>
      <c r="Q3670" t="b">
        <v>1</v>
      </c>
      <c r="R3670" s="8">
        <f t="shared" si="512"/>
        <v>1.0349999999999999</v>
      </c>
      <c r="S3670" s="10">
        <f t="shared" si="513"/>
        <v>36.964285714285715</v>
      </c>
      <c r="T3670" t="s">
        <v>8271</v>
      </c>
      <c r="U3670" t="str">
        <f t="shared" si="506"/>
        <v>theater</v>
      </c>
      <c r="V3670" t="str">
        <f t="shared" si="507"/>
        <v>plays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>
        <f t="shared" si="508"/>
        <v>2592000</v>
      </c>
      <c r="L3671" s="12">
        <f t="shared" si="509"/>
        <v>42136.425196759257</v>
      </c>
      <c r="M3671" s="12">
        <f t="shared" si="510"/>
        <v>42166.425196759257</v>
      </c>
      <c r="N3671" s="14">
        <f t="shared" si="511"/>
        <v>29.75</v>
      </c>
      <c r="O3671" t="b">
        <v>0</v>
      </c>
      <c r="P3671">
        <v>17</v>
      </c>
      <c r="Q3671" t="b">
        <v>1</v>
      </c>
      <c r="R3671" s="8">
        <f t="shared" si="512"/>
        <v>1.3819999999999999</v>
      </c>
      <c r="S3671" s="10">
        <f t="shared" si="513"/>
        <v>81.294117647058826</v>
      </c>
      <c r="T3671" t="s">
        <v>8271</v>
      </c>
      <c r="U3671" t="str">
        <f t="shared" si="506"/>
        <v>theater</v>
      </c>
      <c r="V3671" t="str">
        <f t="shared" si="507"/>
        <v>plays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>
        <f t="shared" si="508"/>
        <v>1161589</v>
      </c>
      <c r="L3672" s="12">
        <f t="shared" si="509"/>
        <v>42142.264016203699</v>
      </c>
      <c r="M3672" s="12">
        <f t="shared" si="510"/>
        <v>42155.708333333328</v>
      </c>
      <c r="N3672" s="14">
        <f t="shared" si="511"/>
        <v>13.19431712962963</v>
      </c>
      <c r="O3672" t="b">
        <v>0</v>
      </c>
      <c r="P3672">
        <v>12</v>
      </c>
      <c r="Q3672" t="b">
        <v>1</v>
      </c>
      <c r="R3672" s="8">
        <f t="shared" si="512"/>
        <v>1.0954545454545455</v>
      </c>
      <c r="S3672" s="10">
        <f t="shared" si="513"/>
        <v>20.083333333333332</v>
      </c>
      <c r="T3672" t="s">
        <v>8271</v>
      </c>
      <c r="U3672" t="str">
        <f t="shared" si="506"/>
        <v>theater</v>
      </c>
      <c r="V3672" t="str">
        <f t="shared" si="507"/>
        <v>plays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>
        <f t="shared" si="508"/>
        <v>1774473</v>
      </c>
      <c r="L3673" s="12">
        <f t="shared" si="509"/>
        <v>41820.37809027778</v>
      </c>
      <c r="M3673" s="12">
        <f t="shared" si="510"/>
        <v>41840.915972222225</v>
      </c>
      <c r="N3673" s="14">
        <f t="shared" si="511"/>
        <v>20.287881944444443</v>
      </c>
      <c r="O3673" t="b">
        <v>0</v>
      </c>
      <c r="P3673">
        <v>40</v>
      </c>
      <c r="Q3673" t="b">
        <v>1</v>
      </c>
      <c r="R3673" s="8">
        <f t="shared" si="512"/>
        <v>1.0085714285714287</v>
      </c>
      <c r="S3673" s="10">
        <f t="shared" si="513"/>
        <v>88.25</v>
      </c>
      <c r="T3673" t="s">
        <v>8271</v>
      </c>
      <c r="U3673" t="str">
        <f t="shared" si="506"/>
        <v>theater</v>
      </c>
      <c r="V3673" t="str">
        <f t="shared" si="507"/>
        <v>plays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>
        <f t="shared" si="508"/>
        <v>2592000</v>
      </c>
      <c r="L3674" s="12">
        <f t="shared" si="509"/>
        <v>41878.696574074071</v>
      </c>
      <c r="M3674" s="12">
        <f t="shared" si="510"/>
        <v>41908.696574074071</v>
      </c>
      <c r="N3674" s="14">
        <f t="shared" si="511"/>
        <v>29.75</v>
      </c>
      <c r="O3674" t="b">
        <v>0</v>
      </c>
      <c r="P3674">
        <v>57</v>
      </c>
      <c r="Q3674" t="b">
        <v>1</v>
      </c>
      <c r="R3674" s="8">
        <f t="shared" si="512"/>
        <v>1.0153333333333334</v>
      </c>
      <c r="S3674" s="10">
        <f t="shared" si="513"/>
        <v>53.438596491228068</v>
      </c>
      <c r="T3674" t="s">
        <v>8271</v>
      </c>
      <c r="U3674" t="str">
        <f t="shared" si="506"/>
        <v>theater</v>
      </c>
      <c r="V3674" t="str">
        <f t="shared" si="507"/>
        <v>plays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>
        <f t="shared" si="508"/>
        <v>2958423</v>
      </c>
      <c r="L3675" s="12">
        <f t="shared" si="509"/>
        <v>41914.045104166667</v>
      </c>
      <c r="M3675" s="12">
        <f t="shared" si="510"/>
        <v>41948.286111111112</v>
      </c>
      <c r="N3675" s="14">
        <f t="shared" si="511"/>
        <v>33.991006944444443</v>
      </c>
      <c r="O3675" t="b">
        <v>0</v>
      </c>
      <c r="P3675">
        <v>114</v>
      </c>
      <c r="Q3675" t="b">
        <v>1</v>
      </c>
      <c r="R3675" s="8">
        <f t="shared" si="512"/>
        <v>1.13625</v>
      </c>
      <c r="S3675" s="10">
        <f t="shared" si="513"/>
        <v>39.868421052631582</v>
      </c>
      <c r="T3675" t="s">
        <v>8271</v>
      </c>
      <c r="U3675" t="str">
        <f t="shared" si="506"/>
        <v>theater</v>
      </c>
      <c r="V3675" t="str">
        <f t="shared" si="507"/>
        <v>plays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>
        <f t="shared" si="508"/>
        <v>5184000</v>
      </c>
      <c r="L3676" s="12">
        <f t="shared" si="509"/>
        <v>42556.623020833329</v>
      </c>
      <c r="M3676" s="12">
        <f t="shared" si="510"/>
        <v>42616.623020833329</v>
      </c>
      <c r="N3676" s="14">
        <f t="shared" si="511"/>
        <v>59.75</v>
      </c>
      <c r="O3676" t="b">
        <v>0</v>
      </c>
      <c r="P3676">
        <v>31</v>
      </c>
      <c r="Q3676" t="b">
        <v>1</v>
      </c>
      <c r="R3676" s="8">
        <f t="shared" si="512"/>
        <v>1</v>
      </c>
      <c r="S3676" s="10">
        <f t="shared" si="513"/>
        <v>145.16129032258064</v>
      </c>
      <c r="T3676" t="s">
        <v>8271</v>
      </c>
      <c r="U3676" t="str">
        <f t="shared" si="506"/>
        <v>theater</v>
      </c>
      <c r="V3676" t="str">
        <f t="shared" si="507"/>
        <v>plays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>
        <f t="shared" si="508"/>
        <v>1068018</v>
      </c>
      <c r="L3677" s="12">
        <f t="shared" si="509"/>
        <v>42493.347013888888</v>
      </c>
      <c r="M3677" s="12">
        <f t="shared" si="510"/>
        <v>42505.708333333328</v>
      </c>
      <c r="N3677" s="14">
        <f t="shared" si="511"/>
        <v>12.111319444444446</v>
      </c>
      <c r="O3677" t="b">
        <v>0</v>
      </c>
      <c r="P3677">
        <v>3</v>
      </c>
      <c r="Q3677" t="b">
        <v>1</v>
      </c>
      <c r="R3677" s="8">
        <f t="shared" si="512"/>
        <v>1.4</v>
      </c>
      <c r="S3677" s="10">
        <f t="shared" si="513"/>
        <v>23.333333333333332</v>
      </c>
      <c r="T3677" t="s">
        <v>8271</v>
      </c>
      <c r="U3677" t="str">
        <f t="shared" si="506"/>
        <v>theater</v>
      </c>
      <c r="V3677" t="str">
        <f t="shared" si="507"/>
        <v>plays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>
        <f t="shared" si="508"/>
        <v>1555200</v>
      </c>
      <c r="L3678" s="12">
        <f t="shared" si="509"/>
        <v>41876.565787037034</v>
      </c>
      <c r="M3678" s="12">
        <f t="shared" si="510"/>
        <v>41894.565787037034</v>
      </c>
      <c r="N3678" s="14">
        <f t="shared" si="511"/>
        <v>17.75</v>
      </c>
      <c r="O3678" t="b">
        <v>0</v>
      </c>
      <c r="P3678">
        <v>16</v>
      </c>
      <c r="Q3678" t="b">
        <v>1</v>
      </c>
      <c r="R3678" s="8">
        <f t="shared" si="512"/>
        <v>1.2875000000000001</v>
      </c>
      <c r="S3678" s="10">
        <f t="shared" si="513"/>
        <v>64.375</v>
      </c>
      <c r="T3678" t="s">
        <v>8271</v>
      </c>
      <c r="U3678" t="str">
        <f t="shared" si="506"/>
        <v>theater</v>
      </c>
      <c r="V3678" t="str">
        <f t="shared" si="507"/>
        <v>plays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>
        <f t="shared" si="508"/>
        <v>1779122</v>
      </c>
      <c r="L3679" s="12">
        <f t="shared" si="509"/>
        <v>41802.324282407404</v>
      </c>
      <c r="M3679" s="12">
        <f t="shared" si="510"/>
        <v>41822.915972222225</v>
      </c>
      <c r="N3679" s="14">
        <f t="shared" si="511"/>
        <v>20.341689814814814</v>
      </c>
      <c r="O3679" t="b">
        <v>0</v>
      </c>
      <c r="P3679">
        <v>199</v>
      </c>
      <c r="Q3679" t="b">
        <v>1</v>
      </c>
      <c r="R3679" s="8">
        <f t="shared" si="512"/>
        <v>1.0290416666666666</v>
      </c>
      <c r="S3679" s="10">
        <f t="shared" si="513"/>
        <v>62.052763819095475</v>
      </c>
      <c r="T3679" t="s">
        <v>8271</v>
      </c>
      <c r="U3679" t="str">
        <f t="shared" ref="U3679:U3742" si="514">IF(T3679="theater/plays", "theater", IF(T3679="theater/musical", "theater", IF(T3679="theater/spaces", "theater", "N/A")))</f>
        <v>theater</v>
      </c>
      <c r="V3679" t="str">
        <f t="shared" ref="V3679:V3742" si="515">IF(T3679="theater/plays", "plays", IF(T3679="theater/musical", "musical", IF(T3679="theater/spaces", "spaces", "N/A")))</f>
        <v>plays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>
        <f t="shared" si="508"/>
        <v>3024000</v>
      </c>
      <c r="L3680" s="12">
        <f t="shared" si="509"/>
        <v>42120.281226851846</v>
      </c>
      <c r="M3680" s="12">
        <f t="shared" si="510"/>
        <v>42155.281226851846</v>
      </c>
      <c r="N3680" s="14">
        <f t="shared" si="511"/>
        <v>34.75</v>
      </c>
      <c r="O3680" t="b">
        <v>0</v>
      </c>
      <c r="P3680">
        <v>31</v>
      </c>
      <c r="Q3680" t="b">
        <v>1</v>
      </c>
      <c r="R3680" s="8">
        <f t="shared" si="512"/>
        <v>1.0249999999999999</v>
      </c>
      <c r="S3680" s="10">
        <f t="shared" si="513"/>
        <v>66.129032258064512</v>
      </c>
      <c r="T3680" t="s">
        <v>8271</v>
      </c>
      <c r="U3680" t="str">
        <f t="shared" si="514"/>
        <v>theater</v>
      </c>
      <c r="V3680" t="str">
        <f t="shared" si="515"/>
        <v>plays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>
        <f t="shared" si="508"/>
        <v>2976159</v>
      </c>
      <c r="L3681" s="12">
        <f t="shared" si="509"/>
        <v>41786.511354166665</v>
      </c>
      <c r="M3681" s="12">
        <f t="shared" si="510"/>
        <v>41820.957638888889</v>
      </c>
      <c r="N3681" s="14">
        <f t="shared" si="511"/>
        <v>34.196284722222224</v>
      </c>
      <c r="O3681" t="b">
        <v>0</v>
      </c>
      <c r="P3681">
        <v>30</v>
      </c>
      <c r="Q3681" t="b">
        <v>1</v>
      </c>
      <c r="R3681" s="8">
        <f t="shared" si="512"/>
        <v>1.101</v>
      </c>
      <c r="S3681" s="10">
        <f t="shared" si="513"/>
        <v>73.400000000000006</v>
      </c>
      <c r="T3681" t="s">
        <v>8271</v>
      </c>
      <c r="U3681" t="str">
        <f t="shared" si="514"/>
        <v>theater</v>
      </c>
      <c r="V3681" t="str">
        <f t="shared" si="515"/>
        <v>plays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>
        <f t="shared" si="508"/>
        <v>1814400</v>
      </c>
      <c r="L3682" s="12">
        <f t="shared" si="509"/>
        <v>42627.204097222217</v>
      </c>
      <c r="M3682" s="12">
        <f t="shared" si="510"/>
        <v>42648.204097222217</v>
      </c>
      <c r="N3682" s="14">
        <f t="shared" si="511"/>
        <v>20.75</v>
      </c>
      <c r="O3682" t="b">
        <v>0</v>
      </c>
      <c r="P3682">
        <v>34</v>
      </c>
      <c r="Q3682" t="b">
        <v>1</v>
      </c>
      <c r="R3682" s="8">
        <f t="shared" si="512"/>
        <v>1.1276666666666666</v>
      </c>
      <c r="S3682" s="10">
        <f t="shared" si="513"/>
        <v>99.5</v>
      </c>
      <c r="T3682" t="s">
        <v>8271</v>
      </c>
      <c r="U3682" t="str">
        <f t="shared" si="514"/>
        <v>theater</v>
      </c>
      <c r="V3682" t="str">
        <f t="shared" si="515"/>
        <v>plays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>
        <f t="shared" si="508"/>
        <v>864000</v>
      </c>
      <c r="L3683" s="12">
        <f t="shared" si="509"/>
        <v>42374.401504629626</v>
      </c>
      <c r="M3683" s="12">
        <f t="shared" si="510"/>
        <v>42384.401504629626</v>
      </c>
      <c r="N3683" s="14">
        <f t="shared" si="511"/>
        <v>9.75</v>
      </c>
      <c r="O3683" t="b">
        <v>0</v>
      </c>
      <c r="P3683">
        <v>18</v>
      </c>
      <c r="Q3683" t="b">
        <v>1</v>
      </c>
      <c r="R3683" s="8">
        <f t="shared" si="512"/>
        <v>1.119</v>
      </c>
      <c r="S3683" s="10">
        <f t="shared" si="513"/>
        <v>62.166666666666664</v>
      </c>
      <c r="T3683" t="s">
        <v>8271</v>
      </c>
      <c r="U3683" t="str">
        <f t="shared" si="514"/>
        <v>theater</v>
      </c>
      <c r="V3683" t="str">
        <f t="shared" si="515"/>
        <v>plays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>
        <f t="shared" si="508"/>
        <v>2903522</v>
      </c>
      <c r="L3684" s="12">
        <f t="shared" si="509"/>
        <v>41772.435393518521</v>
      </c>
      <c r="M3684" s="12">
        <f t="shared" si="510"/>
        <v>41806.040972222225</v>
      </c>
      <c r="N3684" s="14">
        <f t="shared" si="511"/>
        <v>33.355578703703706</v>
      </c>
      <c r="O3684" t="b">
        <v>0</v>
      </c>
      <c r="P3684">
        <v>67</v>
      </c>
      <c r="Q3684" t="b">
        <v>1</v>
      </c>
      <c r="R3684" s="8">
        <f t="shared" si="512"/>
        <v>1.3919999999999999</v>
      </c>
      <c r="S3684" s="10">
        <f t="shared" si="513"/>
        <v>62.328358208955223</v>
      </c>
      <c r="T3684" t="s">
        <v>8271</v>
      </c>
      <c r="U3684" t="str">
        <f t="shared" si="514"/>
        <v>theater</v>
      </c>
      <c r="V3684" t="str">
        <f t="shared" si="515"/>
        <v>plays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>
        <f t="shared" si="508"/>
        <v>2592000</v>
      </c>
      <c r="L3685" s="12">
        <f t="shared" si="509"/>
        <v>42632.866851851853</v>
      </c>
      <c r="M3685" s="12">
        <f t="shared" si="510"/>
        <v>42662.866851851853</v>
      </c>
      <c r="N3685" s="14">
        <f t="shared" si="511"/>
        <v>29.75</v>
      </c>
      <c r="O3685" t="b">
        <v>0</v>
      </c>
      <c r="P3685">
        <v>66</v>
      </c>
      <c r="Q3685" t="b">
        <v>1</v>
      </c>
      <c r="R3685" s="8">
        <f t="shared" si="512"/>
        <v>1.1085714285714285</v>
      </c>
      <c r="S3685" s="10">
        <f t="shared" si="513"/>
        <v>58.787878787878789</v>
      </c>
      <c r="T3685" t="s">
        <v>8271</v>
      </c>
      <c r="U3685" t="str">
        <f t="shared" si="514"/>
        <v>theater</v>
      </c>
      <c r="V3685" t="str">
        <f t="shared" si="515"/>
        <v>plays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>
        <f t="shared" si="508"/>
        <v>2592000</v>
      </c>
      <c r="L3686" s="12">
        <f t="shared" si="509"/>
        <v>42218.930393518516</v>
      </c>
      <c r="M3686" s="12">
        <f t="shared" si="510"/>
        <v>42248.930393518516</v>
      </c>
      <c r="N3686" s="14">
        <f t="shared" si="511"/>
        <v>29.75</v>
      </c>
      <c r="O3686" t="b">
        <v>0</v>
      </c>
      <c r="P3686">
        <v>23</v>
      </c>
      <c r="Q3686" t="b">
        <v>1</v>
      </c>
      <c r="R3686" s="8">
        <f t="shared" si="512"/>
        <v>1.3906666666666667</v>
      </c>
      <c r="S3686" s="10">
        <f t="shared" si="513"/>
        <v>45.347826086956523</v>
      </c>
      <c r="T3686" t="s">
        <v>8271</v>
      </c>
      <c r="U3686" t="str">
        <f t="shared" si="514"/>
        <v>theater</v>
      </c>
      <c r="V3686" t="str">
        <f t="shared" si="515"/>
        <v>plays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>
        <f t="shared" si="508"/>
        <v>2184341</v>
      </c>
      <c r="L3687" s="12">
        <f t="shared" si="509"/>
        <v>41753.343275462961</v>
      </c>
      <c r="M3687" s="12">
        <f t="shared" si="510"/>
        <v>41778.625</v>
      </c>
      <c r="N3687" s="14">
        <f t="shared" si="511"/>
        <v>25.031724537037036</v>
      </c>
      <c r="O3687" t="b">
        <v>0</v>
      </c>
      <c r="P3687">
        <v>126</v>
      </c>
      <c r="Q3687" t="b">
        <v>1</v>
      </c>
      <c r="R3687" s="8">
        <f t="shared" si="512"/>
        <v>1.0569999999999999</v>
      </c>
      <c r="S3687" s="10">
        <f t="shared" si="513"/>
        <v>41.944444444444443</v>
      </c>
      <c r="T3687" t="s">
        <v>8271</v>
      </c>
      <c r="U3687" t="str">
        <f t="shared" si="514"/>
        <v>theater</v>
      </c>
      <c r="V3687" t="str">
        <f t="shared" si="515"/>
        <v>plays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>
        <f t="shared" si="508"/>
        <v>1253080</v>
      </c>
      <c r="L3688" s="12">
        <f t="shared" si="509"/>
        <v>42230.412731481483</v>
      </c>
      <c r="M3688" s="12">
        <f t="shared" si="510"/>
        <v>42244.915972222225</v>
      </c>
      <c r="N3688" s="14">
        <f t="shared" si="511"/>
        <v>14.253240740740742</v>
      </c>
      <c r="O3688" t="b">
        <v>0</v>
      </c>
      <c r="P3688">
        <v>6</v>
      </c>
      <c r="Q3688" t="b">
        <v>1</v>
      </c>
      <c r="R3688" s="8">
        <f t="shared" si="512"/>
        <v>1.0142857142857142</v>
      </c>
      <c r="S3688" s="10">
        <f t="shared" si="513"/>
        <v>59.166666666666664</v>
      </c>
      <c r="T3688" t="s">
        <v>8271</v>
      </c>
      <c r="U3688" t="str">
        <f t="shared" si="514"/>
        <v>theater</v>
      </c>
      <c r="V3688" t="str">
        <f t="shared" si="515"/>
        <v>plays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>
        <f t="shared" si="508"/>
        <v>2592000</v>
      </c>
      <c r="L3689" s="12">
        <f t="shared" si="509"/>
        <v>41786.968229166669</v>
      </c>
      <c r="M3689" s="12">
        <f t="shared" si="510"/>
        <v>41816.968229166669</v>
      </c>
      <c r="N3689" s="14">
        <f t="shared" si="511"/>
        <v>29.75</v>
      </c>
      <c r="O3689" t="b">
        <v>0</v>
      </c>
      <c r="P3689">
        <v>25</v>
      </c>
      <c r="Q3689" t="b">
        <v>1</v>
      </c>
      <c r="R3689" s="8">
        <f t="shared" si="512"/>
        <v>1.0024500000000001</v>
      </c>
      <c r="S3689" s="10">
        <f t="shared" si="513"/>
        <v>200.49</v>
      </c>
      <c r="T3689" t="s">
        <v>8271</v>
      </c>
      <c r="U3689" t="str">
        <f t="shared" si="514"/>
        <v>theater</v>
      </c>
      <c r="V3689" t="str">
        <f t="shared" si="515"/>
        <v>plays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>
        <f t="shared" si="508"/>
        <v>2592000</v>
      </c>
      <c r="L3690" s="12">
        <f t="shared" si="509"/>
        <v>41829.537083333329</v>
      </c>
      <c r="M3690" s="12">
        <f t="shared" si="510"/>
        <v>41859.537083333329</v>
      </c>
      <c r="N3690" s="14">
        <f t="shared" si="511"/>
        <v>29.75</v>
      </c>
      <c r="O3690" t="b">
        <v>0</v>
      </c>
      <c r="P3690">
        <v>39</v>
      </c>
      <c r="Q3690" t="b">
        <v>1</v>
      </c>
      <c r="R3690" s="8">
        <f t="shared" si="512"/>
        <v>1.0916666666666666</v>
      </c>
      <c r="S3690" s="10">
        <f t="shared" si="513"/>
        <v>83.974358974358978</v>
      </c>
      <c r="T3690" t="s">
        <v>8271</v>
      </c>
      <c r="U3690" t="str">
        <f t="shared" si="514"/>
        <v>theater</v>
      </c>
      <c r="V3690" t="str">
        <f t="shared" si="515"/>
        <v>plays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>
        <f t="shared" si="508"/>
        <v>2514861</v>
      </c>
      <c r="L3691" s="12">
        <f t="shared" si="509"/>
        <v>42147.576840277776</v>
      </c>
      <c r="M3691" s="12">
        <f t="shared" si="510"/>
        <v>42176.684027777781</v>
      </c>
      <c r="N3691" s="14">
        <f t="shared" si="511"/>
        <v>28.857187499999998</v>
      </c>
      <c r="O3691" t="b">
        <v>0</v>
      </c>
      <c r="P3691">
        <v>62</v>
      </c>
      <c r="Q3691" t="b">
        <v>1</v>
      </c>
      <c r="R3691" s="8">
        <f t="shared" si="512"/>
        <v>1.1833333333333333</v>
      </c>
      <c r="S3691" s="10">
        <f t="shared" si="513"/>
        <v>57.258064516129032</v>
      </c>
      <c r="T3691" t="s">
        <v>8271</v>
      </c>
      <c r="U3691" t="str">
        <f t="shared" si="514"/>
        <v>theater</v>
      </c>
      <c r="V3691" t="str">
        <f t="shared" si="515"/>
        <v>plays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>
        <f t="shared" si="508"/>
        <v>2595600</v>
      </c>
      <c r="L3692" s="12">
        <f t="shared" si="509"/>
        <v>41940.348182870373</v>
      </c>
      <c r="M3692" s="12">
        <f t="shared" si="510"/>
        <v>41970.389849537038</v>
      </c>
      <c r="N3692" s="14">
        <f t="shared" si="511"/>
        <v>29.791666666666668</v>
      </c>
      <c r="O3692" t="b">
        <v>0</v>
      </c>
      <c r="P3692">
        <v>31</v>
      </c>
      <c r="Q3692" t="b">
        <v>1</v>
      </c>
      <c r="R3692" s="8">
        <f t="shared" si="512"/>
        <v>1.2</v>
      </c>
      <c r="S3692" s="10">
        <f t="shared" si="513"/>
        <v>58.064516129032256</v>
      </c>
      <c r="T3692" t="s">
        <v>8271</v>
      </c>
      <c r="U3692" t="str">
        <f t="shared" si="514"/>
        <v>theater</v>
      </c>
      <c r="V3692" t="str">
        <f t="shared" si="515"/>
        <v>plays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>
        <f t="shared" si="508"/>
        <v>3845411</v>
      </c>
      <c r="L3693" s="12">
        <f t="shared" si="509"/>
        <v>42020.450567129628</v>
      </c>
      <c r="M3693" s="12">
        <f t="shared" si="510"/>
        <v>42064.957638888889</v>
      </c>
      <c r="N3693" s="14">
        <f t="shared" si="511"/>
        <v>44.257071759259254</v>
      </c>
      <c r="O3693" t="b">
        <v>0</v>
      </c>
      <c r="P3693">
        <v>274</v>
      </c>
      <c r="Q3693" t="b">
        <v>1</v>
      </c>
      <c r="R3693" s="8">
        <f t="shared" si="512"/>
        <v>1.2796000000000001</v>
      </c>
      <c r="S3693" s="10">
        <f t="shared" si="513"/>
        <v>186.80291970802921</v>
      </c>
      <c r="T3693" t="s">
        <v>8271</v>
      </c>
      <c r="U3693" t="str">
        <f t="shared" si="514"/>
        <v>theater</v>
      </c>
      <c r="V3693" t="str">
        <f t="shared" si="515"/>
        <v>plays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>
        <f t="shared" si="508"/>
        <v>780621</v>
      </c>
      <c r="L3694" s="12">
        <f t="shared" si="509"/>
        <v>41891.71503472222</v>
      </c>
      <c r="M3694" s="12">
        <f t="shared" si="510"/>
        <v>41900.75</v>
      </c>
      <c r="N3694" s="14">
        <f t="shared" si="511"/>
        <v>8.7849652777777774</v>
      </c>
      <c r="O3694" t="b">
        <v>0</v>
      </c>
      <c r="P3694">
        <v>17</v>
      </c>
      <c r="Q3694" t="b">
        <v>1</v>
      </c>
      <c r="R3694" s="8">
        <f t="shared" si="512"/>
        <v>1.26</v>
      </c>
      <c r="S3694" s="10">
        <f t="shared" si="513"/>
        <v>74.117647058823536</v>
      </c>
      <c r="T3694" t="s">
        <v>8271</v>
      </c>
      <c r="U3694" t="str">
        <f t="shared" si="514"/>
        <v>theater</v>
      </c>
      <c r="V3694" t="str">
        <f t="shared" si="515"/>
        <v>plays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>
        <f t="shared" si="508"/>
        <v>2570071</v>
      </c>
      <c r="L3695" s="12">
        <f t="shared" si="509"/>
        <v>42308.941307870366</v>
      </c>
      <c r="M3695" s="12">
        <f t="shared" si="510"/>
        <v>42338.6875</v>
      </c>
      <c r="N3695" s="14">
        <f t="shared" si="511"/>
        <v>29.496192129629634</v>
      </c>
      <c r="O3695" t="b">
        <v>0</v>
      </c>
      <c r="P3695">
        <v>14</v>
      </c>
      <c r="Q3695" t="b">
        <v>1</v>
      </c>
      <c r="R3695" s="8">
        <f t="shared" si="512"/>
        <v>1.2912912912912913</v>
      </c>
      <c r="S3695" s="10">
        <f t="shared" si="513"/>
        <v>30.714285714285715</v>
      </c>
      <c r="T3695" t="s">
        <v>8271</v>
      </c>
      <c r="U3695" t="str">
        <f t="shared" si="514"/>
        <v>theater</v>
      </c>
      <c r="V3695" t="str">
        <f t="shared" si="515"/>
        <v>plays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>
        <f t="shared" si="508"/>
        <v>3192433</v>
      </c>
      <c r="L3696" s="12">
        <f t="shared" si="509"/>
        <v>42489.883877314816</v>
      </c>
      <c r="M3696" s="12">
        <f t="shared" si="510"/>
        <v>42526.833333333328</v>
      </c>
      <c r="N3696" s="14">
        <f t="shared" si="511"/>
        <v>36.699456018518518</v>
      </c>
      <c r="O3696" t="b">
        <v>0</v>
      </c>
      <c r="P3696">
        <v>60</v>
      </c>
      <c r="Q3696" t="b">
        <v>1</v>
      </c>
      <c r="R3696" s="8">
        <f t="shared" si="512"/>
        <v>1.0742857142857143</v>
      </c>
      <c r="S3696" s="10">
        <f t="shared" si="513"/>
        <v>62.666666666666664</v>
      </c>
      <c r="T3696" t="s">
        <v>8271</v>
      </c>
      <c r="U3696" t="str">
        <f t="shared" si="514"/>
        <v>theater</v>
      </c>
      <c r="V3696" t="str">
        <f t="shared" si="515"/>
        <v>plays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>
        <f t="shared" si="508"/>
        <v>1728000</v>
      </c>
      <c r="L3697" s="12">
        <f t="shared" si="509"/>
        <v>41995.620486111111</v>
      </c>
      <c r="M3697" s="12">
        <f t="shared" si="510"/>
        <v>42015.620486111111</v>
      </c>
      <c r="N3697" s="14">
        <f t="shared" si="511"/>
        <v>19.75</v>
      </c>
      <c r="O3697" t="b">
        <v>0</v>
      </c>
      <c r="P3697">
        <v>33</v>
      </c>
      <c r="Q3697" t="b">
        <v>1</v>
      </c>
      <c r="R3697" s="8">
        <f t="shared" si="512"/>
        <v>1.00125</v>
      </c>
      <c r="S3697" s="10">
        <f t="shared" si="513"/>
        <v>121.36363636363636</v>
      </c>
      <c r="T3697" t="s">
        <v>8271</v>
      </c>
      <c r="U3697" t="str">
        <f t="shared" si="514"/>
        <v>theater</v>
      </c>
      <c r="V3697" t="str">
        <f t="shared" si="515"/>
        <v>plays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>
        <f t="shared" si="508"/>
        <v>5184000</v>
      </c>
      <c r="L3698" s="12">
        <f t="shared" si="509"/>
        <v>41988.367083333331</v>
      </c>
      <c r="M3698" s="12">
        <f t="shared" si="510"/>
        <v>42048.367083333331</v>
      </c>
      <c r="N3698" s="14">
        <f t="shared" si="511"/>
        <v>59.75</v>
      </c>
      <c r="O3698" t="b">
        <v>0</v>
      </c>
      <c r="P3698">
        <v>78</v>
      </c>
      <c r="Q3698" t="b">
        <v>1</v>
      </c>
      <c r="R3698" s="8">
        <f t="shared" si="512"/>
        <v>1.55</v>
      </c>
      <c r="S3698" s="10">
        <f t="shared" si="513"/>
        <v>39.743589743589745</v>
      </c>
      <c r="T3698" t="s">
        <v>8271</v>
      </c>
      <c r="U3698" t="str">
        <f t="shared" si="514"/>
        <v>theater</v>
      </c>
      <c r="V3698" t="str">
        <f t="shared" si="515"/>
        <v>plays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>
        <f t="shared" si="508"/>
        <v>1814400</v>
      </c>
      <c r="L3699" s="12">
        <f t="shared" si="509"/>
        <v>42479.215833333335</v>
      </c>
      <c r="M3699" s="12">
        <f t="shared" si="510"/>
        <v>42500.215833333335</v>
      </c>
      <c r="N3699" s="14">
        <f t="shared" si="511"/>
        <v>20.75</v>
      </c>
      <c r="O3699" t="b">
        <v>0</v>
      </c>
      <c r="P3699">
        <v>30</v>
      </c>
      <c r="Q3699" t="b">
        <v>1</v>
      </c>
      <c r="R3699" s="8">
        <f t="shared" si="512"/>
        <v>1.08</v>
      </c>
      <c r="S3699" s="10">
        <f t="shared" si="513"/>
        <v>72</v>
      </c>
      <c r="T3699" t="s">
        <v>8271</v>
      </c>
      <c r="U3699" t="str">
        <f t="shared" si="514"/>
        <v>theater</v>
      </c>
      <c r="V3699" t="str">
        <f t="shared" si="515"/>
        <v>plays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>
        <f t="shared" si="508"/>
        <v>2592000</v>
      </c>
      <c r="L3700" s="12">
        <f t="shared" si="509"/>
        <v>42401.556562500002</v>
      </c>
      <c r="M3700" s="12">
        <f t="shared" si="510"/>
        <v>42431.556562500002</v>
      </c>
      <c r="N3700" s="14">
        <f t="shared" si="511"/>
        <v>29.75</v>
      </c>
      <c r="O3700" t="b">
        <v>0</v>
      </c>
      <c r="P3700">
        <v>136</v>
      </c>
      <c r="Q3700" t="b">
        <v>1</v>
      </c>
      <c r="R3700" s="8">
        <f t="shared" si="512"/>
        <v>1.1052</v>
      </c>
      <c r="S3700" s="10">
        <f t="shared" si="513"/>
        <v>40.632352941176471</v>
      </c>
      <c r="T3700" t="s">
        <v>8271</v>
      </c>
      <c r="U3700" t="str">
        <f t="shared" si="514"/>
        <v>theater</v>
      </c>
      <c r="V3700" t="str">
        <f t="shared" si="515"/>
        <v>plays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>
        <f t="shared" si="508"/>
        <v>2592000</v>
      </c>
      <c r="L3701" s="12">
        <f t="shared" si="509"/>
        <v>41897.352037037039</v>
      </c>
      <c r="M3701" s="12">
        <f t="shared" si="510"/>
        <v>41927.352037037039</v>
      </c>
      <c r="N3701" s="14">
        <f t="shared" si="511"/>
        <v>29.75</v>
      </c>
      <c r="O3701" t="b">
        <v>0</v>
      </c>
      <c r="P3701">
        <v>40</v>
      </c>
      <c r="Q3701" t="b">
        <v>1</v>
      </c>
      <c r="R3701" s="8">
        <f t="shared" si="512"/>
        <v>1.008</v>
      </c>
      <c r="S3701" s="10">
        <f t="shared" si="513"/>
        <v>63</v>
      </c>
      <c r="T3701" t="s">
        <v>8271</v>
      </c>
      <c r="U3701" t="str">
        <f t="shared" si="514"/>
        <v>theater</v>
      </c>
      <c r="V3701" t="str">
        <f t="shared" si="515"/>
        <v>plays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>
        <f t="shared" si="508"/>
        <v>2599000</v>
      </c>
      <c r="L3702" s="12">
        <f t="shared" si="509"/>
        <v>41882.335648148146</v>
      </c>
      <c r="M3702" s="12">
        <f t="shared" si="510"/>
        <v>41912.416666666664</v>
      </c>
      <c r="N3702" s="14">
        <f t="shared" si="511"/>
        <v>29.831018518518519</v>
      </c>
      <c r="O3702" t="b">
        <v>0</v>
      </c>
      <c r="P3702">
        <v>18</v>
      </c>
      <c r="Q3702" t="b">
        <v>1</v>
      </c>
      <c r="R3702" s="8">
        <f t="shared" si="512"/>
        <v>1.212</v>
      </c>
      <c r="S3702" s="10">
        <f t="shared" si="513"/>
        <v>33.666666666666664</v>
      </c>
      <c r="T3702" t="s">
        <v>8271</v>
      </c>
      <c r="U3702" t="str">
        <f t="shared" si="514"/>
        <v>theater</v>
      </c>
      <c r="V3702" t="str">
        <f t="shared" si="515"/>
        <v>plays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>
        <f t="shared" si="508"/>
        <v>2592000</v>
      </c>
      <c r="L3703" s="12">
        <f t="shared" si="509"/>
        <v>42129.291585648149</v>
      </c>
      <c r="M3703" s="12">
        <f t="shared" si="510"/>
        <v>42159.291585648149</v>
      </c>
      <c r="N3703" s="14">
        <f t="shared" si="511"/>
        <v>29.75</v>
      </c>
      <c r="O3703" t="b">
        <v>0</v>
      </c>
      <c r="P3703">
        <v>39</v>
      </c>
      <c r="Q3703" t="b">
        <v>1</v>
      </c>
      <c r="R3703" s="8">
        <f t="shared" si="512"/>
        <v>1.0033333333333334</v>
      </c>
      <c r="S3703" s="10">
        <f t="shared" si="513"/>
        <v>38.589743589743591</v>
      </c>
      <c r="T3703" t="s">
        <v>8271</v>
      </c>
      <c r="U3703" t="str">
        <f t="shared" si="514"/>
        <v>theater</v>
      </c>
      <c r="V3703" t="str">
        <f t="shared" si="515"/>
        <v>plays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>
        <f t="shared" si="508"/>
        <v>3233056</v>
      </c>
      <c r="L3704" s="12">
        <f t="shared" si="509"/>
        <v>42524.28800925926</v>
      </c>
      <c r="M3704" s="12">
        <f t="shared" si="510"/>
        <v>42561.707638888889</v>
      </c>
      <c r="N3704" s="14">
        <f t="shared" si="511"/>
        <v>37.169629629629632</v>
      </c>
      <c r="O3704" t="b">
        <v>0</v>
      </c>
      <c r="P3704">
        <v>21</v>
      </c>
      <c r="Q3704" t="b">
        <v>1</v>
      </c>
      <c r="R3704" s="8">
        <f t="shared" si="512"/>
        <v>1.0916666666666666</v>
      </c>
      <c r="S3704" s="10">
        <f t="shared" si="513"/>
        <v>155.95238095238096</v>
      </c>
      <c r="T3704" t="s">
        <v>8271</v>
      </c>
      <c r="U3704" t="str">
        <f t="shared" si="514"/>
        <v>theater</v>
      </c>
      <c r="V3704" t="str">
        <f t="shared" si="515"/>
        <v>plays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>
        <f t="shared" si="508"/>
        <v>3351152</v>
      </c>
      <c r="L3705" s="12">
        <f t="shared" si="509"/>
        <v>42556.254490740743</v>
      </c>
      <c r="M3705" s="12">
        <f t="shared" si="510"/>
        <v>42595.040972222225</v>
      </c>
      <c r="N3705" s="14">
        <f t="shared" si="511"/>
        <v>38.536481481481481</v>
      </c>
      <c r="O3705" t="b">
        <v>0</v>
      </c>
      <c r="P3705">
        <v>30</v>
      </c>
      <c r="Q3705" t="b">
        <v>1</v>
      </c>
      <c r="R3705" s="8">
        <f t="shared" si="512"/>
        <v>1.2342857142857142</v>
      </c>
      <c r="S3705" s="10">
        <f t="shared" si="513"/>
        <v>43.2</v>
      </c>
      <c r="T3705" t="s">
        <v>8271</v>
      </c>
      <c r="U3705" t="str">
        <f t="shared" si="514"/>
        <v>theater</v>
      </c>
      <c r="V3705" t="str">
        <f t="shared" si="515"/>
        <v>plays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>
        <f t="shared" si="508"/>
        <v>5184000</v>
      </c>
      <c r="L3706" s="12">
        <f t="shared" si="509"/>
        <v>42461.439745370371</v>
      </c>
      <c r="M3706" s="12">
        <f t="shared" si="510"/>
        <v>42521.439745370371</v>
      </c>
      <c r="N3706" s="14">
        <f t="shared" si="511"/>
        <v>59.75</v>
      </c>
      <c r="O3706" t="b">
        <v>0</v>
      </c>
      <c r="P3706">
        <v>27</v>
      </c>
      <c r="Q3706" t="b">
        <v>1</v>
      </c>
      <c r="R3706" s="8">
        <f t="shared" si="512"/>
        <v>1.3633666666666666</v>
      </c>
      <c r="S3706" s="10">
        <f t="shared" si="513"/>
        <v>15.148518518518518</v>
      </c>
      <c r="T3706" t="s">
        <v>8271</v>
      </c>
      <c r="U3706" t="str">
        <f t="shared" si="514"/>
        <v>theater</v>
      </c>
      <c r="V3706" t="str">
        <f t="shared" si="515"/>
        <v>plays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>
        <f t="shared" si="508"/>
        <v>1832286</v>
      </c>
      <c r="L3707" s="12">
        <f t="shared" si="509"/>
        <v>41792.292986111112</v>
      </c>
      <c r="M3707" s="12">
        <f t="shared" si="510"/>
        <v>41813.5</v>
      </c>
      <c r="N3707" s="14">
        <f t="shared" si="511"/>
        <v>20.957013888888888</v>
      </c>
      <c r="O3707" t="b">
        <v>0</v>
      </c>
      <c r="P3707">
        <v>35</v>
      </c>
      <c r="Q3707" t="b">
        <v>1</v>
      </c>
      <c r="R3707" s="8">
        <f t="shared" si="512"/>
        <v>1.0346657233816767</v>
      </c>
      <c r="S3707" s="10">
        <f t="shared" si="513"/>
        <v>83.571428571428569</v>
      </c>
      <c r="T3707" t="s">
        <v>8271</v>
      </c>
      <c r="U3707" t="str">
        <f t="shared" si="514"/>
        <v>theater</v>
      </c>
      <c r="V3707" t="str">
        <f t="shared" si="515"/>
        <v>plays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>
        <f t="shared" si="508"/>
        <v>1296000</v>
      </c>
      <c r="L3708" s="12">
        <f t="shared" si="509"/>
        <v>41879.663761574076</v>
      </c>
      <c r="M3708" s="12">
        <f t="shared" si="510"/>
        <v>41894.663761574076</v>
      </c>
      <c r="N3708" s="14">
        <f t="shared" si="511"/>
        <v>14.75</v>
      </c>
      <c r="O3708" t="b">
        <v>0</v>
      </c>
      <c r="P3708">
        <v>13</v>
      </c>
      <c r="Q3708" t="b">
        <v>1</v>
      </c>
      <c r="R3708" s="8">
        <f t="shared" si="512"/>
        <v>1.2133333333333334</v>
      </c>
      <c r="S3708" s="10"/>
      <c r="T3708" t="s">
        <v>8271</v>
      </c>
      <c r="U3708" t="str">
        <f t="shared" si="514"/>
        <v>theater</v>
      </c>
      <c r="V3708" t="str">
        <f t="shared" si="515"/>
        <v>plays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>
        <f t="shared" si="508"/>
        <v>1829782</v>
      </c>
      <c r="L3709" s="12">
        <f t="shared" si="509"/>
        <v>42551.798356481479</v>
      </c>
      <c r="M3709" s="12">
        <f t="shared" si="510"/>
        <v>42572.976388888885</v>
      </c>
      <c r="N3709" s="14">
        <f t="shared" si="511"/>
        <v>20.928032407407407</v>
      </c>
      <c r="O3709" t="b">
        <v>0</v>
      </c>
      <c r="P3709">
        <v>23</v>
      </c>
      <c r="Q3709" t="b">
        <v>1</v>
      </c>
      <c r="R3709" s="8">
        <f t="shared" si="512"/>
        <v>1.86</v>
      </c>
      <c r="S3709" s="10"/>
      <c r="T3709" t="s">
        <v>8271</v>
      </c>
      <c r="U3709" t="str">
        <f t="shared" si="514"/>
        <v>theater</v>
      </c>
      <c r="V3709" t="str">
        <f t="shared" si="515"/>
        <v>plays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>
        <f t="shared" si="508"/>
        <v>1209600</v>
      </c>
      <c r="L3710" s="12">
        <f t="shared" si="509"/>
        <v>41809.892199074071</v>
      </c>
      <c r="M3710" s="12">
        <f t="shared" si="510"/>
        <v>41823.892199074071</v>
      </c>
      <c r="N3710" s="14">
        <f t="shared" si="511"/>
        <v>13.75</v>
      </c>
      <c r="O3710" t="b">
        <v>0</v>
      </c>
      <c r="P3710">
        <v>39</v>
      </c>
      <c r="Q3710" t="b">
        <v>1</v>
      </c>
      <c r="R3710" s="8">
        <f t="shared" si="512"/>
        <v>3</v>
      </c>
      <c r="S3710" s="10"/>
      <c r="T3710" t="s">
        <v>8271</v>
      </c>
      <c r="U3710" t="str">
        <f t="shared" si="514"/>
        <v>theater</v>
      </c>
      <c r="V3710" t="str">
        <f t="shared" si="515"/>
        <v>plays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>
        <f t="shared" si="508"/>
        <v>2592000</v>
      </c>
      <c r="L3711" s="12">
        <f t="shared" si="509"/>
        <v>41785.457708333335</v>
      </c>
      <c r="M3711" s="12">
        <f t="shared" si="510"/>
        <v>41815.457708333335</v>
      </c>
      <c r="N3711" s="14">
        <f t="shared" si="511"/>
        <v>29.75</v>
      </c>
      <c r="O3711" t="b">
        <v>0</v>
      </c>
      <c r="P3711">
        <v>35</v>
      </c>
      <c r="Q3711" t="b">
        <v>1</v>
      </c>
      <c r="R3711" s="8">
        <f t="shared" si="512"/>
        <v>1.0825</v>
      </c>
      <c r="S3711" s="10"/>
      <c r="T3711" t="s">
        <v>8271</v>
      </c>
      <c r="U3711" t="str">
        <f t="shared" si="514"/>
        <v>theater</v>
      </c>
      <c r="V3711" t="str">
        <f t="shared" si="515"/>
        <v>plays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>
        <f t="shared" si="508"/>
        <v>2160000</v>
      </c>
      <c r="L3712" s="12">
        <f t="shared" si="509"/>
        <v>42072.326249999998</v>
      </c>
      <c r="M3712" s="12">
        <f t="shared" si="510"/>
        <v>42097.326249999998</v>
      </c>
      <c r="N3712" s="14">
        <f t="shared" si="511"/>
        <v>24.75</v>
      </c>
      <c r="O3712" t="b">
        <v>0</v>
      </c>
      <c r="P3712">
        <v>27</v>
      </c>
      <c r="Q3712" t="b">
        <v>1</v>
      </c>
      <c r="R3712" s="8">
        <f t="shared" si="512"/>
        <v>1.4115384615384616</v>
      </c>
      <c r="S3712" s="10"/>
      <c r="T3712" t="s">
        <v>8271</v>
      </c>
      <c r="U3712" t="str">
        <f t="shared" si="514"/>
        <v>theater</v>
      </c>
      <c r="V3712" t="str">
        <f t="shared" si="515"/>
        <v>plays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>
        <f t="shared" si="508"/>
        <v>2241427</v>
      </c>
      <c r="L3713" s="12">
        <f t="shared" si="509"/>
        <v>41779.474224537036</v>
      </c>
      <c r="M3713" s="12">
        <f t="shared" si="510"/>
        <v>41805.416666666664</v>
      </c>
      <c r="N3713" s="14">
        <f t="shared" si="511"/>
        <v>25.692442129629629</v>
      </c>
      <c r="O3713" t="b">
        <v>0</v>
      </c>
      <c r="P3713">
        <v>21</v>
      </c>
      <c r="Q3713" t="b">
        <v>1</v>
      </c>
      <c r="R3713" s="8">
        <f t="shared" si="512"/>
        <v>1.1399999999999999</v>
      </c>
      <c r="S3713" s="10"/>
      <c r="T3713" t="s">
        <v>8271</v>
      </c>
      <c r="U3713" t="str">
        <f t="shared" si="514"/>
        <v>theater</v>
      </c>
      <c r="V3713" t="str">
        <f t="shared" si="515"/>
        <v>plays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>
        <f t="shared" si="508"/>
        <v>1824673</v>
      </c>
      <c r="L3714" s="12">
        <f t="shared" si="509"/>
        <v>42133.922071759262</v>
      </c>
      <c r="M3714" s="12">
        <f t="shared" si="510"/>
        <v>42155.040972222225</v>
      </c>
      <c r="N3714" s="14">
        <f t="shared" si="511"/>
        <v>20.868900462962962</v>
      </c>
      <c r="O3714" t="b">
        <v>0</v>
      </c>
      <c r="P3714">
        <v>104</v>
      </c>
      <c r="Q3714" t="b">
        <v>1</v>
      </c>
      <c r="R3714" s="8">
        <f t="shared" si="512"/>
        <v>1.5373333333333334</v>
      </c>
      <c r="S3714" s="10"/>
      <c r="T3714" t="s">
        <v>8271</v>
      </c>
      <c r="U3714" t="str">
        <f t="shared" si="514"/>
        <v>theater</v>
      </c>
      <c r="V3714" t="str">
        <f t="shared" si="515"/>
        <v>plays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>
        <f t="shared" ref="K3715:K3778" si="516">SUM(I3715,-J3715)</f>
        <v>1728000</v>
      </c>
      <c r="L3715" s="12">
        <f t="shared" ref="L3715:L3778" si="517">(((J3715/60)/60)/24)+DATE(1970,1,1)+(-6/24)</f>
        <v>42505.488032407404</v>
      </c>
      <c r="M3715" s="12">
        <f t="shared" ref="M3715:M3778" si="518">(((I3715/60)/60)/24)+DATE(1970,1,1)+(-6/24)</f>
        <v>42525.488032407404</v>
      </c>
      <c r="N3715" s="14">
        <f t="shared" ref="N3715:N3778" si="519">(((K3715/60)/60)/24)+(-6/24)</f>
        <v>19.75</v>
      </c>
      <c r="O3715" t="b">
        <v>0</v>
      </c>
      <c r="P3715">
        <v>19</v>
      </c>
      <c r="Q3715" t="b">
        <v>1</v>
      </c>
      <c r="R3715" s="8">
        <f t="shared" ref="R3715:R3778" si="520">E3715/D3715</f>
        <v>1.0149999999999999</v>
      </c>
      <c r="S3715" s="10"/>
      <c r="T3715" t="s">
        <v>8271</v>
      </c>
      <c r="U3715" t="str">
        <f t="shared" si="514"/>
        <v>theater</v>
      </c>
      <c r="V3715" t="str">
        <f t="shared" si="515"/>
        <v>plays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>
        <f t="shared" si="516"/>
        <v>2731073</v>
      </c>
      <c r="L3716" s="12">
        <f t="shared" si="517"/>
        <v>42118.306331018524</v>
      </c>
      <c r="M3716" s="12">
        <f t="shared" si="518"/>
        <v>42149.915972222225</v>
      </c>
      <c r="N3716" s="14">
        <f t="shared" si="519"/>
        <v>31.359641203703703</v>
      </c>
      <c r="O3716" t="b">
        <v>0</v>
      </c>
      <c r="P3716">
        <v>97</v>
      </c>
      <c r="Q3716" t="b">
        <v>1</v>
      </c>
      <c r="R3716" s="8">
        <f t="shared" si="520"/>
        <v>1.0235000000000001</v>
      </c>
      <c r="S3716" s="10"/>
      <c r="T3716" t="s">
        <v>8271</v>
      </c>
      <c r="U3716" t="str">
        <f t="shared" si="514"/>
        <v>theater</v>
      </c>
      <c r="V3716" t="str">
        <f t="shared" si="515"/>
        <v>plays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>
        <f t="shared" si="516"/>
        <v>4971501</v>
      </c>
      <c r="L3717" s="12">
        <f t="shared" si="517"/>
        <v>42036.745590277773</v>
      </c>
      <c r="M3717" s="12">
        <f t="shared" si="518"/>
        <v>42094.286111111112</v>
      </c>
      <c r="N3717" s="14">
        <f t="shared" si="519"/>
        <v>57.290520833333339</v>
      </c>
      <c r="O3717" t="b">
        <v>0</v>
      </c>
      <c r="P3717">
        <v>27</v>
      </c>
      <c r="Q3717" t="b">
        <v>1</v>
      </c>
      <c r="R3717" s="8">
        <f t="shared" si="520"/>
        <v>1.0257142857142858</v>
      </c>
      <c r="S3717" s="10"/>
      <c r="T3717" t="s">
        <v>8271</v>
      </c>
      <c r="U3717" t="str">
        <f t="shared" si="514"/>
        <v>theater</v>
      </c>
      <c r="V3717" t="str">
        <f t="shared" si="515"/>
        <v>plays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>
        <f t="shared" si="516"/>
        <v>2592000</v>
      </c>
      <c r="L3718" s="12">
        <f t="shared" si="517"/>
        <v>42360.637835648144</v>
      </c>
      <c r="M3718" s="12">
        <f t="shared" si="518"/>
        <v>42390.637835648144</v>
      </c>
      <c r="N3718" s="14">
        <f t="shared" si="519"/>
        <v>29.75</v>
      </c>
      <c r="O3718" t="b">
        <v>0</v>
      </c>
      <c r="P3718">
        <v>24</v>
      </c>
      <c r="Q3718" t="b">
        <v>1</v>
      </c>
      <c r="R3718" s="8">
        <f t="shared" si="520"/>
        <v>1.5575000000000001</v>
      </c>
      <c r="S3718" s="10"/>
      <c r="T3718" t="s">
        <v>8271</v>
      </c>
      <c r="U3718" t="str">
        <f t="shared" si="514"/>
        <v>theater</v>
      </c>
      <c r="V3718" t="str">
        <f t="shared" si="515"/>
        <v>plays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>
        <f t="shared" si="516"/>
        <v>2678400</v>
      </c>
      <c r="L3719" s="12">
        <f t="shared" si="517"/>
        <v>42102.616307870368</v>
      </c>
      <c r="M3719" s="12">
        <f t="shared" si="518"/>
        <v>42133.616307870368</v>
      </c>
      <c r="N3719" s="14">
        <f t="shared" si="519"/>
        <v>30.75</v>
      </c>
      <c r="O3719" t="b">
        <v>0</v>
      </c>
      <c r="P3719">
        <v>13</v>
      </c>
      <c r="Q3719" t="b">
        <v>1</v>
      </c>
      <c r="R3719" s="8">
        <f t="shared" si="520"/>
        <v>1.0075000000000001</v>
      </c>
      <c r="S3719" s="10"/>
      <c r="T3719" t="s">
        <v>8271</v>
      </c>
      <c r="U3719" t="str">
        <f t="shared" si="514"/>
        <v>theater</v>
      </c>
      <c r="V3719" t="str">
        <f t="shared" si="515"/>
        <v>plays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>
        <f t="shared" si="516"/>
        <v>2592000</v>
      </c>
      <c r="L3720" s="12">
        <f t="shared" si="517"/>
        <v>42032.466145833328</v>
      </c>
      <c r="M3720" s="12">
        <f t="shared" si="518"/>
        <v>42062.466145833328</v>
      </c>
      <c r="N3720" s="14">
        <f t="shared" si="519"/>
        <v>29.75</v>
      </c>
      <c r="O3720" t="b">
        <v>0</v>
      </c>
      <c r="P3720">
        <v>46</v>
      </c>
      <c r="Q3720" t="b">
        <v>1</v>
      </c>
      <c r="R3720" s="8">
        <f t="shared" si="520"/>
        <v>2.3940000000000001</v>
      </c>
      <c r="S3720" s="10"/>
      <c r="T3720" t="s">
        <v>8271</v>
      </c>
      <c r="U3720" t="str">
        <f t="shared" si="514"/>
        <v>theater</v>
      </c>
      <c r="V3720" t="str">
        <f t="shared" si="515"/>
        <v>plays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>
        <f t="shared" si="516"/>
        <v>2592000</v>
      </c>
      <c r="L3721" s="12">
        <f t="shared" si="517"/>
        <v>42147.479930555557</v>
      </c>
      <c r="M3721" s="12">
        <f t="shared" si="518"/>
        <v>42177.479930555557</v>
      </c>
      <c r="N3721" s="14">
        <f t="shared" si="519"/>
        <v>29.75</v>
      </c>
      <c r="O3721" t="b">
        <v>0</v>
      </c>
      <c r="P3721">
        <v>4</v>
      </c>
      <c r="Q3721" t="b">
        <v>1</v>
      </c>
      <c r="R3721" s="8">
        <f t="shared" si="520"/>
        <v>2.1</v>
      </c>
      <c r="S3721" s="10"/>
      <c r="T3721" t="s">
        <v>8271</v>
      </c>
      <c r="U3721" t="str">
        <f t="shared" si="514"/>
        <v>theater</v>
      </c>
      <c r="V3721" t="str">
        <f t="shared" si="515"/>
        <v>plays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>
        <f t="shared" si="516"/>
        <v>1900800</v>
      </c>
      <c r="L3722" s="12">
        <f t="shared" si="517"/>
        <v>42165.743125000001</v>
      </c>
      <c r="M3722" s="12">
        <f t="shared" si="518"/>
        <v>42187.743125000001</v>
      </c>
      <c r="N3722" s="14">
        <f t="shared" si="519"/>
        <v>21.75</v>
      </c>
      <c r="O3722" t="b">
        <v>0</v>
      </c>
      <c r="P3722">
        <v>40</v>
      </c>
      <c r="Q3722" t="b">
        <v>1</v>
      </c>
      <c r="R3722" s="8">
        <f t="shared" si="520"/>
        <v>1.0451515151515152</v>
      </c>
      <c r="S3722" s="10"/>
      <c r="T3722" t="s">
        <v>8271</v>
      </c>
      <c r="U3722" t="str">
        <f t="shared" si="514"/>
        <v>theater</v>
      </c>
      <c r="V3722" t="str">
        <f t="shared" si="515"/>
        <v>plays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>
        <f t="shared" si="516"/>
        <v>1818000</v>
      </c>
      <c r="L3723" s="12">
        <f t="shared" si="517"/>
        <v>41927.686157407406</v>
      </c>
      <c r="M3723" s="12">
        <f t="shared" si="518"/>
        <v>41948.727824074071</v>
      </c>
      <c r="N3723" s="14">
        <f t="shared" si="519"/>
        <v>20.791666666666668</v>
      </c>
      <c r="O3723" t="b">
        <v>0</v>
      </c>
      <c r="P3723">
        <v>44</v>
      </c>
      <c r="Q3723" t="b">
        <v>1</v>
      </c>
      <c r="R3723" s="8">
        <f t="shared" si="520"/>
        <v>1.008</v>
      </c>
      <c r="S3723" s="10"/>
      <c r="T3723" t="s">
        <v>8271</v>
      </c>
      <c r="U3723" t="str">
        <f t="shared" si="514"/>
        <v>theater</v>
      </c>
      <c r="V3723" t="str">
        <f t="shared" si="515"/>
        <v>plays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>
        <f t="shared" si="516"/>
        <v>2616693</v>
      </c>
      <c r="L3724" s="12">
        <f t="shared" si="517"/>
        <v>42381.421840277777</v>
      </c>
      <c r="M3724" s="12">
        <f t="shared" si="518"/>
        <v>42411.707638888889</v>
      </c>
      <c r="N3724" s="14">
        <f t="shared" si="519"/>
        <v>30.035798611111115</v>
      </c>
      <c r="O3724" t="b">
        <v>0</v>
      </c>
      <c r="P3724">
        <v>35</v>
      </c>
      <c r="Q3724" t="b">
        <v>1</v>
      </c>
      <c r="R3724" s="8">
        <f t="shared" si="520"/>
        <v>1.1120000000000001</v>
      </c>
      <c r="S3724" s="10"/>
      <c r="T3724" t="s">
        <v>8271</v>
      </c>
      <c r="U3724" t="str">
        <f t="shared" si="514"/>
        <v>theater</v>
      </c>
      <c r="V3724" t="str">
        <f t="shared" si="515"/>
        <v>plays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>
        <f t="shared" si="516"/>
        <v>2595600</v>
      </c>
      <c r="L3725" s="12">
        <f t="shared" si="517"/>
        <v>41943.503032407411</v>
      </c>
      <c r="M3725" s="12">
        <f t="shared" si="518"/>
        <v>41973.544699074075</v>
      </c>
      <c r="N3725" s="14">
        <f t="shared" si="519"/>
        <v>29.791666666666668</v>
      </c>
      <c r="O3725" t="b">
        <v>0</v>
      </c>
      <c r="P3725">
        <v>63</v>
      </c>
      <c r="Q3725" t="b">
        <v>1</v>
      </c>
      <c r="R3725" s="8">
        <f t="shared" si="520"/>
        <v>1.0204444444444445</v>
      </c>
      <c r="S3725" s="10"/>
      <c r="T3725" t="s">
        <v>8271</v>
      </c>
      <c r="U3725" t="str">
        <f t="shared" si="514"/>
        <v>theater</v>
      </c>
      <c r="V3725" t="str">
        <f t="shared" si="515"/>
        <v>plays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>
        <f t="shared" si="516"/>
        <v>2545940</v>
      </c>
      <c r="L3726" s="12">
        <f t="shared" si="517"/>
        <v>42465.241435185191</v>
      </c>
      <c r="M3726" s="12">
        <f t="shared" si="518"/>
        <v>42494.708333333328</v>
      </c>
      <c r="N3726" s="14">
        <f t="shared" si="519"/>
        <v>29.21689814814815</v>
      </c>
      <c r="O3726" t="b">
        <v>0</v>
      </c>
      <c r="P3726">
        <v>89</v>
      </c>
      <c r="Q3726" t="b">
        <v>1</v>
      </c>
      <c r="R3726" s="8">
        <f t="shared" si="520"/>
        <v>1.0254767441860466</v>
      </c>
      <c r="S3726" s="10"/>
      <c r="T3726" t="s">
        <v>8271</v>
      </c>
      <c r="U3726" t="str">
        <f t="shared" si="514"/>
        <v>theater</v>
      </c>
      <c r="V3726" t="str">
        <f t="shared" si="515"/>
        <v>plays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>
        <f t="shared" si="516"/>
        <v>1464533</v>
      </c>
      <c r="L3727" s="12">
        <f t="shared" si="517"/>
        <v>42401.695219907408</v>
      </c>
      <c r="M3727" s="12">
        <f t="shared" si="518"/>
        <v>42418.645833333328</v>
      </c>
      <c r="N3727" s="14">
        <f t="shared" si="519"/>
        <v>16.700613425925926</v>
      </c>
      <c r="O3727" t="b">
        <v>0</v>
      </c>
      <c r="P3727">
        <v>15</v>
      </c>
      <c r="Q3727" t="b">
        <v>1</v>
      </c>
      <c r="R3727" s="8">
        <f t="shared" si="520"/>
        <v>1.27</v>
      </c>
      <c r="S3727" s="10"/>
      <c r="T3727" t="s">
        <v>8271</v>
      </c>
      <c r="U3727" t="str">
        <f t="shared" si="514"/>
        <v>theater</v>
      </c>
      <c r="V3727" t="str">
        <f t="shared" si="515"/>
        <v>plays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>
        <f t="shared" si="516"/>
        <v>2396229</v>
      </c>
      <c r="L3728" s="12">
        <f t="shared" si="517"/>
        <v>42461.890868055561</v>
      </c>
      <c r="M3728" s="12">
        <f t="shared" si="518"/>
        <v>42489.625</v>
      </c>
      <c r="N3728" s="14">
        <f t="shared" si="519"/>
        <v>27.484131944444446</v>
      </c>
      <c r="O3728" t="b">
        <v>0</v>
      </c>
      <c r="P3728">
        <v>46</v>
      </c>
      <c r="Q3728" t="b">
        <v>1</v>
      </c>
      <c r="R3728" s="8">
        <f t="shared" si="520"/>
        <v>3.3870588235294119</v>
      </c>
      <c r="S3728" s="10"/>
      <c r="T3728" t="s">
        <v>8271</v>
      </c>
      <c r="U3728" t="str">
        <f t="shared" si="514"/>
        <v>theater</v>
      </c>
      <c r="V3728" t="str">
        <f t="shared" si="515"/>
        <v>plays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>
        <f t="shared" si="516"/>
        <v>2666006</v>
      </c>
      <c r="L3729" s="12">
        <f t="shared" si="517"/>
        <v>42632.098310185189</v>
      </c>
      <c r="M3729" s="12">
        <f t="shared" si="518"/>
        <v>42662.954861111109</v>
      </c>
      <c r="N3729" s="14">
        <f t="shared" si="519"/>
        <v>30.606550925925927</v>
      </c>
      <c r="O3729" t="b">
        <v>0</v>
      </c>
      <c r="P3729">
        <v>33</v>
      </c>
      <c r="Q3729" t="b">
        <v>1</v>
      </c>
      <c r="R3729" s="8">
        <f t="shared" si="520"/>
        <v>1.0075000000000001</v>
      </c>
      <c r="S3729" s="10"/>
      <c r="T3729" t="s">
        <v>8271</v>
      </c>
      <c r="U3729" t="str">
        <f t="shared" si="514"/>
        <v>theater</v>
      </c>
      <c r="V3729" t="str">
        <f t="shared" si="515"/>
        <v>plays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>
        <f t="shared" si="516"/>
        <v>2592000</v>
      </c>
      <c r="L3730" s="12">
        <f t="shared" si="517"/>
        <v>42204.921018518522</v>
      </c>
      <c r="M3730" s="12">
        <f t="shared" si="518"/>
        <v>42234.921018518522</v>
      </c>
      <c r="N3730" s="14">
        <f t="shared" si="519"/>
        <v>29.75</v>
      </c>
      <c r="O3730" t="b">
        <v>0</v>
      </c>
      <c r="P3730">
        <v>31</v>
      </c>
      <c r="Q3730" t="b">
        <v>0</v>
      </c>
      <c r="R3730" s="8">
        <f t="shared" si="520"/>
        <v>9.3100000000000002E-2</v>
      </c>
      <c r="S3730" s="10"/>
      <c r="T3730" t="s">
        <v>8271</v>
      </c>
      <c r="U3730" t="str">
        <f t="shared" si="514"/>
        <v>theater</v>
      </c>
      <c r="V3730" t="str">
        <f t="shared" si="515"/>
        <v>plays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>
        <f t="shared" si="516"/>
        <v>3884400</v>
      </c>
      <c r="L3731" s="12">
        <f t="shared" si="517"/>
        <v>42040.955000000002</v>
      </c>
      <c r="M3731" s="12">
        <f t="shared" si="518"/>
        <v>42085.91333333333</v>
      </c>
      <c r="N3731" s="14">
        <f t="shared" si="519"/>
        <v>44.708333333333336</v>
      </c>
      <c r="O3731" t="b">
        <v>0</v>
      </c>
      <c r="P3731">
        <v>5</v>
      </c>
      <c r="Q3731" t="b">
        <v>0</v>
      </c>
      <c r="R3731" s="8">
        <f t="shared" si="520"/>
        <v>7.2400000000000006E-2</v>
      </c>
      <c r="S3731" s="10"/>
      <c r="T3731" t="s">
        <v>8271</v>
      </c>
      <c r="U3731" t="str">
        <f t="shared" si="514"/>
        <v>theater</v>
      </c>
      <c r="V3731" t="str">
        <f t="shared" si="515"/>
        <v>plays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>
        <f t="shared" si="516"/>
        <v>2592000</v>
      </c>
      <c r="L3732" s="12">
        <f t="shared" si="517"/>
        <v>42203.427766203706</v>
      </c>
      <c r="M3732" s="12">
        <f t="shared" si="518"/>
        <v>42233.427766203706</v>
      </c>
      <c r="N3732" s="14">
        <f t="shared" si="519"/>
        <v>29.75</v>
      </c>
      <c r="O3732" t="b">
        <v>0</v>
      </c>
      <c r="P3732">
        <v>1</v>
      </c>
      <c r="Q3732" t="b">
        <v>0</v>
      </c>
      <c r="R3732" s="8">
        <f t="shared" si="520"/>
        <v>0.1</v>
      </c>
      <c r="S3732" s="10"/>
      <c r="T3732" t="s">
        <v>8271</v>
      </c>
      <c r="U3732" t="str">
        <f t="shared" si="514"/>
        <v>theater</v>
      </c>
      <c r="V3732" t="str">
        <f t="shared" si="515"/>
        <v>plays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>
        <f t="shared" si="516"/>
        <v>2625534</v>
      </c>
      <c r="L3733" s="12">
        <f t="shared" si="517"/>
        <v>41983.502847222218</v>
      </c>
      <c r="M3733" s="12">
        <f t="shared" si="518"/>
        <v>42013.890972222223</v>
      </c>
      <c r="N3733" s="14">
        <f t="shared" si="519"/>
        <v>30.138125000000002</v>
      </c>
      <c r="O3733" t="b">
        <v>0</v>
      </c>
      <c r="P3733">
        <v>12</v>
      </c>
      <c r="Q3733" t="b">
        <v>0</v>
      </c>
      <c r="R3733" s="8">
        <f t="shared" si="520"/>
        <v>0.11272727272727273</v>
      </c>
      <c r="S3733" s="10"/>
      <c r="T3733" t="s">
        <v>8271</v>
      </c>
      <c r="U3733" t="str">
        <f t="shared" si="514"/>
        <v>theater</v>
      </c>
      <c r="V3733" t="str">
        <f t="shared" si="515"/>
        <v>plays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>
        <f t="shared" si="516"/>
        <v>5168667</v>
      </c>
      <c r="L3734" s="12">
        <f t="shared" si="517"/>
        <v>41968.427465277782</v>
      </c>
      <c r="M3734" s="12">
        <f t="shared" si="518"/>
        <v>42028.25</v>
      </c>
      <c r="N3734" s="14">
        <f t="shared" si="519"/>
        <v>59.572534722222223</v>
      </c>
      <c r="O3734" t="b">
        <v>0</v>
      </c>
      <c r="P3734">
        <v>4</v>
      </c>
      <c r="Q3734" t="b">
        <v>0</v>
      </c>
      <c r="R3734" s="8">
        <f t="shared" si="520"/>
        <v>0.15411764705882353</v>
      </c>
      <c r="S3734" s="10"/>
      <c r="T3734" t="s">
        <v>8271</v>
      </c>
      <c r="U3734" t="str">
        <f t="shared" si="514"/>
        <v>theater</v>
      </c>
      <c r="V3734" t="str">
        <f t="shared" si="515"/>
        <v>plays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>
        <f t="shared" si="516"/>
        <v>856492</v>
      </c>
      <c r="L3735" s="12">
        <f t="shared" si="517"/>
        <v>42102.774398148147</v>
      </c>
      <c r="M3735" s="12">
        <f t="shared" si="518"/>
        <v>42112.6875</v>
      </c>
      <c r="N3735" s="14">
        <f t="shared" si="519"/>
        <v>9.6631018518518523</v>
      </c>
      <c r="O3735" t="b">
        <v>0</v>
      </c>
      <c r="P3735">
        <v>0</v>
      </c>
      <c r="Q3735" t="b">
        <v>0</v>
      </c>
      <c r="R3735" s="8">
        <f t="shared" si="520"/>
        <v>0</v>
      </c>
      <c r="S3735" s="10"/>
      <c r="T3735" t="s">
        <v>8271</v>
      </c>
      <c r="U3735" t="str">
        <f t="shared" si="514"/>
        <v>theater</v>
      </c>
      <c r="V3735" t="str">
        <f t="shared" si="515"/>
        <v>plays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>
        <f t="shared" si="516"/>
        <v>5184000</v>
      </c>
      <c r="L3736" s="12">
        <f t="shared" si="517"/>
        <v>42089.651574074072</v>
      </c>
      <c r="M3736" s="12">
        <f t="shared" si="518"/>
        <v>42149.651574074072</v>
      </c>
      <c r="N3736" s="14">
        <f t="shared" si="519"/>
        <v>59.75</v>
      </c>
      <c r="O3736" t="b">
        <v>0</v>
      </c>
      <c r="P3736">
        <v>7</v>
      </c>
      <c r="Q3736" t="b">
        <v>0</v>
      </c>
      <c r="R3736" s="8">
        <f t="shared" si="520"/>
        <v>0.28466666666666668</v>
      </c>
      <c r="S3736" s="10"/>
      <c r="T3736" t="s">
        <v>8271</v>
      </c>
      <c r="U3736" t="str">
        <f t="shared" si="514"/>
        <v>theater</v>
      </c>
      <c r="V3736" t="str">
        <f t="shared" si="515"/>
        <v>plays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>
        <f t="shared" si="516"/>
        <v>2592000</v>
      </c>
      <c r="L3737" s="12">
        <f t="shared" si="517"/>
        <v>42122.443159722221</v>
      </c>
      <c r="M3737" s="12">
        <f t="shared" si="518"/>
        <v>42152.443159722221</v>
      </c>
      <c r="N3737" s="14">
        <f t="shared" si="519"/>
        <v>29.75</v>
      </c>
      <c r="O3737" t="b">
        <v>0</v>
      </c>
      <c r="P3737">
        <v>2</v>
      </c>
      <c r="Q3737" t="b">
        <v>0</v>
      </c>
      <c r="R3737" s="8">
        <f t="shared" si="520"/>
        <v>0.13333333333333333</v>
      </c>
      <c r="S3737" s="10"/>
      <c r="T3737" t="s">
        <v>8271</v>
      </c>
      <c r="U3737" t="str">
        <f t="shared" si="514"/>
        <v>theater</v>
      </c>
      <c r="V3737" t="str">
        <f t="shared" si="515"/>
        <v>plays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>
        <f t="shared" si="516"/>
        <v>3286507</v>
      </c>
      <c r="L3738" s="12">
        <f t="shared" si="517"/>
        <v>42048.461724537032</v>
      </c>
      <c r="M3738" s="12">
        <f t="shared" si="518"/>
        <v>42086.5</v>
      </c>
      <c r="N3738" s="14">
        <f t="shared" si="519"/>
        <v>37.788275462962964</v>
      </c>
      <c r="O3738" t="b">
        <v>0</v>
      </c>
      <c r="P3738">
        <v>1</v>
      </c>
      <c r="Q3738" t="b">
        <v>0</v>
      </c>
      <c r="R3738" s="8">
        <f t="shared" si="520"/>
        <v>6.6666666666666671E-3</v>
      </c>
      <c r="S3738" s="10"/>
      <c r="T3738" t="s">
        <v>8271</v>
      </c>
      <c r="U3738" t="str">
        <f t="shared" si="514"/>
        <v>theater</v>
      </c>
      <c r="V3738" t="str">
        <f t="shared" si="515"/>
        <v>plays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>
        <f t="shared" si="516"/>
        <v>1952637</v>
      </c>
      <c r="L3739" s="12">
        <f t="shared" si="517"/>
        <v>42297.441006944442</v>
      </c>
      <c r="M3739" s="12">
        <f t="shared" si="518"/>
        <v>42320.040972222225</v>
      </c>
      <c r="N3739" s="14">
        <f t="shared" si="519"/>
        <v>22.34996527777778</v>
      </c>
      <c r="O3739" t="b">
        <v>0</v>
      </c>
      <c r="P3739">
        <v>4</v>
      </c>
      <c r="Q3739" t="b">
        <v>0</v>
      </c>
      <c r="R3739" s="8">
        <f t="shared" si="520"/>
        <v>0.21428571428571427</v>
      </c>
      <c r="S3739" s="10"/>
      <c r="T3739" t="s">
        <v>8271</v>
      </c>
      <c r="U3739" t="str">
        <f t="shared" si="514"/>
        <v>theater</v>
      </c>
      <c r="V3739" t="str">
        <f t="shared" si="515"/>
        <v>plays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>
        <f t="shared" si="516"/>
        <v>1898895</v>
      </c>
      <c r="L3740" s="12">
        <f t="shared" si="517"/>
        <v>41813.688715277778</v>
      </c>
      <c r="M3740" s="12">
        <f t="shared" si="518"/>
        <v>41835.666666666664</v>
      </c>
      <c r="N3740" s="14">
        <f t="shared" si="519"/>
        <v>21.727951388888886</v>
      </c>
      <c r="O3740" t="b">
        <v>0</v>
      </c>
      <c r="P3740">
        <v>6</v>
      </c>
      <c r="Q3740" t="b">
        <v>0</v>
      </c>
      <c r="R3740" s="8">
        <f t="shared" si="520"/>
        <v>0.18</v>
      </c>
      <c r="S3740" s="10"/>
      <c r="T3740" t="s">
        <v>8271</v>
      </c>
      <c r="U3740" t="str">
        <f t="shared" si="514"/>
        <v>theater</v>
      </c>
      <c r="V3740" t="str">
        <f t="shared" si="515"/>
        <v>plays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>
        <f t="shared" si="516"/>
        <v>1728000</v>
      </c>
      <c r="L3741" s="12">
        <f t="shared" si="517"/>
        <v>42548.199861111112</v>
      </c>
      <c r="M3741" s="12">
        <f t="shared" si="518"/>
        <v>42568.199861111112</v>
      </c>
      <c r="N3741" s="14">
        <f t="shared" si="519"/>
        <v>19.75</v>
      </c>
      <c r="O3741" t="b">
        <v>0</v>
      </c>
      <c r="P3741">
        <v>8</v>
      </c>
      <c r="Q3741" t="b">
        <v>0</v>
      </c>
      <c r="R3741" s="8">
        <f t="shared" si="520"/>
        <v>0.20125000000000001</v>
      </c>
      <c r="S3741" s="10"/>
      <c r="T3741" t="s">
        <v>8271</v>
      </c>
      <c r="U3741" t="str">
        <f t="shared" si="514"/>
        <v>theater</v>
      </c>
      <c r="V3741" t="str">
        <f t="shared" si="515"/>
        <v>plays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>
        <f t="shared" si="516"/>
        <v>2591083</v>
      </c>
      <c r="L3742" s="12">
        <f t="shared" si="517"/>
        <v>41832.839756944442</v>
      </c>
      <c r="M3742" s="12">
        <f t="shared" si="518"/>
        <v>41862.829143518517</v>
      </c>
      <c r="N3742" s="14">
        <f t="shared" si="519"/>
        <v>29.739386574074075</v>
      </c>
      <c r="O3742" t="b">
        <v>0</v>
      </c>
      <c r="P3742">
        <v>14</v>
      </c>
      <c r="Q3742" t="b">
        <v>0</v>
      </c>
      <c r="R3742" s="8">
        <f t="shared" si="520"/>
        <v>0.17899999999999999</v>
      </c>
      <c r="S3742" s="10"/>
      <c r="T3742" t="s">
        <v>8271</v>
      </c>
      <c r="U3742" t="str">
        <f t="shared" si="514"/>
        <v>theater</v>
      </c>
      <c r="V3742" t="str">
        <f t="shared" si="515"/>
        <v>plays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>
        <f t="shared" si="516"/>
        <v>2592000</v>
      </c>
      <c r="L3743" s="12">
        <f t="shared" si="517"/>
        <v>42325.670717592591</v>
      </c>
      <c r="M3743" s="12">
        <f t="shared" si="518"/>
        <v>42355.670717592591</v>
      </c>
      <c r="N3743" s="14">
        <f t="shared" si="519"/>
        <v>29.75</v>
      </c>
      <c r="O3743" t="b">
        <v>0</v>
      </c>
      <c r="P3743">
        <v>0</v>
      </c>
      <c r="Q3743" t="b">
        <v>0</v>
      </c>
      <c r="R3743" s="8">
        <f t="shared" si="520"/>
        <v>0</v>
      </c>
      <c r="S3743" s="10"/>
      <c r="T3743" t="s">
        <v>8271</v>
      </c>
      <c r="U3743" t="str">
        <f t="shared" ref="U3743:U3806" si="521">IF(T3743="theater/plays", "theater", IF(T3743="theater/musical", "theater", IF(T3743="theater/spaces", "theater", "N/A")))</f>
        <v>theater</v>
      </c>
      <c r="V3743" t="str">
        <f t="shared" ref="V3743:V3806" si="522">IF(T3743="theater/plays", "plays", IF(T3743="theater/musical", "musical", IF(T3743="theater/spaces", "spaces", "N/A")))</f>
        <v>plays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>
        <f t="shared" si="516"/>
        <v>2592000</v>
      </c>
      <c r="L3744" s="12">
        <f t="shared" si="517"/>
        <v>41857.964629629627</v>
      </c>
      <c r="M3744" s="12">
        <f t="shared" si="518"/>
        <v>41887.964629629627</v>
      </c>
      <c r="N3744" s="14">
        <f t="shared" si="519"/>
        <v>29.75</v>
      </c>
      <c r="O3744" t="b">
        <v>0</v>
      </c>
      <c r="P3744">
        <v>4</v>
      </c>
      <c r="Q3744" t="b">
        <v>0</v>
      </c>
      <c r="R3744" s="8">
        <f t="shared" si="520"/>
        <v>0.02</v>
      </c>
      <c r="S3744" s="10"/>
      <c r="T3744" t="s">
        <v>8271</v>
      </c>
      <c r="U3744" t="str">
        <f t="shared" si="521"/>
        <v>theater</v>
      </c>
      <c r="V3744" t="str">
        <f t="shared" si="522"/>
        <v>plays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>
        <f t="shared" si="516"/>
        <v>2592000</v>
      </c>
      <c r="L3745" s="12">
        <f t="shared" si="517"/>
        <v>41793.460231481484</v>
      </c>
      <c r="M3745" s="12">
        <f t="shared" si="518"/>
        <v>41823.460231481484</v>
      </c>
      <c r="N3745" s="14">
        <f t="shared" si="519"/>
        <v>29.75</v>
      </c>
      <c r="O3745" t="b">
        <v>0</v>
      </c>
      <c r="P3745">
        <v>0</v>
      </c>
      <c r="Q3745" t="b">
        <v>0</v>
      </c>
      <c r="R3745" s="8">
        <f t="shared" si="520"/>
        <v>0</v>
      </c>
      <c r="S3745" s="10"/>
      <c r="T3745" t="s">
        <v>8271</v>
      </c>
      <c r="U3745" t="str">
        <f t="shared" si="521"/>
        <v>theater</v>
      </c>
      <c r="V3745" t="str">
        <f t="shared" si="522"/>
        <v>plays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>
        <f t="shared" si="516"/>
        <v>2708788</v>
      </c>
      <c r="L3746" s="12">
        <f t="shared" si="517"/>
        <v>41793.564259259263</v>
      </c>
      <c r="M3746" s="12">
        <f t="shared" si="518"/>
        <v>41824.915972222225</v>
      </c>
      <c r="N3746" s="14">
        <f t="shared" si="519"/>
        <v>31.101712962962964</v>
      </c>
      <c r="O3746" t="b">
        <v>0</v>
      </c>
      <c r="P3746">
        <v>0</v>
      </c>
      <c r="Q3746" t="b">
        <v>0</v>
      </c>
      <c r="R3746" s="8">
        <f t="shared" si="520"/>
        <v>0</v>
      </c>
      <c r="S3746" s="10"/>
      <c r="T3746" t="s">
        <v>8271</v>
      </c>
      <c r="U3746" t="str">
        <f t="shared" si="521"/>
        <v>theater</v>
      </c>
      <c r="V3746" t="str">
        <f t="shared" si="522"/>
        <v>plays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>
        <f t="shared" si="516"/>
        <v>2592000</v>
      </c>
      <c r="L3747" s="12">
        <f t="shared" si="517"/>
        <v>41831.447939814818</v>
      </c>
      <c r="M3747" s="12">
        <f t="shared" si="518"/>
        <v>41861.447939814818</v>
      </c>
      <c r="N3747" s="14">
        <f t="shared" si="519"/>
        <v>29.75</v>
      </c>
      <c r="O3747" t="b">
        <v>0</v>
      </c>
      <c r="P3747">
        <v>1</v>
      </c>
      <c r="Q3747" t="b">
        <v>0</v>
      </c>
      <c r="R3747" s="8">
        <f t="shared" si="520"/>
        <v>0.1</v>
      </c>
      <c r="S3747" s="10"/>
      <c r="T3747" t="s">
        <v>8271</v>
      </c>
      <c r="U3747" t="str">
        <f t="shared" si="521"/>
        <v>theater</v>
      </c>
      <c r="V3747" t="str">
        <f t="shared" si="522"/>
        <v>plays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>
        <f t="shared" si="516"/>
        <v>2592000</v>
      </c>
      <c r="L3748" s="12">
        <f t="shared" si="517"/>
        <v>42621.139340277776</v>
      </c>
      <c r="M3748" s="12">
        <f t="shared" si="518"/>
        <v>42651.139340277776</v>
      </c>
      <c r="N3748" s="14">
        <f t="shared" si="519"/>
        <v>29.75</v>
      </c>
      <c r="O3748" t="b">
        <v>0</v>
      </c>
      <c r="P3748">
        <v>1</v>
      </c>
      <c r="Q3748" t="b">
        <v>0</v>
      </c>
      <c r="R3748" s="8">
        <f t="shared" si="520"/>
        <v>2.3764705882352941E-2</v>
      </c>
      <c r="S3748" s="10"/>
      <c r="T3748" t="s">
        <v>8271</v>
      </c>
      <c r="U3748" t="str">
        <f t="shared" si="521"/>
        <v>theater</v>
      </c>
      <c r="V3748" t="str">
        <f t="shared" si="522"/>
        <v>plays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>
        <f t="shared" si="516"/>
        <v>2303244</v>
      </c>
      <c r="L3749" s="12">
        <f t="shared" si="517"/>
        <v>42164.049722222218</v>
      </c>
      <c r="M3749" s="12">
        <f t="shared" si="518"/>
        <v>42190.707638888889</v>
      </c>
      <c r="N3749" s="14">
        <f t="shared" si="519"/>
        <v>26.407916666666669</v>
      </c>
      <c r="O3749" t="b">
        <v>0</v>
      </c>
      <c r="P3749">
        <v>1</v>
      </c>
      <c r="Q3749" t="b">
        <v>0</v>
      </c>
      <c r="R3749" s="8">
        <f t="shared" si="520"/>
        <v>0.01</v>
      </c>
      <c r="S3749" s="10"/>
      <c r="T3749" t="s">
        <v>8271</v>
      </c>
      <c r="U3749" t="str">
        <f t="shared" si="521"/>
        <v>theater</v>
      </c>
      <c r="V3749" t="str">
        <f t="shared" si="522"/>
        <v>plays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>
        <f t="shared" si="516"/>
        <v>1774904</v>
      </c>
      <c r="L3750" s="12">
        <f t="shared" si="517"/>
        <v>42395.456435185188</v>
      </c>
      <c r="M3750" s="12">
        <f t="shared" si="518"/>
        <v>42415.999305555553</v>
      </c>
      <c r="N3750" s="14">
        <f t="shared" si="519"/>
        <v>20.29287037037037</v>
      </c>
      <c r="O3750" t="b">
        <v>0</v>
      </c>
      <c r="P3750">
        <v>52</v>
      </c>
      <c r="Q3750" t="b">
        <v>1</v>
      </c>
      <c r="R3750" s="8">
        <f t="shared" si="520"/>
        <v>1.0351999999999999</v>
      </c>
      <c r="S3750" s="10"/>
      <c r="T3750" t="s">
        <v>8305</v>
      </c>
      <c r="U3750" t="str">
        <f t="shared" si="521"/>
        <v>theater</v>
      </c>
      <c r="V3750" t="str">
        <f t="shared" si="522"/>
        <v>musical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>
        <f t="shared" si="516"/>
        <v>2681752</v>
      </c>
      <c r="L3751" s="12">
        <f t="shared" si="517"/>
        <v>42457.877175925925</v>
      </c>
      <c r="M3751" s="12">
        <f t="shared" si="518"/>
        <v>42488.915972222225</v>
      </c>
      <c r="N3751" s="14">
        <f t="shared" si="519"/>
        <v>30.788796296296297</v>
      </c>
      <c r="O3751" t="b">
        <v>0</v>
      </c>
      <c r="P3751">
        <v>7</v>
      </c>
      <c r="Q3751" t="b">
        <v>1</v>
      </c>
      <c r="R3751" s="8">
        <f t="shared" si="520"/>
        <v>1.05</v>
      </c>
      <c r="S3751" s="10"/>
      <c r="T3751" t="s">
        <v>8305</v>
      </c>
      <c r="U3751" t="str">
        <f t="shared" si="521"/>
        <v>theater</v>
      </c>
      <c r="V3751" t="str">
        <f t="shared" si="522"/>
        <v>musical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>
        <f t="shared" si="516"/>
        <v>2449532</v>
      </c>
      <c r="L3752" s="12">
        <f t="shared" si="517"/>
        <v>42016.731574074074</v>
      </c>
      <c r="M3752" s="12">
        <f t="shared" si="518"/>
        <v>42045.082638888889</v>
      </c>
      <c r="N3752" s="14">
        <f t="shared" si="519"/>
        <v>28.101064814814816</v>
      </c>
      <c r="O3752" t="b">
        <v>0</v>
      </c>
      <c r="P3752">
        <v>28</v>
      </c>
      <c r="Q3752" t="b">
        <v>1</v>
      </c>
      <c r="R3752" s="8">
        <f t="shared" si="520"/>
        <v>1.0044999999999999</v>
      </c>
      <c r="S3752" s="10"/>
      <c r="T3752" t="s">
        <v>8305</v>
      </c>
      <c r="U3752" t="str">
        <f t="shared" si="521"/>
        <v>theater</v>
      </c>
      <c r="V3752" t="str">
        <f t="shared" si="522"/>
        <v>musical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>
        <f t="shared" si="516"/>
        <v>5180400</v>
      </c>
      <c r="L3753" s="12">
        <f t="shared" si="517"/>
        <v>42402.785567129627</v>
      </c>
      <c r="M3753" s="12">
        <f t="shared" si="518"/>
        <v>42462.743900462956</v>
      </c>
      <c r="N3753" s="14">
        <f t="shared" si="519"/>
        <v>59.708333333333336</v>
      </c>
      <c r="O3753" t="b">
        <v>0</v>
      </c>
      <c r="P3753">
        <v>11</v>
      </c>
      <c r="Q3753" t="b">
        <v>1</v>
      </c>
      <c r="R3753" s="8">
        <f t="shared" si="520"/>
        <v>1.3260000000000001</v>
      </c>
      <c r="S3753" s="10"/>
      <c r="T3753" t="s">
        <v>8305</v>
      </c>
      <c r="U3753" t="str">
        <f t="shared" si="521"/>
        <v>theater</v>
      </c>
      <c r="V3753" t="str">
        <f t="shared" si="522"/>
        <v>musical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>
        <f t="shared" si="516"/>
        <v>3462265</v>
      </c>
      <c r="L3754" s="12">
        <f t="shared" si="517"/>
        <v>42619.552488425921</v>
      </c>
      <c r="M3754" s="12">
        <f t="shared" si="518"/>
        <v>42659.625</v>
      </c>
      <c r="N3754" s="14">
        <f t="shared" si="519"/>
        <v>39.82251157407407</v>
      </c>
      <c r="O3754" t="b">
        <v>0</v>
      </c>
      <c r="P3754">
        <v>15</v>
      </c>
      <c r="Q3754" t="b">
        <v>1</v>
      </c>
      <c r="R3754" s="8">
        <f t="shared" si="520"/>
        <v>1.1299999999999999</v>
      </c>
      <c r="S3754" s="10"/>
      <c r="T3754" t="s">
        <v>8305</v>
      </c>
      <c r="U3754" t="str">
        <f t="shared" si="521"/>
        <v>theater</v>
      </c>
      <c r="V3754" t="str">
        <f t="shared" si="522"/>
        <v>musical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>
        <f t="shared" si="516"/>
        <v>2520800</v>
      </c>
      <c r="L3755" s="12">
        <f t="shared" si="517"/>
        <v>42128.574074074073</v>
      </c>
      <c r="M3755" s="12">
        <f t="shared" si="518"/>
        <v>42157.75</v>
      </c>
      <c r="N3755" s="14">
        <f t="shared" si="519"/>
        <v>28.925925925925927</v>
      </c>
      <c r="O3755" t="b">
        <v>0</v>
      </c>
      <c r="P3755">
        <v>30</v>
      </c>
      <c r="Q3755" t="b">
        <v>1</v>
      </c>
      <c r="R3755" s="8">
        <f t="shared" si="520"/>
        <v>1.0334000000000001</v>
      </c>
      <c r="S3755" s="10"/>
      <c r="T3755" t="s">
        <v>8305</v>
      </c>
      <c r="U3755" t="str">
        <f t="shared" si="521"/>
        <v>theater</v>
      </c>
      <c r="V3755" t="str">
        <f t="shared" si="522"/>
        <v>musical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>
        <f t="shared" si="516"/>
        <v>3225003</v>
      </c>
      <c r="L3756" s="12">
        <f t="shared" si="517"/>
        <v>41808.631215277775</v>
      </c>
      <c r="M3756" s="12">
        <f t="shared" si="518"/>
        <v>41845.957638888889</v>
      </c>
      <c r="N3756" s="14">
        <f t="shared" si="519"/>
        <v>37.076423611111117</v>
      </c>
      <c r="O3756" t="b">
        <v>0</v>
      </c>
      <c r="P3756">
        <v>27</v>
      </c>
      <c r="Q3756" t="b">
        <v>1</v>
      </c>
      <c r="R3756" s="8">
        <f t="shared" si="520"/>
        <v>1.2</v>
      </c>
      <c r="S3756" s="10"/>
      <c r="T3756" t="s">
        <v>8305</v>
      </c>
      <c r="U3756" t="str">
        <f t="shared" si="521"/>
        <v>theater</v>
      </c>
      <c r="V3756" t="str">
        <f t="shared" si="522"/>
        <v>musical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>
        <f t="shared" si="516"/>
        <v>2592000</v>
      </c>
      <c r="L3757" s="12">
        <f t="shared" si="517"/>
        <v>42445.616979166662</v>
      </c>
      <c r="M3757" s="12">
        <f t="shared" si="518"/>
        <v>42475.616979166662</v>
      </c>
      <c r="N3757" s="14">
        <f t="shared" si="519"/>
        <v>29.75</v>
      </c>
      <c r="O3757" t="b">
        <v>0</v>
      </c>
      <c r="P3757">
        <v>28</v>
      </c>
      <c r="Q3757" t="b">
        <v>1</v>
      </c>
      <c r="R3757" s="8">
        <f t="shared" si="520"/>
        <v>1.2963636363636364</v>
      </c>
      <c r="S3757" s="10"/>
      <c r="T3757" t="s">
        <v>8305</v>
      </c>
      <c r="U3757" t="str">
        <f t="shared" si="521"/>
        <v>theater</v>
      </c>
      <c r="V3757" t="str">
        <f t="shared" si="522"/>
        <v>musical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>
        <f t="shared" si="516"/>
        <v>2592000</v>
      </c>
      <c r="L3758" s="12">
        <f t="shared" si="517"/>
        <v>41771.564791666664</v>
      </c>
      <c r="M3758" s="12">
        <f t="shared" si="518"/>
        <v>41801.564791666664</v>
      </c>
      <c r="N3758" s="14">
        <f t="shared" si="519"/>
        <v>29.75</v>
      </c>
      <c r="O3758" t="b">
        <v>0</v>
      </c>
      <c r="P3758">
        <v>17</v>
      </c>
      <c r="Q3758" t="b">
        <v>1</v>
      </c>
      <c r="R3758" s="8">
        <f t="shared" si="520"/>
        <v>1.0111111111111111</v>
      </c>
      <c r="S3758" s="10"/>
      <c r="T3758" t="s">
        <v>8305</v>
      </c>
      <c r="U3758" t="str">
        <f t="shared" si="521"/>
        <v>theater</v>
      </c>
      <c r="V3758" t="str">
        <f t="shared" si="522"/>
        <v>musical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>
        <f t="shared" si="516"/>
        <v>1728000</v>
      </c>
      <c r="L3759" s="12">
        <f t="shared" si="517"/>
        <v>41954.600868055553</v>
      </c>
      <c r="M3759" s="12">
        <f t="shared" si="518"/>
        <v>41974.600868055553</v>
      </c>
      <c r="N3759" s="14">
        <f t="shared" si="519"/>
        <v>19.75</v>
      </c>
      <c r="O3759" t="b">
        <v>0</v>
      </c>
      <c r="P3759">
        <v>50</v>
      </c>
      <c r="Q3759" t="b">
        <v>1</v>
      </c>
      <c r="R3759" s="8">
        <f t="shared" si="520"/>
        <v>1.0851428571428572</v>
      </c>
      <c r="S3759" s="10"/>
      <c r="T3759" t="s">
        <v>8305</v>
      </c>
      <c r="U3759" t="str">
        <f t="shared" si="521"/>
        <v>theater</v>
      </c>
      <c r="V3759" t="str">
        <f t="shared" si="522"/>
        <v>musical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>
        <f t="shared" si="516"/>
        <v>2655662</v>
      </c>
      <c r="L3760" s="12">
        <f t="shared" si="517"/>
        <v>41747.221504629626</v>
      </c>
      <c r="M3760" s="12">
        <f t="shared" si="518"/>
        <v>41777.958333333336</v>
      </c>
      <c r="N3760" s="14">
        <f t="shared" si="519"/>
        <v>30.486828703703704</v>
      </c>
      <c r="O3760" t="b">
        <v>0</v>
      </c>
      <c r="P3760">
        <v>26</v>
      </c>
      <c r="Q3760" t="b">
        <v>1</v>
      </c>
      <c r="R3760" s="8">
        <f t="shared" si="520"/>
        <v>1.0233333333333334</v>
      </c>
      <c r="S3760" s="10"/>
      <c r="T3760" t="s">
        <v>8305</v>
      </c>
      <c r="U3760" t="str">
        <f t="shared" si="521"/>
        <v>theater</v>
      </c>
      <c r="V3760" t="str">
        <f t="shared" si="522"/>
        <v>musical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>
        <f t="shared" si="516"/>
        <v>5184000</v>
      </c>
      <c r="L3761" s="12">
        <f t="shared" si="517"/>
        <v>42181.858252314814</v>
      </c>
      <c r="M3761" s="12">
        <f t="shared" si="518"/>
        <v>42241.858252314814</v>
      </c>
      <c r="N3761" s="14">
        <f t="shared" si="519"/>
        <v>59.75</v>
      </c>
      <c r="O3761" t="b">
        <v>0</v>
      </c>
      <c r="P3761">
        <v>88</v>
      </c>
      <c r="Q3761" t="b">
        <v>1</v>
      </c>
      <c r="R3761" s="8">
        <f t="shared" si="520"/>
        <v>1.1024425000000002</v>
      </c>
      <c r="S3761" s="10"/>
      <c r="T3761" t="s">
        <v>8305</v>
      </c>
      <c r="U3761" t="str">
        <f t="shared" si="521"/>
        <v>theater</v>
      </c>
      <c r="V3761" t="str">
        <f t="shared" si="522"/>
        <v>musical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>
        <f t="shared" si="516"/>
        <v>2160000</v>
      </c>
      <c r="L3762" s="12">
        <f t="shared" si="517"/>
        <v>41739.275300925925</v>
      </c>
      <c r="M3762" s="12">
        <f t="shared" si="518"/>
        <v>41764.275300925925</v>
      </c>
      <c r="N3762" s="14">
        <f t="shared" si="519"/>
        <v>24.75</v>
      </c>
      <c r="O3762" t="b">
        <v>0</v>
      </c>
      <c r="P3762">
        <v>91</v>
      </c>
      <c r="Q3762" t="b">
        <v>1</v>
      </c>
      <c r="R3762" s="8">
        <f t="shared" si="520"/>
        <v>1.010154</v>
      </c>
      <c r="S3762" s="10"/>
      <c r="T3762" t="s">
        <v>8305</v>
      </c>
      <c r="U3762" t="str">
        <f t="shared" si="521"/>
        <v>theater</v>
      </c>
      <c r="V3762" t="str">
        <f t="shared" si="522"/>
        <v>musical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>
        <f t="shared" si="516"/>
        <v>4621663</v>
      </c>
      <c r="L3763" s="12">
        <f t="shared" si="517"/>
        <v>42173.216863425929</v>
      </c>
      <c r="M3763" s="12">
        <f t="shared" si="518"/>
        <v>42226.708333333328</v>
      </c>
      <c r="N3763" s="14">
        <f t="shared" si="519"/>
        <v>53.241469907407406</v>
      </c>
      <c r="O3763" t="b">
        <v>0</v>
      </c>
      <c r="P3763">
        <v>3</v>
      </c>
      <c r="Q3763" t="b">
        <v>1</v>
      </c>
      <c r="R3763" s="8">
        <f t="shared" si="520"/>
        <v>1</v>
      </c>
      <c r="S3763" s="10"/>
      <c r="T3763" t="s">
        <v>8305</v>
      </c>
      <c r="U3763" t="str">
        <f t="shared" si="521"/>
        <v>theater</v>
      </c>
      <c r="V3763" t="str">
        <f t="shared" si="522"/>
        <v>musical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>
        <f t="shared" si="516"/>
        <v>2160000</v>
      </c>
      <c r="L3764" s="12">
        <f t="shared" si="517"/>
        <v>42193.563530092593</v>
      </c>
      <c r="M3764" s="12">
        <f t="shared" si="518"/>
        <v>42218.563530092593</v>
      </c>
      <c r="N3764" s="14">
        <f t="shared" si="519"/>
        <v>24.75</v>
      </c>
      <c r="O3764" t="b">
        <v>0</v>
      </c>
      <c r="P3764">
        <v>28</v>
      </c>
      <c r="Q3764" t="b">
        <v>1</v>
      </c>
      <c r="R3764" s="8">
        <f t="shared" si="520"/>
        <v>1.0624</v>
      </c>
      <c r="S3764" s="10"/>
      <c r="T3764" t="s">
        <v>8305</v>
      </c>
      <c r="U3764" t="str">
        <f t="shared" si="521"/>
        <v>theater</v>
      </c>
      <c r="V3764" t="str">
        <f t="shared" si="522"/>
        <v>musical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>
        <f t="shared" si="516"/>
        <v>2588400</v>
      </c>
      <c r="L3765" s="12">
        <f t="shared" si="517"/>
        <v>42065.500300925924</v>
      </c>
      <c r="M3765" s="12">
        <f t="shared" si="518"/>
        <v>42095.458634259259</v>
      </c>
      <c r="N3765" s="14">
        <f t="shared" si="519"/>
        <v>29.708333333333332</v>
      </c>
      <c r="O3765" t="b">
        <v>0</v>
      </c>
      <c r="P3765">
        <v>77</v>
      </c>
      <c r="Q3765" t="b">
        <v>1</v>
      </c>
      <c r="R3765" s="8">
        <f t="shared" si="520"/>
        <v>1</v>
      </c>
      <c r="S3765" s="10"/>
      <c r="T3765" t="s">
        <v>8305</v>
      </c>
      <c r="U3765" t="str">
        <f t="shared" si="521"/>
        <v>theater</v>
      </c>
      <c r="V3765" t="str">
        <f t="shared" si="522"/>
        <v>musical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>
        <f t="shared" si="516"/>
        <v>1657328</v>
      </c>
      <c r="L3766" s="12">
        <f t="shared" si="517"/>
        <v>42499.592962962968</v>
      </c>
      <c r="M3766" s="12">
        <f t="shared" si="518"/>
        <v>42518.774999999994</v>
      </c>
      <c r="N3766" s="14">
        <f t="shared" si="519"/>
        <v>18.932037037037038</v>
      </c>
      <c r="O3766" t="b">
        <v>0</v>
      </c>
      <c r="P3766">
        <v>27</v>
      </c>
      <c r="Q3766" t="b">
        <v>1</v>
      </c>
      <c r="R3766" s="8">
        <f t="shared" si="520"/>
        <v>1</v>
      </c>
      <c r="S3766" s="10"/>
      <c r="T3766" t="s">
        <v>8305</v>
      </c>
      <c r="U3766" t="str">
        <f t="shared" si="521"/>
        <v>theater</v>
      </c>
      <c r="V3766" t="str">
        <f t="shared" si="522"/>
        <v>musical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>
        <f t="shared" si="516"/>
        <v>2592000</v>
      </c>
      <c r="L3767" s="12">
        <f t="shared" si="517"/>
        <v>41820.526412037041</v>
      </c>
      <c r="M3767" s="12">
        <f t="shared" si="518"/>
        <v>41850.526412037041</v>
      </c>
      <c r="N3767" s="14">
        <f t="shared" si="519"/>
        <v>29.75</v>
      </c>
      <c r="O3767" t="b">
        <v>0</v>
      </c>
      <c r="P3767">
        <v>107</v>
      </c>
      <c r="Q3767" t="b">
        <v>1</v>
      </c>
      <c r="R3767" s="8">
        <f t="shared" si="520"/>
        <v>1.1345714285714286</v>
      </c>
      <c r="S3767" s="10"/>
      <c r="T3767" t="s">
        <v>8305</v>
      </c>
      <c r="U3767" t="str">
        <f t="shared" si="521"/>
        <v>theater</v>
      </c>
      <c r="V3767" t="str">
        <f t="shared" si="522"/>
        <v>musical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>
        <f t="shared" si="516"/>
        <v>3024000</v>
      </c>
      <c r="L3768" s="12">
        <f t="shared" si="517"/>
        <v>41787.917187500003</v>
      </c>
      <c r="M3768" s="12">
        <f t="shared" si="518"/>
        <v>41822.917187500003</v>
      </c>
      <c r="N3768" s="14">
        <f t="shared" si="519"/>
        <v>34.75</v>
      </c>
      <c r="O3768" t="b">
        <v>0</v>
      </c>
      <c r="P3768">
        <v>96</v>
      </c>
      <c r="Q3768" t="b">
        <v>1</v>
      </c>
      <c r="R3768" s="8">
        <f t="shared" si="520"/>
        <v>1.0265010000000001</v>
      </c>
      <c r="S3768" s="10"/>
      <c r="T3768" t="s">
        <v>8305</v>
      </c>
      <c r="U3768" t="str">
        <f t="shared" si="521"/>
        <v>theater</v>
      </c>
      <c r="V3768" t="str">
        <f t="shared" si="522"/>
        <v>musical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>
        <f t="shared" si="516"/>
        <v>1225843</v>
      </c>
      <c r="L3769" s="12">
        <f t="shared" si="517"/>
        <v>42049.769641203704</v>
      </c>
      <c r="M3769" s="12">
        <f t="shared" si="518"/>
        <v>42063.957638888889</v>
      </c>
      <c r="N3769" s="14">
        <f t="shared" si="519"/>
        <v>13.937997685185186</v>
      </c>
      <c r="O3769" t="b">
        <v>0</v>
      </c>
      <c r="P3769">
        <v>56</v>
      </c>
      <c r="Q3769" t="b">
        <v>1</v>
      </c>
      <c r="R3769" s="8">
        <f t="shared" si="520"/>
        <v>1.1675</v>
      </c>
      <c r="S3769" s="10"/>
      <c r="T3769" t="s">
        <v>8305</v>
      </c>
      <c r="U3769" t="str">
        <f t="shared" si="521"/>
        <v>theater</v>
      </c>
      <c r="V3769" t="str">
        <f t="shared" si="522"/>
        <v>musical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>
        <f t="shared" si="516"/>
        <v>2592000</v>
      </c>
      <c r="L3770" s="12">
        <f t="shared" si="517"/>
        <v>41772.477893518517</v>
      </c>
      <c r="M3770" s="12">
        <f t="shared" si="518"/>
        <v>41802.477893518517</v>
      </c>
      <c r="N3770" s="14">
        <f t="shared" si="519"/>
        <v>29.75</v>
      </c>
      <c r="O3770" t="b">
        <v>0</v>
      </c>
      <c r="P3770">
        <v>58</v>
      </c>
      <c r="Q3770" t="b">
        <v>1</v>
      </c>
      <c r="R3770" s="8">
        <f t="shared" si="520"/>
        <v>1.0765274999999999</v>
      </c>
      <c r="S3770" s="10"/>
      <c r="T3770" t="s">
        <v>8305</v>
      </c>
      <c r="U3770" t="str">
        <f t="shared" si="521"/>
        <v>theater</v>
      </c>
      <c r="V3770" t="str">
        <f t="shared" si="522"/>
        <v>musical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>
        <f t="shared" si="516"/>
        <v>2592000</v>
      </c>
      <c r="L3771" s="12">
        <f t="shared" si="517"/>
        <v>42445.348136574074</v>
      </c>
      <c r="M3771" s="12">
        <f t="shared" si="518"/>
        <v>42475.348136574074</v>
      </c>
      <c r="N3771" s="14">
        <f t="shared" si="519"/>
        <v>29.75</v>
      </c>
      <c r="O3771" t="b">
        <v>0</v>
      </c>
      <c r="P3771">
        <v>15</v>
      </c>
      <c r="Q3771" t="b">
        <v>1</v>
      </c>
      <c r="R3771" s="8">
        <f t="shared" si="520"/>
        <v>1</v>
      </c>
      <c r="S3771" s="10"/>
      <c r="T3771" t="s">
        <v>8305</v>
      </c>
      <c r="U3771" t="str">
        <f t="shared" si="521"/>
        <v>theater</v>
      </c>
      <c r="V3771" t="str">
        <f t="shared" si="522"/>
        <v>musical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>
        <f t="shared" si="516"/>
        <v>2592000</v>
      </c>
      <c r="L3772" s="12">
        <f t="shared" si="517"/>
        <v>42138.680671296301</v>
      </c>
      <c r="M3772" s="12">
        <f t="shared" si="518"/>
        <v>42168.680671296301</v>
      </c>
      <c r="N3772" s="14">
        <f t="shared" si="519"/>
        <v>29.75</v>
      </c>
      <c r="O3772" t="b">
        <v>0</v>
      </c>
      <c r="P3772">
        <v>20</v>
      </c>
      <c r="Q3772" t="b">
        <v>1</v>
      </c>
      <c r="R3772" s="8">
        <f t="shared" si="520"/>
        <v>1</v>
      </c>
      <c r="S3772" s="10"/>
      <c r="T3772" t="s">
        <v>8305</v>
      </c>
      <c r="U3772" t="str">
        <f t="shared" si="521"/>
        <v>theater</v>
      </c>
      <c r="V3772" t="str">
        <f t="shared" si="522"/>
        <v>musical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>
        <f t="shared" si="516"/>
        <v>1221948</v>
      </c>
      <c r="L3773" s="12">
        <f t="shared" si="517"/>
        <v>42493.607083333336</v>
      </c>
      <c r="M3773" s="12">
        <f t="shared" si="518"/>
        <v>42507.75</v>
      </c>
      <c r="N3773" s="14">
        <f t="shared" si="519"/>
        <v>13.892916666666666</v>
      </c>
      <c r="O3773" t="b">
        <v>0</v>
      </c>
      <c r="P3773">
        <v>38</v>
      </c>
      <c r="Q3773" t="b">
        <v>1</v>
      </c>
      <c r="R3773" s="8">
        <f t="shared" si="520"/>
        <v>1.46</v>
      </c>
      <c r="S3773" s="10"/>
      <c r="T3773" t="s">
        <v>8305</v>
      </c>
      <c r="U3773" t="str">
        <f t="shared" si="521"/>
        <v>theater</v>
      </c>
      <c r="V3773" t="str">
        <f t="shared" si="522"/>
        <v>musical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>
        <f t="shared" si="516"/>
        <v>1782694</v>
      </c>
      <c r="L3774" s="12">
        <f t="shared" si="517"/>
        <v>42682.366967592592</v>
      </c>
      <c r="M3774" s="12">
        <f t="shared" si="518"/>
        <v>42703</v>
      </c>
      <c r="N3774" s="14">
        <f t="shared" si="519"/>
        <v>20.383032407407406</v>
      </c>
      <c r="O3774" t="b">
        <v>0</v>
      </c>
      <c r="P3774">
        <v>33</v>
      </c>
      <c r="Q3774" t="b">
        <v>1</v>
      </c>
      <c r="R3774" s="8">
        <f t="shared" si="520"/>
        <v>1.1020000000000001</v>
      </c>
      <c r="S3774" s="10"/>
      <c r="T3774" t="s">
        <v>8305</v>
      </c>
      <c r="U3774" t="str">
        <f t="shared" si="521"/>
        <v>theater</v>
      </c>
      <c r="V3774" t="str">
        <f t="shared" si="522"/>
        <v>musical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>
        <f t="shared" si="516"/>
        <v>2858433</v>
      </c>
      <c r="L3775" s="12">
        <f t="shared" si="517"/>
        <v>42655.755173611105</v>
      </c>
      <c r="M3775" s="12">
        <f t="shared" si="518"/>
        <v>42688.838888888888</v>
      </c>
      <c r="N3775" s="14">
        <f t="shared" si="519"/>
        <v>32.833715277777777</v>
      </c>
      <c r="O3775" t="b">
        <v>0</v>
      </c>
      <c r="P3775">
        <v>57</v>
      </c>
      <c r="Q3775" t="b">
        <v>1</v>
      </c>
      <c r="R3775" s="8">
        <f t="shared" si="520"/>
        <v>1.0820000000000001</v>
      </c>
      <c r="S3775" s="10"/>
      <c r="T3775" t="s">
        <v>8305</v>
      </c>
      <c r="U3775" t="str">
        <f t="shared" si="521"/>
        <v>theater</v>
      </c>
      <c r="V3775" t="str">
        <f t="shared" si="522"/>
        <v>musical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>
        <f t="shared" si="516"/>
        <v>1382400</v>
      </c>
      <c r="L3776" s="12">
        <f t="shared" si="517"/>
        <v>42087.542303240742</v>
      </c>
      <c r="M3776" s="12">
        <f t="shared" si="518"/>
        <v>42103.542303240742</v>
      </c>
      <c r="N3776" s="14">
        <f t="shared" si="519"/>
        <v>15.75</v>
      </c>
      <c r="O3776" t="b">
        <v>0</v>
      </c>
      <c r="P3776">
        <v>25</v>
      </c>
      <c r="Q3776" t="b">
        <v>1</v>
      </c>
      <c r="R3776" s="8">
        <f t="shared" si="520"/>
        <v>1</v>
      </c>
      <c r="S3776" s="10"/>
      <c r="T3776" t="s">
        <v>8305</v>
      </c>
      <c r="U3776" t="str">
        <f t="shared" si="521"/>
        <v>theater</v>
      </c>
      <c r="V3776" t="str">
        <f t="shared" si="522"/>
        <v>musical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>
        <f t="shared" si="516"/>
        <v>2352157</v>
      </c>
      <c r="L3777" s="12">
        <f t="shared" si="517"/>
        <v>42075.692627314813</v>
      </c>
      <c r="M3777" s="12">
        <f t="shared" si="518"/>
        <v>42102.916666666672</v>
      </c>
      <c r="N3777" s="14">
        <f t="shared" si="519"/>
        <v>26.974039351851854</v>
      </c>
      <c r="O3777" t="b">
        <v>0</v>
      </c>
      <c r="P3777">
        <v>14</v>
      </c>
      <c r="Q3777" t="b">
        <v>1</v>
      </c>
      <c r="R3777" s="8">
        <f t="shared" si="520"/>
        <v>1.0024999999999999</v>
      </c>
      <c r="S3777" s="10"/>
      <c r="T3777" t="s">
        <v>8305</v>
      </c>
      <c r="U3777" t="str">
        <f t="shared" si="521"/>
        <v>theater</v>
      </c>
      <c r="V3777" t="str">
        <f t="shared" si="522"/>
        <v>musical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>
        <f t="shared" si="516"/>
        <v>3255022</v>
      </c>
      <c r="L3778" s="12">
        <f t="shared" si="517"/>
        <v>41814.117800925924</v>
      </c>
      <c r="M3778" s="12">
        <f t="shared" si="518"/>
        <v>41851.791666666664</v>
      </c>
      <c r="N3778" s="14">
        <f t="shared" si="519"/>
        <v>37.423865740740744</v>
      </c>
      <c r="O3778" t="b">
        <v>0</v>
      </c>
      <c r="P3778">
        <v>94</v>
      </c>
      <c r="Q3778" t="b">
        <v>1</v>
      </c>
      <c r="R3778" s="8">
        <f t="shared" si="520"/>
        <v>1.0671250000000001</v>
      </c>
      <c r="S3778" s="10"/>
      <c r="T3778" t="s">
        <v>8305</v>
      </c>
      <c r="U3778" t="str">
        <f t="shared" si="521"/>
        <v>theater</v>
      </c>
      <c r="V3778" t="str">
        <f t="shared" si="522"/>
        <v>musical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>
        <f t="shared" ref="K3779:K3842" si="523">SUM(I3779,-J3779)</f>
        <v>1905579</v>
      </c>
      <c r="L3779" s="12">
        <f t="shared" ref="L3779:L3842" si="524">(((J3779/60)/60)/24)+DATE(1970,1,1)+(-6/24)</f>
        <v>41886.861354166671</v>
      </c>
      <c r="M3779" s="12">
        <f t="shared" ref="M3779:M3842" si="525">(((I3779/60)/60)/24)+DATE(1970,1,1)+(-6/24)</f>
        <v>41908.916666666664</v>
      </c>
      <c r="N3779" s="14">
        <f t="shared" ref="N3779:N3842" si="526">(((K3779/60)/60)/24)+(-6/24)</f>
        <v>21.805312499999999</v>
      </c>
      <c r="O3779" t="b">
        <v>0</v>
      </c>
      <c r="P3779">
        <v>59</v>
      </c>
      <c r="Q3779" t="b">
        <v>1</v>
      </c>
      <c r="R3779" s="8">
        <f t="shared" ref="R3779:R3842" si="527">E3779/D3779</f>
        <v>1.4319999999999999</v>
      </c>
      <c r="S3779" s="10"/>
      <c r="T3779" t="s">
        <v>8305</v>
      </c>
      <c r="U3779" t="str">
        <f t="shared" si="521"/>
        <v>theater</v>
      </c>
      <c r="V3779" t="str">
        <f t="shared" si="522"/>
        <v>musical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>
        <f t="shared" si="523"/>
        <v>5184000</v>
      </c>
      <c r="L3780" s="12">
        <f t="shared" si="524"/>
        <v>41989.569212962961</v>
      </c>
      <c r="M3780" s="12">
        <f t="shared" si="525"/>
        <v>42049.569212962961</v>
      </c>
      <c r="N3780" s="14">
        <f t="shared" si="526"/>
        <v>59.75</v>
      </c>
      <c r="O3780" t="b">
        <v>0</v>
      </c>
      <c r="P3780">
        <v>36</v>
      </c>
      <c r="Q3780" t="b">
        <v>1</v>
      </c>
      <c r="R3780" s="8">
        <f t="shared" si="527"/>
        <v>1.0504166666666668</v>
      </c>
      <c r="S3780" s="10"/>
      <c r="T3780" t="s">
        <v>8305</v>
      </c>
      <c r="U3780" t="str">
        <f t="shared" si="521"/>
        <v>theater</v>
      </c>
      <c r="V3780" t="str">
        <f t="shared" si="522"/>
        <v>musical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>
        <f t="shared" si="523"/>
        <v>2588400</v>
      </c>
      <c r="L3781" s="12">
        <f t="shared" si="524"/>
        <v>42425.485416666663</v>
      </c>
      <c r="M3781" s="12">
        <f t="shared" si="525"/>
        <v>42455.443750000006</v>
      </c>
      <c r="N3781" s="14">
        <f t="shared" si="526"/>
        <v>29.708333333333332</v>
      </c>
      <c r="O3781" t="b">
        <v>0</v>
      </c>
      <c r="P3781">
        <v>115</v>
      </c>
      <c r="Q3781" t="b">
        <v>1</v>
      </c>
      <c r="R3781" s="8">
        <f t="shared" si="527"/>
        <v>1.0398000000000001</v>
      </c>
      <c r="S3781" s="10"/>
      <c r="T3781" t="s">
        <v>8305</v>
      </c>
      <c r="U3781" t="str">
        <f t="shared" si="521"/>
        <v>theater</v>
      </c>
      <c r="V3781" t="str">
        <f t="shared" si="522"/>
        <v>musical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>
        <f t="shared" si="523"/>
        <v>2818175</v>
      </c>
      <c r="L3782" s="12">
        <f t="shared" si="524"/>
        <v>42165.969733796301</v>
      </c>
      <c r="M3782" s="12">
        <f t="shared" si="525"/>
        <v>42198.587499999994</v>
      </c>
      <c r="N3782" s="14">
        <f t="shared" si="526"/>
        <v>32.367766203703702</v>
      </c>
      <c r="O3782" t="b">
        <v>0</v>
      </c>
      <c r="P3782">
        <v>30</v>
      </c>
      <c r="Q3782" t="b">
        <v>1</v>
      </c>
      <c r="R3782" s="8">
        <f t="shared" si="527"/>
        <v>1.2</v>
      </c>
      <c r="S3782" s="10"/>
      <c r="T3782" t="s">
        <v>8305</v>
      </c>
      <c r="U3782" t="str">
        <f t="shared" si="521"/>
        <v>theater</v>
      </c>
      <c r="V3782" t="str">
        <f t="shared" si="522"/>
        <v>musical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>
        <f t="shared" si="523"/>
        <v>2160000</v>
      </c>
      <c r="L3783" s="12">
        <f t="shared" si="524"/>
        <v>41865.632928240739</v>
      </c>
      <c r="M3783" s="12">
        <f t="shared" si="525"/>
        <v>41890.632928240739</v>
      </c>
      <c r="N3783" s="14">
        <f t="shared" si="526"/>
        <v>24.75</v>
      </c>
      <c r="O3783" t="b">
        <v>0</v>
      </c>
      <c r="P3783">
        <v>52</v>
      </c>
      <c r="Q3783" t="b">
        <v>1</v>
      </c>
      <c r="R3783" s="8">
        <f t="shared" si="527"/>
        <v>1.0966666666666667</v>
      </c>
      <c r="S3783" s="10"/>
      <c r="T3783" t="s">
        <v>8305</v>
      </c>
      <c r="U3783" t="str">
        <f t="shared" si="521"/>
        <v>theater</v>
      </c>
      <c r="V3783" t="str">
        <f t="shared" si="522"/>
        <v>musical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>
        <f t="shared" si="523"/>
        <v>2513903</v>
      </c>
      <c r="L3784" s="12">
        <f t="shared" si="524"/>
        <v>42546.612233796302</v>
      </c>
      <c r="M3784" s="12">
        <f t="shared" si="525"/>
        <v>42575.708333333328</v>
      </c>
      <c r="N3784" s="14">
        <f t="shared" si="526"/>
        <v>28.846099537037034</v>
      </c>
      <c r="O3784" t="b">
        <v>0</v>
      </c>
      <c r="P3784">
        <v>27</v>
      </c>
      <c r="Q3784" t="b">
        <v>1</v>
      </c>
      <c r="R3784" s="8">
        <f t="shared" si="527"/>
        <v>1.0175000000000001</v>
      </c>
      <c r="S3784" s="10"/>
      <c r="T3784" t="s">
        <v>8305</v>
      </c>
      <c r="U3784" t="str">
        <f t="shared" si="521"/>
        <v>theater</v>
      </c>
      <c r="V3784" t="str">
        <f t="shared" si="522"/>
        <v>musical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>
        <f t="shared" si="523"/>
        <v>2119080</v>
      </c>
      <c r="L3785" s="12">
        <f t="shared" si="524"/>
        <v>42419.890277777777</v>
      </c>
      <c r="M3785" s="12">
        <f t="shared" si="525"/>
        <v>42444.416666666672</v>
      </c>
      <c r="N3785" s="14">
        <f t="shared" si="526"/>
        <v>24.276388888888889</v>
      </c>
      <c r="O3785" t="b">
        <v>0</v>
      </c>
      <c r="P3785">
        <v>24</v>
      </c>
      <c r="Q3785" t="b">
        <v>1</v>
      </c>
      <c r="R3785" s="8">
        <f t="shared" si="527"/>
        <v>1.2891666666666666</v>
      </c>
      <c r="S3785" s="10"/>
      <c r="T3785" t="s">
        <v>8305</v>
      </c>
      <c r="U3785" t="str">
        <f t="shared" si="521"/>
        <v>theater</v>
      </c>
      <c r="V3785" t="str">
        <f t="shared" si="522"/>
        <v>musical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>
        <f t="shared" si="523"/>
        <v>2592000</v>
      </c>
      <c r="L3786" s="12">
        <f t="shared" si="524"/>
        <v>42531.730694444443</v>
      </c>
      <c r="M3786" s="12">
        <f t="shared" si="525"/>
        <v>42561.730694444443</v>
      </c>
      <c r="N3786" s="14">
        <f t="shared" si="526"/>
        <v>29.75</v>
      </c>
      <c r="O3786" t="b">
        <v>0</v>
      </c>
      <c r="P3786">
        <v>10</v>
      </c>
      <c r="Q3786" t="b">
        <v>1</v>
      </c>
      <c r="R3786" s="8">
        <f t="shared" si="527"/>
        <v>1.1499999999999999</v>
      </c>
      <c r="S3786" s="10"/>
      <c r="T3786" t="s">
        <v>8305</v>
      </c>
      <c r="U3786" t="str">
        <f t="shared" si="521"/>
        <v>theater</v>
      </c>
      <c r="V3786" t="str">
        <f t="shared" si="522"/>
        <v>musical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>
        <f t="shared" si="523"/>
        <v>3091411</v>
      </c>
      <c r="L3787" s="12">
        <f t="shared" si="524"/>
        <v>42548.38853009259</v>
      </c>
      <c r="M3787" s="12">
        <f t="shared" si="525"/>
        <v>42584.168749999997</v>
      </c>
      <c r="N3787" s="14">
        <f t="shared" si="526"/>
        <v>35.530219907407407</v>
      </c>
      <c r="O3787" t="b">
        <v>0</v>
      </c>
      <c r="P3787">
        <v>30</v>
      </c>
      <c r="Q3787" t="b">
        <v>1</v>
      </c>
      <c r="R3787" s="8">
        <f t="shared" si="527"/>
        <v>1.5075000000000001</v>
      </c>
      <c r="S3787" s="10"/>
      <c r="T3787" t="s">
        <v>8305</v>
      </c>
      <c r="U3787" t="str">
        <f t="shared" si="521"/>
        <v>theater</v>
      </c>
      <c r="V3787" t="str">
        <f t="shared" si="522"/>
        <v>musical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>
        <f t="shared" si="523"/>
        <v>2592000</v>
      </c>
      <c r="L3788" s="12">
        <f t="shared" si="524"/>
        <v>42486.787905092591</v>
      </c>
      <c r="M3788" s="12">
        <f t="shared" si="525"/>
        <v>42516.787905092591</v>
      </c>
      <c r="N3788" s="14">
        <f t="shared" si="526"/>
        <v>29.75</v>
      </c>
      <c r="O3788" t="b">
        <v>0</v>
      </c>
      <c r="P3788">
        <v>71</v>
      </c>
      <c r="Q3788" t="b">
        <v>1</v>
      </c>
      <c r="R3788" s="8">
        <f t="shared" si="527"/>
        <v>1.1096666666666666</v>
      </c>
      <c r="S3788" s="10"/>
      <c r="T3788" t="s">
        <v>8305</v>
      </c>
      <c r="U3788" t="str">
        <f t="shared" si="521"/>
        <v>theater</v>
      </c>
      <c r="V3788" t="str">
        <f t="shared" si="522"/>
        <v>musical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>
        <f t="shared" si="523"/>
        <v>2473734</v>
      </c>
      <c r="L3789" s="12">
        <f t="shared" si="524"/>
        <v>42167.284791666665</v>
      </c>
      <c r="M3789" s="12">
        <f t="shared" si="525"/>
        <v>42195.915972222225</v>
      </c>
      <c r="N3789" s="14">
        <f t="shared" si="526"/>
        <v>28.381180555555556</v>
      </c>
      <c r="O3789" t="b">
        <v>0</v>
      </c>
      <c r="P3789">
        <v>10</v>
      </c>
      <c r="Q3789" t="b">
        <v>1</v>
      </c>
      <c r="R3789" s="8">
        <f t="shared" si="527"/>
        <v>1.0028571428571429</v>
      </c>
      <c r="S3789" s="10"/>
      <c r="T3789" t="s">
        <v>8305</v>
      </c>
      <c r="U3789" t="str">
        <f t="shared" si="521"/>
        <v>theater</v>
      </c>
      <c r="V3789" t="str">
        <f t="shared" si="522"/>
        <v>musical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>
        <f t="shared" si="523"/>
        <v>2417761</v>
      </c>
      <c r="L3790" s="12">
        <f t="shared" si="524"/>
        <v>42333.445821759262</v>
      </c>
      <c r="M3790" s="12">
        <f t="shared" si="525"/>
        <v>42361.429166666669</v>
      </c>
      <c r="N3790" s="14">
        <f t="shared" si="526"/>
        <v>27.73334490740741</v>
      </c>
      <c r="O3790" t="b">
        <v>0</v>
      </c>
      <c r="P3790">
        <v>1</v>
      </c>
      <c r="Q3790" t="b">
        <v>0</v>
      </c>
      <c r="R3790" s="8">
        <f t="shared" si="527"/>
        <v>6.6666666666666671E-3</v>
      </c>
      <c r="S3790" s="10"/>
      <c r="T3790" t="s">
        <v>8305</v>
      </c>
      <c r="U3790" t="str">
        <f t="shared" si="521"/>
        <v>theater</v>
      </c>
      <c r="V3790" t="str">
        <f t="shared" si="522"/>
        <v>musical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>
        <f t="shared" si="523"/>
        <v>2764800</v>
      </c>
      <c r="L3791" s="12">
        <f t="shared" si="524"/>
        <v>42138.548819444448</v>
      </c>
      <c r="M3791" s="12">
        <f t="shared" si="525"/>
        <v>42170.548819444448</v>
      </c>
      <c r="N3791" s="14">
        <f t="shared" si="526"/>
        <v>31.75</v>
      </c>
      <c r="O3791" t="b">
        <v>0</v>
      </c>
      <c r="P3791">
        <v>4</v>
      </c>
      <c r="Q3791" t="b">
        <v>0</v>
      </c>
      <c r="R3791" s="8">
        <f t="shared" si="527"/>
        <v>3.267605633802817E-2</v>
      </c>
      <c r="S3791" s="10"/>
      <c r="T3791" t="s">
        <v>8305</v>
      </c>
      <c r="U3791" t="str">
        <f t="shared" si="521"/>
        <v>theater</v>
      </c>
      <c r="V3791" t="str">
        <f t="shared" si="522"/>
        <v>musical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>
        <f t="shared" si="523"/>
        <v>2595600</v>
      </c>
      <c r="L3792" s="12">
        <f t="shared" si="524"/>
        <v>42666.416932870372</v>
      </c>
      <c r="M3792" s="12">
        <f t="shared" si="525"/>
        <v>42696.458599537036</v>
      </c>
      <c r="N3792" s="14">
        <f t="shared" si="526"/>
        <v>29.791666666666668</v>
      </c>
      <c r="O3792" t="b">
        <v>0</v>
      </c>
      <c r="P3792">
        <v>0</v>
      </c>
      <c r="Q3792" t="b">
        <v>0</v>
      </c>
      <c r="R3792" s="8">
        <f t="shared" si="527"/>
        <v>0</v>
      </c>
      <c r="S3792" s="10"/>
      <c r="T3792" t="s">
        <v>8305</v>
      </c>
      <c r="U3792" t="str">
        <f t="shared" si="521"/>
        <v>theater</v>
      </c>
      <c r="V3792" t="str">
        <f t="shared" si="522"/>
        <v>musical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>
        <f t="shared" si="523"/>
        <v>5184000</v>
      </c>
      <c r="L3793" s="12">
        <f t="shared" si="524"/>
        <v>41766.442037037035</v>
      </c>
      <c r="M3793" s="12">
        <f t="shared" si="525"/>
        <v>41826.442037037035</v>
      </c>
      <c r="N3793" s="14">
        <f t="shared" si="526"/>
        <v>59.75</v>
      </c>
      <c r="O3793" t="b">
        <v>0</v>
      </c>
      <c r="P3793">
        <v>0</v>
      </c>
      <c r="Q3793" t="b">
        <v>0</v>
      </c>
      <c r="R3793" s="8">
        <f t="shared" si="527"/>
        <v>0</v>
      </c>
      <c r="S3793" s="10"/>
      <c r="T3793" t="s">
        <v>8305</v>
      </c>
      <c r="U3793" t="str">
        <f t="shared" si="521"/>
        <v>theater</v>
      </c>
      <c r="V3793" t="str">
        <f t="shared" si="522"/>
        <v>musical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>
        <f t="shared" si="523"/>
        <v>2592000</v>
      </c>
      <c r="L3794" s="12">
        <f t="shared" si="524"/>
        <v>42170.197013888886</v>
      </c>
      <c r="M3794" s="12">
        <f t="shared" si="525"/>
        <v>42200.197013888886</v>
      </c>
      <c r="N3794" s="14">
        <f t="shared" si="526"/>
        <v>29.75</v>
      </c>
      <c r="O3794" t="b">
        <v>0</v>
      </c>
      <c r="P3794">
        <v>2</v>
      </c>
      <c r="Q3794" t="b">
        <v>0</v>
      </c>
      <c r="R3794" s="8">
        <f t="shared" si="527"/>
        <v>2.8E-3</v>
      </c>
      <c r="S3794" s="10"/>
      <c r="T3794" t="s">
        <v>8305</v>
      </c>
      <c r="U3794" t="str">
        <f t="shared" si="521"/>
        <v>theater</v>
      </c>
      <c r="V3794" t="str">
        <f t="shared" si="522"/>
        <v>musical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>
        <f t="shared" si="523"/>
        <v>1814400</v>
      </c>
      <c r="L3795" s="12">
        <f t="shared" si="524"/>
        <v>41968.688993055555</v>
      </c>
      <c r="M3795" s="12">
        <f t="shared" si="525"/>
        <v>41989.688993055555</v>
      </c>
      <c r="N3795" s="14">
        <f t="shared" si="526"/>
        <v>20.75</v>
      </c>
      <c r="O3795" t="b">
        <v>0</v>
      </c>
      <c r="P3795">
        <v>24</v>
      </c>
      <c r="Q3795" t="b">
        <v>0</v>
      </c>
      <c r="R3795" s="8">
        <f t="shared" si="527"/>
        <v>0.59657142857142853</v>
      </c>
      <c r="S3795" s="10"/>
      <c r="T3795" t="s">
        <v>8305</v>
      </c>
      <c r="U3795" t="str">
        <f t="shared" si="521"/>
        <v>theater</v>
      </c>
      <c r="V3795" t="str">
        <f t="shared" si="522"/>
        <v>musical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>
        <f t="shared" si="523"/>
        <v>2592000</v>
      </c>
      <c r="L3796" s="12">
        <f t="shared" si="524"/>
        <v>42132.33048611111</v>
      </c>
      <c r="M3796" s="12">
        <f t="shared" si="525"/>
        <v>42162.33048611111</v>
      </c>
      <c r="N3796" s="14">
        <f t="shared" si="526"/>
        <v>29.75</v>
      </c>
      <c r="O3796" t="b">
        <v>0</v>
      </c>
      <c r="P3796">
        <v>1</v>
      </c>
      <c r="Q3796" t="b">
        <v>0</v>
      </c>
      <c r="R3796" s="8">
        <f t="shared" si="527"/>
        <v>0.01</v>
      </c>
      <c r="S3796" s="10"/>
      <c r="T3796" t="s">
        <v>8305</v>
      </c>
      <c r="U3796" t="str">
        <f t="shared" si="521"/>
        <v>theater</v>
      </c>
      <c r="V3796" t="str">
        <f t="shared" si="522"/>
        <v>musical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>
        <f t="shared" si="523"/>
        <v>3758510</v>
      </c>
      <c r="L3797" s="12">
        <f t="shared" si="524"/>
        <v>42201.186226851853</v>
      </c>
      <c r="M3797" s="12">
        <f t="shared" si="525"/>
        <v>42244.6875</v>
      </c>
      <c r="N3797" s="14">
        <f t="shared" si="526"/>
        <v>43.251273148148151</v>
      </c>
      <c r="O3797" t="b">
        <v>0</v>
      </c>
      <c r="P3797">
        <v>2</v>
      </c>
      <c r="Q3797" t="b">
        <v>0</v>
      </c>
      <c r="R3797" s="8">
        <f t="shared" si="527"/>
        <v>1.6666666666666666E-2</v>
      </c>
      <c r="S3797" s="10"/>
      <c r="T3797" t="s">
        <v>8305</v>
      </c>
      <c r="U3797" t="str">
        <f t="shared" si="521"/>
        <v>theater</v>
      </c>
      <c r="V3797" t="str">
        <f t="shared" si="522"/>
        <v>musical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>
        <f t="shared" si="523"/>
        <v>5184000</v>
      </c>
      <c r="L3798" s="12">
        <f t="shared" si="524"/>
        <v>42688.779583333337</v>
      </c>
      <c r="M3798" s="12">
        <f t="shared" si="525"/>
        <v>42748.779583333337</v>
      </c>
      <c r="N3798" s="14">
        <f t="shared" si="526"/>
        <v>59.75</v>
      </c>
      <c r="O3798" t="b">
        <v>0</v>
      </c>
      <c r="P3798">
        <v>1</v>
      </c>
      <c r="Q3798" t="b">
        <v>0</v>
      </c>
      <c r="R3798" s="8">
        <f t="shared" si="527"/>
        <v>4.4444444444444447E-5</v>
      </c>
      <c r="S3798" s="10"/>
      <c r="T3798" t="s">
        <v>8305</v>
      </c>
      <c r="U3798" t="str">
        <f t="shared" si="521"/>
        <v>theater</v>
      </c>
      <c r="V3798" t="str">
        <f t="shared" si="522"/>
        <v>musical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>
        <f t="shared" si="523"/>
        <v>2592000</v>
      </c>
      <c r="L3799" s="12">
        <f t="shared" si="524"/>
        <v>42084.631539351853</v>
      </c>
      <c r="M3799" s="12">
        <f t="shared" si="525"/>
        <v>42114.631539351853</v>
      </c>
      <c r="N3799" s="14">
        <f t="shared" si="526"/>
        <v>29.75</v>
      </c>
      <c r="O3799" t="b">
        <v>0</v>
      </c>
      <c r="P3799">
        <v>37</v>
      </c>
      <c r="Q3799" t="b">
        <v>0</v>
      </c>
      <c r="R3799" s="8">
        <f t="shared" si="527"/>
        <v>0.89666666666666661</v>
      </c>
      <c r="S3799" s="10"/>
      <c r="T3799" t="s">
        <v>8305</v>
      </c>
      <c r="U3799" t="str">
        <f t="shared" si="521"/>
        <v>theater</v>
      </c>
      <c r="V3799" t="str">
        <f t="shared" si="522"/>
        <v>musical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>
        <f t="shared" si="523"/>
        <v>2592000</v>
      </c>
      <c r="L3800" s="12">
        <f t="shared" si="524"/>
        <v>41831.472777777781</v>
      </c>
      <c r="M3800" s="12">
        <f t="shared" si="525"/>
        <v>41861.472777777781</v>
      </c>
      <c r="N3800" s="14">
        <f t="shared" si="526"/>
        <v>29.75</v>
      </c>
      <c r="O3800" t="b">
        <v>0</v>
      </c>
      <c r="P3800">
        <v>5</v>
      </c>
      <c r="Q3800" t="b">
        <v>0</v>
      </c>
      <c r="R3800" s="8">
        <f t="shared" si="527"/>
        <v>1.4642857142857143E-2</v>
      </c>
      <c r="S3800" s="10"/>
      <c r="T3800" t="s">
        <v>8305</v>
      </c>
      <c r="U3800" t="str">
        <f t="shared" si="521"/>
        <v>theater</v>
      </c>
      <c r="V3800" t="str">
        <f t="shared" si="522"/>
        <v>musical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>
        <f t="shared" si="523"/>
        <v>2592000</v>
      </c>
      <c r="L3801" s="12">
        <f t="shared" si="524"/>
        <v>42410.68105324074</v>
      </c>
      <c r="M3801" s="12">
        <f t="shared" si="525"/>
        <v>42440.68105324074</v>
      </c>
      <c r="N3801" s="14">
        <f t="shared" si="526"/>
        <v>29.75</v>
      </c>
      <c r="O3801" t="b">
        <v>0</v>
      </c>
      <c r="P3801">
        <v>4</v>
      </c>
      <c r="Q3801" t="b">
        <v>0</v>
      </c>
      <c r="R3801" s="8">
        <f t="shared" si="527"/>
        <v>4.02E-2</v>
      </c>
      <c r="S3801" s="10"/>
      <c r="T3801" t="s">
        <v>8305</v>
      </c>
      <c r="U3801" t="str">
        <f t="shared" si="521"/>
        <v>theater</v>
      </c>
      <c r="V3801" t="str">
        <f t="shared" si="522"/>
        <v>musical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>
        <f t="shared" si="523"/>
        <v>2805457</v>
      </c>
      <c r="L3802" s="12">
        <f t="shared" si="524"/>
        <v>41982.487071759257</v>
      </c>
      <c r="M3802" s="12">
        <f t="shared" si="525"/>
        <v>42014.957638888889</v>
      </c>
      <c r="N3802" s="14">
        <f t="shared" si="526"/>
        <v>32.220567129629629</v>
      </c>
      <c r="O3802" t="b">
        <v>0</v>
      </c>
      <c r="P3802">
        <v>16</v>
      </c>
      <c r="Q3802" t="b">
        <v>0</v>
      </c>
      <c r="R3802" s="8">
        <f t="shared" si="527"/>
        <v>4.0045454545454544E-2</v>
      </c>
      <c r="S3802" s="10"/>
      <c r="T3802" t="s">
        <v>8305</v>
      </c>
      <c r="U3802" t="str">
        <f t="shared" si="521"/>
        <v>theater</v>
      </c>
      <c r="V3802" t="str">
        <f t="shared" si="522"/>
        <v>musical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>
        <f t="shared" si="523"/>
        <v>2678400</v>
      </c>
      <c r="L3803" s="12">
        <f t="shared" si="524"/>
        <v>41975.426111111112</v>
      </c>
      <c r="M3803" s="12">
        <f t="shared" si="525"/>
        <v>42006.426111111112</v>
      </c>
      <c r="N3803" s="14">
        <f t="shared" si="526"/>
        <v>30.75</v>
      </c>
      <c r="O3803" t="b">
        <v>0</v>
      </c>
      <c r="P3803">
        <v>9</v>
      </c>
      <c r="Q3803" t="b">
        <v>0</v>
      </c>
      <c r="R3803" s="8">
        <f t="shared" si="527"/>
        <v>8.5199999999999998E-2</v>
      </c>
      <c r="S3803" s="10"/>
      <c r="T3803" t="s">
        <v>8305</v>
      </c>
      <c r="U3803" t="str">
        <f t="shared" si="521"/>
        <v>theater</v>
      </c>
      <c r="V3803" t="str">
        <f t="shared" si="522"/>
        <v>musical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>
        <f t="shared" si="523"/>
        <v>2592000</v>
      </c>
      <c r="L3804" s="12">
        <f t="shared" si="524"/>
        <v>42268.876226851848</v>
      </c>
      <c r="M3804" s="12">
        <f t="shared" si="525"/>
        <v>42298.876226851848</v>
      </c>
      <c r="N3804" s="14">
        <f t="shared" si="526"/>
        <v>29.75</v>
      </c>
      <c r="O3804" t="b">
        <v>0</v>
      </c>
      <c r="P3804">
        <v>0</v>
      </c>
      <c r="Q3804" t="b">
        <v>0</v>
      </c>
      <c r="R3804" s="8">
        <f t="shared" si="527"/>
        <v>0</v>
      </c>
      <c r="S3804" s="10"/>
      <c r="T3804" t="s">
        <v>8305</v>
      </c>
      <c r="U3804" t="str">
        <f t="shared" si="521"/>
        <v>theater</v>
      </c>
      <c r="V3804" t="str">
        <f t="shared" si="522"/>
        <v>musical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>
        <f t="shared" si="523"/>
        <v>2592000</v>
      </c>
      <c r="L3805" s="12">
        <f t="shared" si="524"/>
        <v>42403.721851851849</v>
      </c>
      <c r="M3805" s="12">
        <f t="shared" si="525"/>
        <v>42433.721851851849</v>
      </c>
      <c r="N3805" s="14">
        <f t="shared" si="526"/>
        <v>29.75</v>
      </c>
      <c r="O3805" t="b">
        <v>0</v>
      </c>
      <c r="P3805">
        <v>40</v>
      </c>
      <c r="Q3805" t="b">
        <v>0</v>
      </c>
      <c r="R3805" s="8">
        <f t="shared" si="527"/>
        <v>0.19650000000000001</v>
      </c>
      <c r="S3805" s="10"/>
      <c r="T3805" t="s">
        <v>8305</v>
      </c>
      <c r="U3805" t="str">
        <f t="shared" si="521"/>
        <v>theater</v>
      </c>
      <c r="V3805" t="str">
        <f t="shared" si="522"/>
        <v>musical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>
        <f t="shared" si="523"/>
        <v>4776376</v>
      </c>
      <c r="L3806" s="12">
        <f t="shared" si="524"/>
        <v>42526.75953703704</v>
      </c>
      <c r="M3806" s="12">
        <f t="shared" si="525"/>
        <v>42582.041666666672</v>
      </c>
      <c r="N3806" s="14">
        <f t="shared" si="526"/>
        <v>55.032129629629623</v>
      </c>
      <c r="O3806" t="b">
        <v>0</v>
      </c>
      <c r="P3806">
        <v>0</v>
      </c>
      <c r="Q3806" t="b">
        <v>0</v>
      </c>
      <c r="R3806" s="8">
        <f t="shared" si="527"/>
        <v>0</v>
      </c>
      <c r="S3806" s="10"/>
      <c r="T3806" t="s">
        <v>8305</v>
      </c>
      <c r="U3806" t="str">
        <f t="shared" si="521"/>
        <v>theater</v>
      </c>
      <c r="V3806" t="str">
        <f t="shared" si="522"/>
        <v>musical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>
        <f t="shared" si="523"/>
        <v>5184000</v>
      </c>
      <c r="L3807" s="12">
        <f t="shared" si="524"/>
        <v>41849.637037037035</v>
      </c>
      <c r="M3807" s="12">
        <f t="shared" si="525"/>
        <v>41909.637037037035</v>
      </c>
      <c r="N3807" s="14">
        <f t="shared" si="526"/>
        <v>59.75</v>
      </c>
      <c r="O3807" t="b">
        <v>0</v>
      </c>
      <c r="P3807">
        <v>2</v>
      </c>
      <c r="Q3807" t="b">
        <v>0</v>
      </c>
      <c r="R3807" s="8">
        <f t="shared" si="527"/>
        <v>2.0000000000000002E-5</v>
      </c>
      <c r="S3807" s="10"/>
      <c r="T3807" t="s">
        <v>8305</v>
      </c>
      <c r="U3807" t="str">
        <f t="shared" ref="U3807:U3870" si="528">IF(T3807="theater/plays", "theater", IF(T3807="theater/musical", "theater", IF(T3807="theater/spaces", "theater", "N/A")))</f>
        <v>theater</v>
      </c>
      <c r="V3807" t="str">
        <f t="shared" ref="V3807:V3870" si="529">IF(T3807="theater/plays", "plays", IF(T3807="theater/musical", "musical", IF(T3807="theater/spaces", "spaces", "N/A")))</f>
        <v>musical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>
        <f t="shared" si="523"/>
        <v>1728000</v>
      </c>
      <c r="L3808" s="12">
        <f t="shared" si="524"/>
        <v>41799.009039351848</v>
      </c>
      <c r="M3808" s="12">
        <f t="shared" si="525"/>
        <v>41819.009039351848</v>
      </c>
      <c r="N3808" s="14">
        <f t="shared" si="526"/>
        <v>19.75</v>
      </c>
      <c r="O3808" t="b">
        <v>0</v>
      </c>
      <c r="P3808">
        <v>1</v>
      </c>
      <c r="Q3808" t="b">
        <v>0</v>
      </c>
      <c r="R3808" s="8">
        <f t="shared" si="527"/>
        <v>6.6666666666666664E-4</v>
      </c>
      <c r="S3808" s="10"/>
      <c r="T3808" t="s">
        <v>8305</v>
      </c>
      <c r="U3808" t="str">
        <f t="shared" si="528"/>
        <v>theater</v>
      </c>
      <c r="V3808" t="str">
        <f t="shared" si="529"/>
        <v>musical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>
        <f t="shared" si="523"/>
        <v>604800</v>
      </c>
      <c r="L3809" s="12">
        <f t="shared" si="524"/>
        <v>42090.659016203703</v>
      </c>
      <c r="M3809" s="12">
        <f t="shared" si="525"/>
        <v>42097.659016203703</v>
      </c>
      <c r="N3809" s="14">
        <f t="shared" si="526"/>
        <v>6.75</v>
      </c>
      <c r="O3809" t="b">
        <v>0</v>
      </c>
      <c r="P3809">
        <v>9</v>
      </c>
      <c r="Q3809" t="b">
        <v>0</v>
      </c>
      <c r="R3809" s="8">
        <f t="shared" si="527"/>
        <v>0.30333333333333334</v>
      </c>
      <c r="S3809" s="10"/>
      <c r="T3809" t="s">
        <v>8305</v>
      </c>
      <c r="U3809" t="str">
        <f t="shared" si="528"/>
        <v>theater</v>
      </c>
      <c r="V3809" t="str">
        <f t="shared" si="529"/>
        <v>musical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>
        <f t="shared" si="523"/>
        <v>5180400</v>
      </c>
      <c r="L3810" s="12">
        <f t="shared" si="524"/>
        <v>42059.203923611116</v>
      </c>
      <c r="M3810" s="12">
        <f t="shared" si="525"/>
        <v>42119.162256944444</v>
      </c>
      <c r="N3810" s="14">
        <f t="shared" si="526"/>
        <v>59.708333333333336</v>
      </c>
      <c r="O3810" t="b">
        <v>0</v>
      </c>
      <c r="P3810">
        <v>24</v>
      </c>
      <c r="Q3810" t="b">
        <v>1</v>
      </c>
      <c r="R3810" s="8">
        <f t="shared" si="527"/>
        <v>1</v>
      </c>
      <c r="S3810" s="10"/>
      <c r="T3810" t="s">
        <v>8271</v>
      </c>
      <c r="U3810" t="str">
        <f t="shared" si="528"/>
        <v>theater</v>
      </c>
      <c r="V3810" t="str">
        <f t="shared" si="529"/>
        <v>plays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>
        <f t="shared" si="523"/>
        <v>4357293</v>
      </c>
      <c r="L3811" s="12">
        <f t="shared" si="524"/>
        <v>41800.276701388888</v>
      </c>
      <c r="M3811" s="12">
        <f t="shared" si="525"/>
        <v>41850.708333333336</v>
      </c>
      <c r="N3811" s="14">
        <f t="shared" si="526"/>
        <v>50.18163194444444</v>
      </c>
      <c r="O3811" t="b">
        <v>0</v>
      </c>
      <c r="P3811">
        <v>38</v>
      </c>
      <c r="Q3811" t="b">
        <v>1</v>
      </c>
      <c r="R3811" s="8">
        <f t="shared" si="527"/>
        <v>1.0125</v>
      </c>
      <c r="S3811" s="10"/>
      <c r="T3811" t="s">
        <v>8271</v>
      </c>
      <c r="U3811" t="str">
        <f t="shared" si="528"/>
        <v>theater</v>
      </c>
      <c r="V3811" t="str">
        <f t="shared" si="529"/>
        <v>plays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>
        <f t="shared" si="523"/>
        <v>2588400</v>
      </c>
      <c r="L3812" s="12">
        <f t="shared" si="524"/>
        <v>42054.599050925928</v>
      </c>
      <c r="M3812" s="12">
        <f t="shared" si="525"/>
        <v>42084.557384259257</v>
      </c>
      <c r="N3812" s="14">
        <f t="shared" si="526"/>
        <v>29.708333333333332</v>
      </c>
      <c r="O3812" t="b">
        <v>0</v>
      </c>
      <c r="P3812">
        <v>26</v>
      </c>
      <c r="Q3812" t="b">
        <v>1</v>
      </c>
      <c r="R3812" s="8">
        <f t="shared" si="527"/>
        <v>1.2173333333333334</v>
      </c>
      <c r="S3812" s="10"/>
      <c r="T3812" t="s">
        <v>8271</v>
      </c>
      <c r="U3812" t="str">
        <f t="shared" si="528"/>
        <v>theater</v>
      </c>
      <c r="V3812" t="str">
        <f t="shared" si="529"/>
        <v>plays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>
        <f t="shared" si="523"/>
        <v>2923027</v>
      </c>
      <c r="L3813" s="12">
        <f t="shared" si="524"/>
        <v>42487.37700231481</v>
      </c>
      <c r="M3813" s="12">
        <f t="shared" si="525"/>
        <v>42521.208333333328</v>
      </c>
      <c r="N3813" s="14">
        <f t="shared" si="526"/>
        <v>33.581331018518519</v>
      </c>
      <c r="O3813" t="b">
        <v>0</v>
      </c>
      <c r="P3813">
        <v>19</v>
      </c>
      <c r="Q3813" t="b">
        <v>1</v>
      </c>
      <c r="R3813" s="8">
        <f t="shared" si="527"/>
        <v>3.3</v>
      </c>
      <c r="S3813" s="10"/>
      <c r="T3813" t="s">
        <v>8271</v>
      </c>
      <c r="U3813" t="str">
        <f t="shared" si="528"/>
        <v>theater</v>
      </c>
      <c r="V3813" t="str">
        <f t="shared" si="529"/>
        <v>plays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>
        <f t="shared" si="523"/>
        <v>4010232</v>
      </c>
      <c r="L3814" s="12">
        <f t="shared" si="524"/>
        <v>42109.501250000001</v>
      </c>
      <c r="M3814" s="12">
        <f t="shared" si="525"/>
        <v>42155.915972222225</v>
      </c>
      <c r="N3814" s="14">
        <f t="shared" si="526"/>
        <v>46.164722222222224</v>
      </c>
      <c r="O3814" t="b">
        <v>0</v>
      </c>
      <c r="P3814">
        <v>11</v>
      </c>
      <c r="Q3814" t="b">
        <v>1</v>
      </c>
      <c r="R3814" s="8">
        <f t="shared" si="527"/>
        <v>1.0954999999999999</v>
      </c>
      <c r="S3814" s="10"/>
      <c r="T3814" t="s">
        <v>8271</v>
      </c>
      <c r="U3814" t="str">
        <f t="shared" si="528"/>
        <v>theater</v>
      </c>
      <c r="V3814" t="str">
        <f t="shared" si="529"/>
        <v>plays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>
        <f t="shared" si="523"/>
        <v>3337559</v>
      </c>
      <c r="L3815" s="12">
        <f t="shared" si="524"/>
        <v>42497.025706018518</v>
      </c>
      <c r="M3815" s="12">
        <f t="shared" si="525"/>
        <v>42535.654861111107</v>
      </c>
      <c r="N3815" s="14">
        <f t="shared" si="526"/>
        <v>38.37915509259259</v>
      </c>
      <c r="O3815" t="b">
        <v>0</v>
      </c>
      <c r="P3815">
        <v>27</v>
      </c>
      <c r="Q3815" t="b">
        <v>1</v>
      </c>
      <c r="R3815" s="8">
        <f t="shared" si="527"/>
        <v>1.0095190476190474</v>
      </c>
      <c r="S3815" s="10"/>
      <c r="T3815" t="s">
        <v>8271</v>
      </c>
      <c r="U3815" t="str">
        <f t="shared" si="528"/>
        <v>theater</v>
      </c>
      <c r="V3815" t="str">
        <f t="shared" si="529"/>
        <v>plays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>
        <f t="shared" si="523"/>
        <v>3133028</v>
      </c>
      <c r="L3816" s="12">
        <f t="shared" si="524"/>
        <v>42058.654074074075</v>
      </c>
      <c r="M3816" s="12">
        <f t="shared" si="525"/>
        <v>42094.915972222225</v>
      </c>
      <c r="N3816" s="14">
        <f t="shared" si="526"/>
        <v>36.011898148148148</v>
      </c>
      <c r="O3816" t="b">
        <v>0</v>
      </c>
      <c r="P3816">
        <v>34</v>
      </c>
      <c r="Q3816" t="b">
        <v>1</v>
      </c>
      <c r="R3816" s="8">
        <f t="shared" si="527"/>
        <v>1.4013333333333333</v>
      </c>
      <c r="S3816" s="10"/>
      <c r="T3816" t="s">
        <v>8271</v>
      </c>
      <c r="U3816" t="str">
        <f t="shared" si="528"/>
        <v>theater</v>
      </c>
      <c r="V3816" t="str">
        <f t="shared" si="529"/>
        <v>plays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>
        <f t="shared" si="523"/>
        <v>2565943</v>
      </c>
      <c r="L3817" s="12">
        <f t="shared" si="524"/>
        <v>42207.009918981479</v>
      </c>
      <c r="M3817" s="12">
        <f t="shared" si="525"/>
        <v>42236.708333333328</v>
      </c>
      <c r="N3817" s="14">
        <f t="shared" si="526"/>
        <v>29.448414351851852</v>
      </c>
      <c r="O3817" t="b">
        <v>0</v>
      </c>
      <c r="P3817">
        <v>20</v>
      </c>
      <c r="Q3817" t="b">
        <v>1</v>
      </c>
      <c r="R3817" s="8">
        <f t="shared" si="527"/>
        <v>1.0000100000000001</v>
      </c>
      <c r="S3817" s="10"/>
      <c r="T3817" t="s">
        <v>8271</v>
      </c>
      <c r="U3817" t="str">
        <f t="shared" si="528"/>
        <v>theater</v>
      </c>
      <c r="V3817" t="str">
        <f t="shared" si="529"/>
        <v>plays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>
        <f t="shared" si="523"/>
        <v>2592000</v>
      </c>
      <c r="L3818" s="12">
        <f t="shared" si="524"/>
        <v>41807.440081018518</v>
      </c>
      <c r="M3818" s="12">
        <f t="shared" si="525"/>
        <v>41837.440081018518</v>
      </c>
      <c r="N3818" s="14">
        <f t="shared" si="526"/>
        <v>29.75</v>
      </c>
      <c r="O3818" t="b">
        <v>0</v>
      </c>
      <c r="P3818">
        <v>37</v>
      </c>
      <c r="Q3818" t="b">
        <v>1</v>
      </c>
      <c r="R3818" s="8">
        <f t="shared" si="527"/>
        <v>1.19238</v>
      </c>
      <c r="S3818" s="10"/>
      <c r="T3818" t="s">
        <v>8271</v>
      </c>
      <c r="U3818" t="str">
        <f t="shared" si="528"/>
        <v>theater</v>
      </c>
      <c r="V3818" t="str">
        <f t="shared" si="529"/>
        <v>plays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>
        <f t="shared" si="523"/>
        <v>1422924</v>
      </c>
      <c r="L3819" s="12">
        <f t="shared" si="524"/>
        <v>42284.44694444444</v>
      </c>
      <c r="M3819" s="12">
        <f t="shared" si="525"/>
        <v>42300.915972222225</v>
      </c>
      <c r="N3819" s="14">
        <f t="shared" si="526"/>
        <v>16.219027777777779</v>
      </c>
      <c r="O3819" t="b">
        <v>0</v>
      </c>
      <c r="P3819">
        <v>20</v>
      </c>
      <c r="Q3819" t="b">
        <v>1</v>
      </c>
      <c r="R3819" s="8">
        <f t="shared" si="527"/>
        <v>1.0725</v>
      </c>
      <c r="S3819" s="10"/>
      <c r="T3819" t="s">
        <v>8271</v>
      </c>
      <c r="U3819" t="str">
        <f t="shared" si="528"/>
        <v>theater</v>
      </c>
      <c r="V3819" t="str">
        <f t="shared" si="529"/>
        <v>plays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>
        <f t="shared" si="523"/>
        <v>2588400</v>
      </c>
      <c r="L3820" s="12">
        <f t="shared" si="524"/>
        <v>42045.59238425926</v>
      </c>
      <c r="M3820" s="12">
        <f t="shared" si="525"/>
        <v>42075.550717592589</v>
      </c>
      <c r="N3820" s="14">
        <f t="shared" si="526"/>
        <v>29.708333333333332</v>
      </c>
      <c r="O3820" t="b">
        <v>0</v>
      </c>
      <c r="P3820">
        <v>10</v>
      </c>
      <c r="Q3820" t="b">
        <v>1</v>
      </c>
      <c r="R3820" s="8">
        <f t="shared" si="527"/>
        <v>2.2799999999999998</v>
      </c>
      <c r="S3820" s="10"/>
      <c r="T3820" t="s">
        <v>8271</v>
      </c>
      <c r="U3820" t="str">
        <f t="shared" si="528"/>
        <v>theater</v>
      </c>
      <c r="V3820" t="str">
        <f t="shared" si="529"/>
        <v>plays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>
        <f t="shared" si="523"/>
        <v>1612816</v>
      </c>
      <c r="L3821" s="12">
        <f t="shared" si="524"/>
        <v>42183.959537037037</v>
      </c>
      <c r="M3821" s="12">
        <f t="shared" si="525"/>
        <v>42202.626388888893</v>
      </c>
      <c r="N3821" s="14">
        <f t="shared" si="526"/>
        <v>18.416851851851852</v>
      </c>
      <c r="O3821" t="b">
        <v>0</v>
      </c>
      <c r="P3821">
        <v>26</v>
      </c>
      <c r="Q3821" t="b">
        <v>1</v>
      </c>
      <c r="R3821" s="8">
        <f t="shared" si="527"/>
        <v>1.0640000000000001</v>
      </c>
      <c r="S3821" s="10"/>
      <c r="T3821" t="s">
        <v>8271</v>
      </c>
      <c r="U3821" t="str">
        <f t="shared" si="528"/>
        <v>theater</v>
      </c>
      <c r="V3821" t="str">
        <f t="shared" si="529"/>
        <v>plays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>
        <f t="shared" si="523"/>
        <v>2592000</v>
      </c>
      <c r="L3822" s="12">
        <f t="shared" si="524"/>
        <v>42160.401817129634</v>
      </c>
      <c r="M3822" s="12">
        <f t="shared" si="525"/>
        <v>42190.401817129634</v>
      </c>
      <c r="N3822" s="14">
        <f t="shared" si="526"/>
        <v>29.75</v>
      </c>
      <c r="O3822" t="b">
        <v>0</v>
      </c>
      <c r="P3822">
        <v>20</v>
      </c>
      <c r="Q3822" t="b">
        <v>1</v>
      </c>
      <c r="R3822" s="8">
        <f t="shared" si="527"/>
        <v>1.4333333333333333</v>
      </c>
      <c r="S3822" s="10"/>
      <c r="T3822" t="s">
        <v>8271</v>
      </c>
      <c r="U3822" t="str">
        <f t="shared" si="528"/>
        <v>theater</v>
      </c>
      <c r="V3822" t="str">
        <f t="shared" si="529"/>
        <v>plays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>
        <f t="shared" si="523"/>
        <v>2764800</v>
      </c>
      <c r="L3823" s="12">
        <f t="shared" si="524"/>
        <v>42340.930636574078</v>
      </c>
      <c r="M3823" s="12">
        <f t="shared" si="525"/>
        <v>42372.930636574078</v>
      </c>
      <c r="N3823" s="14">
        <f t="shared" si="526"/>
        <v>31.75</v>
      </c>
      <c r="O3823" t="b">
        <v>0</v>
      </c>
      <c r="P3823">
        <v>46</v>
      </c>
      <c r="Q3823" t="b">
        <v>1</v>
      </c>
      <c r="R3823" s="8">
        <f t="shared" si="527"/>
        <v>1.0454285714285714</v>
      </c>
      <c r="S3823" s="10"/>
      <c r="T3823" t="s">
        <v>8271</v>
      </c>
      <c r="U3823" t="str">
        <f t="shared" si="528"/>
        <v>theater</v>
      </c>
      <c r="V3823" t="str">
        <f t="shared" si="529"/>
        <v>plays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>
        <f t="shared" si="523"/>
        <v>5107923</v>
      </c>
      <c r="L3824" s="12">
        <f t="shared" si="524"/>
        <v>42329.588159722218</v>
      </c>
      <c r="M3824" s="12">
        <f t="shared" si="525"/>
        <v>42388.707638888889</v>
      </c>
      <c r="N3824" s="14">
        <f t="shared" si="526"/>
        <v>58.869479166666672</v>
      </c>
      <c r="O3824" t="b">
        <v>0</v>
      </c>
      <c r="P3824">
        <v>76</v>
      </c>
      <c r="Q3824" t="b">
        <v>1</v>
      </c>
      <c r="R3824" s="8">
        <f t="shared" si="527"/>
        <v>1.1002000000000001</v>
      </c>
      <c r="S3824" s="10"/>
      <c r="T3824" t="s">
        <v>8271</v>
      </c>
      <c r="U3824" t="str">
        <f t="shared" si="528"/>
        <v>theater</v>
      </c>
      <c r="V3824" t="str">
        <f t="shared" si="529"/>
        <v>plays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>
        <f t="shared" si="523"/>
        <v>2959696</v>
      </c>
      <c r="L3825" s="12">
        <f t="shared" si="524"/>
        <v>42170.660231481481</v>
      </c>
      <c r="M3825" s="12">
        <f t="shared" si="525"/>
        <v>42204.915972222225</v>
      </c>
      <c r="N3825" s="14">
        <f t="shared" si="526"/>
        <v>34.005740740740741</v>
      </c>
      <c r="O3825" t="b">
        <v>0</v>
      </c>
      <c r="P3825">
        <v>41</v>
      </c>
      <c r="Q3825" t="b">
        <v>1</v>
      </c>
      <c r="R3825" s="8">
        <f t="shared" si="527"/>
        <v>1.06</v>
      </c>
      <c r="S3825" s="10"/>
      <c r="T3825" t="s">
        <v>8271</v>
      </c>
      <c r="U3825" t="str">
        <f t="shared" si="528"/>
        <v>theater</v>
      </c>
      <c r="V3825" t="str">
        <f t="shared" si="529"/>
        <v>plays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>
        <f t="shared" si="523"/>
        <v>1031957</v>
      </c>
      <c r="L3826" s="12">
        <f t="shared" si="524"/>
        <v>42571.376192129625</v>
      </c>
      <c r="M3826" s="12">
        <f t="shared" si="525"/>
        <v>42583.320138888885</v>
      </c>
      <c r="N3826" s="14">
        <f t="shared" si="526"/>
        <v>11.69394675925926</v>
      </c>
      <c r="O3826" t="b">
        <v>0</v>
      </c>
      <c r="P3826">
        <v>7</v>
      </c>
      <c r="Q3826" t="b">
        <v>1</v>
      </c>
      <c r="R3826" s="8">
        <f t="shared" si="527"/>
        <v>1.08</v>
      </c>
      <c r="S3826" s="10"/>
      <c r="T3826" t="s">
        <v>8271</v>
      </c>
      <c r="U3826" t="str">
        <f t="shared" si="528"/>
        <v>theater</v>
      </c>
      <c r="V3826" t="str">
        <f t="shared" si="529"/>
        <v>plays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>
        <f t="shared" si="523"/>
        <v>1814400</v>
      </c>
      <c r="L3827" s="12">
        <f t="shared" si="524"/>
        <v>42150.819606481484</v>
      </c>
      <c r="M3827" s="12">
        <f t="shared" si="525"/>
        <v>42171.819606481484</v>
      </c>
      <c r="N3827" s="14">
        <f t="shared" si="526"/>
        <v>20.75</v>
      </c>
      <c r="O3827" t="b">
        <v>0</v>
      </c>
      <c r="P3827">
        <v>49</v>
      </c>
      <c r="Q3827" t="b">
        <v>1</v>
      </c>
      <c r="R3827" s="8">
        <f t="shared" si="527"/>
        <v>1.0542</v>
      </c>
      <c r="S3827" s="10"/>
      <c r="T3827" t="s">
        <v>8271</v>
      </c>
      <c r="U3827" t="str">
        <f t="shared" si="528"/>
        <v>theater</v>
      </c>
      <c r="V3827" t="str">
        <f t="shared" si="529"/>
        <v>plays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>
        <f t="shared" si="523"/>
        <v>2592000</v>
      </c>
      <c r="L3828" s="12">
        <f t="shared" si="524"/>
        <v>42101.173541666663</v>
      </c>
      <c r="M3828" s="12">
        <f t="shared" si="525"/>
        <v>42131.173541666663</v>
      </c>
      <c r="N3828" s="14">
        <f t="shared" si="526"/>
        <v>29.75</v>
      </c>
      <c r="O3828" t="b">
        <v>0</v>
      </c>
      <c r="P3828">
        <v>26</v>
      </c>
      <c r="Q3828" t="b">
        <v>1</v>
      </c>
      <c r="R3828" s="8">
        <f t="shared" si="527"/>
        <v>1.1916666666666667</v>
      </c>
      <c r="S3828" s="10"/>
      <c r="T3828" t="s">
        <v>8271</v>
      </c>
      <c r="U3828" t="str">
        <f t="shared" si="528"/>
        <v>theater</v>
      </c>
      <c r="V3828" t="str">
        <f t="shared" si="529"/>
        <v>plays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>
        <f t="shared" si="523"/>
        <v>4758199</v>
      </c>
      <c r="L3829" s="12">
        <f t="shared" si="524"/>
        <v>42034.678252314814</v>
      </c>
      <c r="M3829" s="12">
        <f t="shared" si="525"/>
        <v>42089.75</v>
      </c>
      <c r="N3829" s="14">
        <f t="shared" si="526"/>
        <v>54.821747685185187</v>
      </c>
      <c r="O3829" t="b">
        <v>0</v>
      </c>
      <c r="P3829">
        <v>65</v>
      </c>
      <c r="Q3829" t="b">
        <v>1</v>
      </c>
      <c r="R3829" s="8">
        <f t="shared" si="527"/>
        <v>1.5266666666666666</v>
      </c>
      <c r="S3829" s="10"/>
      <c r="T3829" t="s">
        <v>8271</v>
      </c>
      <c r="U3829" t="str">
        <f t="shared" si="528"/>
        <v>theater</v>
      </c>
      <c r="V3829" t="str">
        <f t="shared" si="529"/>
        <v>plays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>
        <f t="shared" si="523"/>
        <v>5187600</v>
      </c>
      <c r="L3830" s="12">
        <f t="shared" si="524"/>
        <v>41944.277627314819</v>
      </c>
      <c r="M3830" s="12">
        <f t="shared" si="525"/>
        <v>42004.319293981483</v>
      </c>
      <c r="N3830" s="14">
        <f t="shared" si="526"/>
        <v>59.791666666666664</v>
      </c>
      <c r="O3830" t="b">
        <v>0</v>
      </c>
      <c r="P3830">
        <v>28</v>
      </c>
      <c r="Q3830" t="b">
        <v>1</v>
      </c>
      <c r="R3830" s="8">
        <f t="shared" si="527"/>
        <v>1</v>
      </c>
      <c r="S3830" s="10"/>
      <c r="T3830" t="s">
        <v>8271</v>
      </c>
      <c r="U3830" t="str">
        <f t="shared" si="528"/>
        <v>theater</v>
      </c>
      <c r="V3830" t="str">
        <f t="shared" si="529"/>
        <v>plays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>
        <f t="shared" si="523"/>
        <v>1728000</v>
      </c>
      <c r="L3831" s="12">
        <f t="shared" si="524"/>
        <v>42593.615405092598</v>
      </c>
      <c r="M3831" s="12">
        <f t="shared" si="525"/>
        <v>42613.615405092598</v>
      </c>
      <c r="N3831" s="14">
        <f t="shared" si="526"/>
        <v>19.75</v>
      </c>
      <c r="O3831" t="b">
        <v>0</v>
      </c>
      <c r="P3831">
        <v>8</v>
      </c>
      <c r="Q3831" t="b">
        <v>1</v>
      </c>
      <c r="R3831" s="8">
        <f t="shared" si="527"/>
        <v>1.002</v>
      </c>
      <c r="S3831" s="10"/>
      <c r="T3831" t="s">
        <v>8271</v>
      </c>
      <c r="U3831" t="str">
        <f t="shared" si="528"/>
        <v>theater</v>
      </c>
      <c r="V3831" t="str">
        <f t="shared" si="529"/>
        <v>plays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>
        <f t="shared" si="523"/>
        <v>1209600</v>
      </c>
      <c r="L3832" s="12">
        <f t="shared" si="524"/>
        <v>42503.490868055553</v>
      </c>
      <c r="M3832" s="12">
        <f t="shared" si="525"/>
        <v>42517.490868055553</v>
      </c>
      <c r="N3832" s="14">
        <f t="shared" si="526"/>
        <v>13.75</v>
      </c>
      <c r="O3832" t="b">
        <v>0</v>
      </c>
      <c r="P3832">
        <v>3</v>
      </c>
      <c r="Q3832" t="b">
        <v>1</v>
      </c>
      <c r="R3832" s="8">
        <f t="shared" si="527"/>
        <v>2.25</v>
      </c>
      <c r="S3832" s="10"/>
      <c r="T3832" t="s">
        <v>8271</v>
      </c>
      <c r="U3832" t="str">
        <f t="shared" si="528"/>
        <v>theater</v>
      </c>
      <c r="V3832" t="str">
        <f t="shared" si="529"/>
        <v>plays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>
        <f t="shared" si="523"/>
        <v>1818000</v>
      </c>
      <c r="L3833" s="12">
        <f t="shared" si="524"/>
        <v>41927.598900462966</v>
      </c>
      <c r="M3833" s="12">
        <f t="shared" si="525"/>
        <v>41948.640567129631</v>
      </c>
      <c r="N3833" s="14">
        <f t="shared" si="526"/>
        <v>20.791666666666668</v>
      </c>
      <c r="O3833" t="b">
        <v>0</v>
      </c>
      <c r="P3833">
        <v>9</v>
      </c>
      <c r="Q3833" t="b">
        <v>1</v>
      </c>
      <c r="R3833" s="8">
        <f t="shared" si="527"/>
        <v>1.0602199999999999</v>
      </c>
      <c r="S3833" s="10"/>
      <c r="T3833" t="s">
        <v>8271</v>
      </c>
      <c r="U3833" t="str">
        <f t="shared" si="528"/>
        <v>theater</v>
      </c>
      <c r="V3833" t="str">
        <f t="shared" si="529"/>
        <v>plays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>
        <f t="shared" si="523"/>
        <v>3888000</v>
      </c>
      <c r="L3834" s="12">
        <f t="shared" si="524"/>
        <v>42374.864988425921</v>
      </c>
      <c r="M3834" s="12">
        <f t="shared" si="525"/>
        <v>42419.864988425921</v>
      </c>
      <c r="N3834" s="14">
        <f t="shared" si="526"/>
        <v>44.75</v>
      </c>
      <c r="O3834" t="b">
        <v>0</v>
      </c>
      <c r="P3834">
        <v>9</v>
      </c>
      <c r="Q3834" t="b">
        <v>1</v>
      </c>
      <c r="R3834" s="8">
        <f t="shared" si="527"/>
        <v>1.0466666666666666</v>
      </c>
      <c r="S3834" s="10"/>
      <c r="T3834" t="s">
        <v>8271</v>
      </c>
      <c r="U3834" t="str">
        <f t="shared" si="528"/>
        <v>theater</v>
      </c>
      <c r="V3834" t="str">
        <f t="shared" si="529"/>
        <v>plays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>
        <f t="shared" si="523"/>
        <v>943968</v>
      </c>
      <c r="L3835" s="12">
        <f t="shared" si="524"/>
        <v>41963.622361111105</v>
      </c>
      <c r="M3835" s="12">
        <f t="shared" si="525"/>
        <v>41974.547916666663</v>
      </c>
      <c r="N3835" s="14">
        <f t="shared" si="526"/>
        <v>10.675555555555555</v>
      </c>
      <c r="O3835" t="b">
        <v>0</v>
      </c>
      <c r="P3835">
        <v>20</v>
      </c>
      <c r="Q3835" t="b">
        <v>1</v>
      </c>
      <c r="R3835" s="8">
        <f t="shared" si="527"/>
        <v>1.1666666666666667</v>
      </c>
      <c r="S3835" s="10"/>
      <c r="T3835" t="s">
        <v>8271</v>
      </c>
      <c r="U3835" t="str">
        <f t="shared" si="528"/>
        <v>theater</v>
      </c>
      <c r="V3835" t="str">
        <f t="shared" si="529"/>
        <v>plays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>
        <f t="shared" si="523"/>
        <v>2592000</v>
      </c>
      <c r="L3836" s="12">
        <f t="shared" si="524"/>
        <v>42143.195219907408</v>
      </c>
      <c r="M3836" s="12">
        <f t="shared" si="525"/>
        <v>42173.195219907408</v>
      </c>
      <c r="N3836" s="14">
        <f t="shared" si="526"/>
        <v>29.75</v>
      </c>
      <c r="O3836" t="b">
        <v>0</v>
      </c>
      <c r="P3836">
        <v>57</v>
      </c>
      <c r="Q3836" t="b">
        <v>1</v>
      </c>
      <c r="R3836" s="8">
        <f t="shared" si="527"/>
        <v>1.0903333333333334</v>
      </c>
      <c r="S3836" s="10"/>
      <c r="T3836" t="s">
        <v>8271</v>
      </c>
      <c r="U3836" t="str">
        <f t="shared" si="528"/>
        <v>theater</v>
      </c>
      <c r="V3836" t="str">
        <f t="shared" si="529"/>
        <v>plays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>
        <f t="shared" si="523"/>
        <v>1814400</v>
      </c>
      <c r="L3837" s="12">
        <f t="shared" si="524"/>
        <v>42460.69222222222</v>
      </c>
      <c r="M3837" s="12">
        <f t="shared" si="525"/>
        <v>42481.69222222222</v>
      </c>
      <c r="N3837" s="14">
        <f t="shared" si="526"/>
        <v>20.75</v>
      </c>
      <c r="O3837" t="b">
        <v>0</v>
      </c>
      <c r="P3837">
        <v>8</v>
      </c>
      <c r="Q3837" t="b">
        <v>1</v>
      </c>
      <c r="R3837" s="8">
        <f t="shared" si="527"/>
        <v>1.6</v>
      </c>
      <c r="S3837" s="10"/>
      <c r="T3837" t="s">
        <v>8271</v>
      </c>
      <c r="U3837" t="str">
        <f t="shared" si="528"/>
        <v>theater</v>
      </c>
      <c r="V3837" t="str">
        <f t="shared" si="529"/>
        <v>plays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>
        <f t="shared" si="523"/>
        <v>2699688</v>
      </c>
      <c r="L3838" s="12">
        <f t="shared" si="524"/>
        <v>42553.676527777774</v>
      </c>
      <c r="M3838" s="12">
        <f t="shared" si="525"/>
        <v>42584.922916666663</v>
      </c>
      <c r="N3838" s="14">
        <f t="shared" si="526"/>
        <v>30.996388888888891</v>
      </c>
      <c r="O3838" t="b">
        <v>0</v>
      </c>
      <c r="P3838">
        <v>14</v>
      </c>
      <c r="Q3838" t="b">
        <v>1</v>
      </c>
      <c r="R3838" s="8">
        <f t="shared" si="527"/>
        <v>1.125</v>
      </c>
      <c r="S3838" s="10"/>
      <c r="T3838" t="s">
        <v>8271</v>
      </c>
      <c r="U3838" t="str">
        <f t="shared" si="528"/>
        <v>theater</v>
      </c>
      <c r="V3838" t="str">
        <f t="shared" si="529"/>
        <v>plays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>
        <f t="shared" si="523"/>
        <v>3110400</v>
      </c>
      <c r="L3839" s="12">
        <f t="shared" si="524"/>
        <v>42152.515717592592</v>
      </c>
      <c r="M3839" s="12">
        <f t="shared" si="525"/>
        <v>42188.515717592592</v>
      </c>
      <c r="N3839" s="14">
        <f t="shared" si="526"/>
        <v>35.75</v>
      </c>
      <c r="O3839" t="b">
        <v>0</v>
      </c>
      <c r="P3839">
        <v>17</v>
      </c>
      <c r="Q3839" t="b">
        <v>1</v>
      </c>
      <c r="R3839" s="8">
        <f t="shared" si="527"/>
        <v>1.0209999999999999</v>
      </c>
      <c r="S3839" s="10"/>
      <c r="T3839" t="s">
        <v>8271</v>
      </c>
      <c r="U3839" t="str">
        <f t="shared" si="528"/>
        <v>theater</v>
      </c>
      <c r="V3839" t="str">
        <f t="shared" si="529"/>
        <v>plays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>
        <f t="shared" si="523"/>
        <v>2592000</v>
      </c>
      <c r="L3840" s="12">
        <f t="shared" si="524"/>
        <v>42116.460752314815</v>
      </c>
      <c r="M3840" s="12">
        <f t="shared" si="525"/>
        <v>42146.460752314815</v>
      </c>
      <c r="N3840" s="14">
        <f t="shared" si="526"/>
        <v>29.75</v>
      </c>
      <c r="O3840" t="b">
        <v>0</v>
      </c>
      <c r="P3840">
        <v>100</v>
      </c>
      <c r="Q3840" t="b">
        <v>1</v>
      </c>
      <c r="R3840" s="8">
        <f t="shared" si="527"/>
        <v>1.00824</v>
      </c>
      <c r="S3840" s="10"/>
      <c r="T3840" t="s">
        <v>8271</v>
      </c>
      <c r="U3840" t="str">
        <f t="shared" si="528"/>
        <v>theater</v>
      </c>
      <c r="V3840" t="str">
        <f t="shared" si="529"/>
        <v>plays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>
        <f t="shared" si="523"/>
        <v>5184000</v>
      </c>
      <c r="L3841" s="12">
        <f t="shared" si="524"/>
        <v>42154.892638888887</v>
      </c>
      <c r="M3841" s="12">
        <f t="shared" si="525"/>
        <v>42214.892638888887</v>
      </c>
      <c r="N3841" s="14">
        <f t="shared" si="526"/>
        <v>59.75</v>
      </c>
      <c r="O3841" t="b">
        <v>0</v>
      </c>
      <c r="P3841">
        <v>32</v>
      </c>
      <c r="Q3841" t="b">
        <v>1</v>
      </c>
      <c r="R3841" s="8">
        <f t="shared" si="527"/>
        <v>1.0125</v>
      </c>
      <c r="S3841" s="10"/>
      <c r="T3841" t="s">
        <v>8271</v>
      </c>
      <c r="U3841" t="str">
        <f t="shared" si="528"/>
        <v>theater</v>
      </c>
      <c r="V3841" t="str">
        <f t="shared" si="529"/>
        <v>plays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>
        <f t="shared" si="523"/>
        <v>2156400</v>
      </c>
      <c r="L3842" s="12">
        <f t="shared" si="524"/>
        <v>42432.451724537037</v>
      </c>
      <c r="M3842" s="12">
        <f t="shared" si="525"/>
        <v>42457.410057870366</v>
      </c>
      <c r="N3842" s="14">
        <f t="shared" si="526"/>
        <v>24.708333333333332</v>
      </c>
      <c r="O3842" t="b">
        <v>0</v>
      </c>
      <c r="P3842">
        <v>3</v>
      </c>
      <c r="Q3842" t="b">
        <v>1</v>
      </c>
      <c r="R3842" s="8">
        <f t="shared" si="527"/>
        <v>65</v>
      </c>
      <c r="S3842" s="10"/>
      <c r="T3842" t="s">
        <v>8271</v>
      </c>
      <c r="U3842" t="str">
        <f t="shared" si="528"/>
        <v>theater</v>
      </c>
      <c r="V3842" t="str">
        <f t="shared" si="529"/>
        <v>plays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>
        <f t="shared" ref="K3843:K3906" si="530">SUM(I3843,-J3843)</f>
        <v>5184000</v>
      </c>
      <c r="L3843" s="12">
        <f t="shared" ref="L3843:L3906" si="531">(((J3843/60)/60)/24)+DATE(1970,1,1)+(-6/24)</f>
        <v>41780.535729166666</v>
      </c>
      <c r="M3843" s="12">
        <f t="shared" ref="M3843:M3906" si="532">(((I3843/60)/60)/24)+DATE(1970,1,1)+(-6/24)</f>
        <v>41840.535729166666</v>
      </c>
      <c r="N3843" s="14">
        <f t="shared" ref="N3843:N3906" si="533">(((K3843/60)/60)/24)+(-6/24)</f>
        <v>59.75</v>
      </c>
      <c r="O3843" t="b">
        <v>1</v>
      </c>
      <c r="P3843">
        <v>34</v>
      </c>
      <c r="Q3843" t="b">
        <v>0</v>
      </c>
      <c r="R3843" s="8">
        <f t="shared" ref="R3843:R3906" si="534">E3843/D3843</f>
        <v>8.72E-2</v>
      </c>
      <c r="S3843" s="10"/>
      <c r="T3843" t="s">
        <v>8271</v>
      </c>
      <c r="U3843" t="str">
        <f t="shared" si="528"/>
        <v>theater</v>
      </c>
      <c r="V3843" t="str">
        <f t="shared" si="529"/>
        <v>plays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>
        <f t="shared" si="530"/>
        <v>2592000</v>
      </c>
      <c r="L3844" s="12">
        <f t="shared" si="531"/>
        <v>41740.243657407409</v>
      </c>
      <c r="M3844" s="12">
        <f t="shared" si="532"/>
        <v>41770.243657407409</v>
      </c>
      <c r="N3844" s="14">
        <f t="shared" si="533"/>
        <v>29.75</v>
      </c>
      <c r="O3844" t="b">
        <v>1</v>
      </c>
      <c r="P3844">
        <v>23</v>
      </c>
      <c r="Q3844" t="b">
        <v>0</v>
      </c>
      <c r="R3844" s="8">
        <f t="shared" si="534"/>
        <v>0.21940000000000001</v>
      </c>
      <c r="S3844" s="10"/>
      <c r="T3844" t="s">
        <v>8271</v>
      </c>
      <c r="U3844" t="str">
        <f t="shared" si="528"/>
        <v>theater</v>
      </c>
      <c r="V3844" t="str">
        <f t="shared" si="529"/>
        <v>plays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>
        <f t="shared" si="530"/>
        <v>2160000</v>
      </c>
      <c r="L3845" s="12">
        <f t="shared" si="531"/>
        <v>41765.822500000002</v>
      </c>
      <c r="M3845" s="12">
        <f t="shared" si="532"/>
        <v>41790.822500000002</v>
      </c>
      <c r="N3845" s="14">
        <f t="shared" si="533"/>
        <v>24.75</v>
      </c>
      <c r="O3845" t="b">
        <v>1</v>
      </c>
      <c r="P3845">
        <v>19</v>
      </c>
      <c r="Q3845" t="b">
        <v>0</v>
      </c>
      <c r="R3845" s="8">
        <f t="shared" si="534"/>
        <v>0.21299999999999999</v>
      </c>
      <c r="S3845" s="10"/>
      <c r="T3845" t="s">
        <v>8271</v>
      </c>
      <c r="U3845" t="str">
        <f t="shared" si="528"/>
        <v>theater</v>
      </c>
      <c r="V3845" t="str">
        <f t="shared" si="529"/>
        <v>plays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>
        <f t="shared" si="530"/>
        <v>2304606</v>
      </c>
      <c r="L3846" s="12">
        <f t="shared" si="531"/>
        <v>41766.367291666669</v>
      </c>
      <c r="M3846" s="12">
        <f t="shared" si="532"/>
        <v>41793.040972222225</v>
      </c>
      <c r="N3846" s="14">
        <f t="shared" si="533"/>
        <v>26.423680555555553</v>
      </c>
      <c r="O3846" t="b">
        <v>1</v>
      </c>
      <c r="P3846">
        <v>50</v>
      </c>
      <c r="Q3846" t="b">
        <v>0</v>
      </c>
      <c r="R3846" s="8">
        <f t="shared" si="534"/>
        <v>0.41489795918367345</v>
      </c>
      <c r="S3846" s="10"/>
      <c r="T3846" t="s">
        <v>8271</v>
      </c>
      <c r="U3846" t="str">
        <f t="shared" si="528"/>
        <v>theater</v>
      </c>
      <c r="V3846" t="str">
        <f t="shared" si="529"/>
        <v>plays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>
        <f t="shared" si="530"/>
        <v>2592000</v>
      </c>
      <c r="L3847" s="12">
        <f t="shared" si="531"/>
        <v>42248.377013888887</v>
      </c>
      <c r="M3847" s="12">
        <f t="shared" si="532"/>
        <v>42278.377013888887</v>
      </c>
      <c r="N3847" s="14">
        <f t="shared" si="533"/>
        <v>29.75</v>
      </c>
      <c r="O3847" t="b">
        <v>1</v>
      </c>
      <c r="P3847">
        <v>12</v>
      </c>
      <c r="Q3847" t="b">
        <v>0</v>
      </c>
      <c r="R3847" s="8">
        <f t="shared" si="534"/>
        <v>2.1049999999999999E-2</v>
      </c>
      <c r="S3847" s="10"/>
      <c r="T3847" t="s">
        <v>8271</v>
      </c>
      <c r="U3847" t="str">
        <f t="shared" si="528"/>
        <v>theater</v>
      </c>
      <c r="V3847" t="str">
        <f t="shared" si="529"/>
        <v>plays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>
        <f t="shared" si="530"/>
        <v>2684398</v>
      </c>
      <c r="L3848" s="12">
        <f t="shared" si="531"/>
        <v>41884.971550925926</v>
      </c>
      <c r="M3848" s="12">
        <f t="shared" si="532"/>
        <v>41916.040972222225</v>
      </c>
      <c r="N3848" s="14">
        <f t="shared" si="533"/>
        <v>30.819421296296298</v>
      </c>
      <c r="O3848" t="b">
        <v>1</v>
      </c>
      <c r="P3848">
        <v>8</v>
      </c>
      <c r="Q3848" t="b">
        <v>0</v>
      </c>
      <c r="R3848" s="8">
        <f t="shared" si="534"/>
        <v>2.7E-2</v>
      </c>
      <c r="S3848" s="10"/>
      <c r="T3848" t="s">
        <v>8271</v>
      </c>
      <c r="U3848" t="str">
        <f t="shared" si="528"/>
        <v>theater</v>
      </c>
      <c r="V3848" t="str">
        <f t="shared" si="529"/>
        <v>plays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>
        <f t="shared" si="530"/>
        <v>3888000</v>
      </c>
      <c r="L3849" s="12">
        <f t="shared" si="531"/>
        <v>42158.974432870367</v>
      </c>
      <c r="M3849" s="12">
        <f t="shared" si="532"/>
        <v>42203.974432870367</v>
      </c>
      <c r="N3849" s="14">
        <f t="shared" si="533"/>
        <v>44.75</v>
      </c>
      <c r="O3849" t="b">
        <v>1</v>
      </c>
      <c r="P3849">
        <v>9</v>
      </c>
      <c r="Q3849" t="b">
        <v>0</v>
      </c>
      <c r="R3849" s="8">
        <f t="shared" si="534"/>
        <v>0.16161904761904761</v>
      </c>
      <c r="S3849" s="10"/>
      <c r="T3849" t="s">
        <v>8271</v>
      </c>
      <c r="U3849" t="str">
        <f t="shared" si="528"/>
        <v>theater</v>
      </c>
      <c r="V3849" t="str">
        <f t="shared" si="529"/>
        <v>plays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>
        <f t="shared" si="530"/>
        <v>2592000</v>
      </c>
      <c r="L3850" s="12">
        <f t="shared" si="531"/>
        <v>42265.567002314812</v>
      </c>
      <c r="M3850" s="12">
        <f t="shared" si="532"/>
        <v>42295.567002314812</v>
      </c>
      <c r="N3850" s="14">
        <f t="shared" si="533"/>
        <v>29.75</v>
      </c>
      <c r="O3850" t="b">
        <v>1</v>
      </c>
      <c r="P3850">
        <v>43</v>
      </c>
      <c r="Q3850" t="b">
        <v>0</v>
      </c>
      <c r="R3850" s="8">
        <f t="shared" si="534"/>
        <v>0.16376923076923078</v>
      </c>
      <c r="S3850" s="10"/>
      <c r="T3850" t="s">
        <v>8271</v>
      </c>
      <c r="U3850" t="str">
        <f t="shared" si="528"/>
        <v>theater</v>
      </c>
      <c r="V3850" t="str">
        <f t="shared" si="529"/>
        <v>plays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>
        <f t="shared" si="530"/>
        <v>2592000</v>
      </c>
      <c r="L3851" s="12">
        <f t="shared" si="531"/>
        <v>42136.517175925925</v>
      </c>
      <c r="M3851" s="12">
        <f t="shared" si="532"/>
        <v>42166.517175925925</v>
      </c>
      <c r="N3851" s="14">
        <f t="shared" si="533"/>
        <v>29.75</v>
      </c>
      <c r="O3851" t="b">
        <v>1</v>
      </c>
      <c r="P3851">
        <v>28</v>
      </c>
      <c r="Q3851" t="b">
        <v>0</v>
      </c>
      <c r="R3851" s="8">
        <f t="shared" si="534"/>
        <v>7.0433333333333334E-2</v>
      </c>
      <c r="S3851" s="10"/>
      <c r="T3851" t="s">
        <v>8271</v>
      </c>
      <c r="U3851" t="str">
        <f t="shared" si="528"/>
        <v>theater</v>
      </c>
      <c r="V3851" t="str">
        <f t="shared" si="529"/>
        <v>plays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>
        <f t="shared" si="530"/>
        <v>2592000</v>
      </c>
      <c r="L3852" s="12">
        <f t="shared" si="531"/>
        <v>41974.874340277776</v>
      </c>
      <c r="M3852" s="12">
        <f t="shared" si="532"/>
        <v>42004.874340277776</v>
      </c>
      <c r="N3852" s="14">
        <f t="shared" si="533"/>
        <v>29.75</v>
      </c>
      <c r="O3852" t="b">
        <v>1</v>
      </c>
      <c r="P3852">
        <v>4</v>
      </c>
      <c r="Q3852" t="b">
        <v>0</v>
      </c>
      <c r="R3852" s="8">
        <f t="shared" si="534"/>
        <v>3.7999999999999999E-2</v>
      </c>
      <c r="S3852" s="10"/>
      <c r="T3852" t="s">
        <v>8271</v>
      </c>
      <c r="U3852" t="str">
        <f t="shared" si="528"/>
        <v>theater</v>
      </c>
      <c r="V3852" t="str">
        <f t="shared" si="529"/>
        <v>plays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>
        <f t="shared" si="530"/>
        <v>2592000</v>
      </c>
      <c r="L3853" s="12">
        <f t="shared" si="531"/>
        <v>42172.189571759256</v>
      </c>
      <c r="M3853" s="12">
        <f t="shared" si="532"/>
        <v>42202.189571759256</v>
      </c>
      <c r="N3853" s="14">
        <f t="shared" si="533"/>
        <v>29.75</v>
      </c>
      <c r="O3853" t="b">
        <v>1</v>
      </c>
      <c r="P3853">
        <v>24</v>
      </c>
      <c r="Q3853" t="b">
        <v>0</v>
      </c>
      <c r="R3853" s="8">
        <f t="shared" si="534"/>
        <v>0.34079999999999999</v>
      </c>
      <c r="S3853" s="10"/>
      <c r="T3853" t="s">
        <v>8271</v>
      </c>
      <c r="U3853" t="str">
        <f t="shared" si="528"/>
        <v>theater</v>
      </c>
      <c r="V3853" t="str">
        <f t="shared" si="529"/>
        <v>plays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>
        <f t="shared" si="530"/>
        <v>2156400</v>
      </c>
      <c r="L3854" s="12">
        <f t="shared" si="531"/>
        <v>42064.940694444449</v>
      </c>
      <c r="M3854" s="12">
        <f t="shared" si="532"/>
        <v>42089.899027777778</v>
      </c>
      <c r="N3854" s="14">
        <f t="shared" si="533"/>
        <v>24.708333333333332</v>
      </c>
      <c r="O3854" t="b">
        <v>0</v>
      </c>
      <c r="P3854">
        <v>2</v>
      </c>
      <c r="Q3854" t="b">
        <v>0</v>
      </c>
      <c r="R3854" s="8">
        <f t="shared" si="534"/>
        <v>2E-3</v>
      </c>
      <c r="S3854" s="10"/>
      <c r="T3854" t="s">
        <v>8271</v>
      </c>
      <c r="U3854" t="str">
        <f t="shared" si="528"/>
        <v>theater</v>
      </c>
      <c r="V3854" t="str">
        <f t="shared" si="529"/>
        <v>plays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>
        <f t="shared" si="530"/>
        <v>3024000</v>
      </c>
      <c r="L3855" s="12">
        <f t="shared" si="531"/>
        <v>41848.59002314815</v>
      </c>
      <c r="M3855" s="12">
        <f t="shared" si="532"/>
        <v>41883.59002314815</v>
      </c>
      <c r="N3855" s="14">
        <f t="shared" si="533"/>
        <v>34.75</v>
      </c>
      <c r="O3855" t="b">
        <v>0</v>
      </c>
      <c r="P3855">
        <v>2</v>
      </c>
      <c r="Q3855" t="b">
        <v>0</v>
      </c>
      <c r="R3855" s="8">
        <f t="shared" si="534"/>
        <v>2.5999999999999998E-4</v>
      </c>
      <c r="S3855" s="10"/>
      <c r="T3855" t="s">
        <v>8271</v>
      </c>
      <c r="U3855" t="str">
        <f t="shared" si="528"/>
        <v>theater</v>
      </c>
      <c r="V3855" t="str">
        <f t="shared" si="529"/>
        <v>plays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>
        <f t="shared" si="530"/>
        <v>2592000</v>
      </c>
      <c r="L3856" s="12">
        <f t="shared" si="531"/>
        <v>42103.634930555556</v>
      </c>
      <c r="M3856" s="12">
        <f t="shared" si="532"/>
        <v>42133.634930555556</v>
      </c>
      <c r="N3856" s="14">
        <f t="shared" si="533"/>
        <v>29.75</v>
      </c>
      <c r="O3856" t="b">
        <v>0</v>
      </c>
      <c r="P3856">
        <v>20</v>
      </c>
      <c r="Q3856" t="b">
        <v>0</v>
      </c>
      <c r="R3856" s="8">
        <f t="shared" si="534"/>
        <v>0.16254545454545455</v>
      </c>
      <c r="S3856" s="10"/>
      <c r="T3856" t="s">
        <v>8271</v>
      </c>
      <c r="U3856" t="str">
        <f t="shared" si="528"/>
        <v>theater</v>
      </c>
      <c r="V3856" t="str">
        <f t="shared" si="529"/>
        <v>plays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>
        <f t="shared" si="530"/>
        <v>2588400</v>
      </c>
      <c r="L3857" s="12">
        <f t="shared" si="531"/>
        <v>42059.720729166671</v>
      </c>
      <c r="M3857" s="12">
        <f t="shared" si="532"/>
        <v>42089.679062499999</v>
      </c>
      <c r="N3857" s="14">
        <f t="shared" si="533"/>
        <v>29.708333333333332</v>
      </c>
      <c r="O3857" t="b">
        <v>0</v>
      </c>
      <c r="P3857">
        <v>1</v>
      </c>
      <c r="Q3857" t="b">
        <v>0</v>
      </c>
      <c r="R3857" s="8">
        <f t="shared" si="534"/>
        <v>2.5000000000000001E-2</v>
      </c>
      <c r="S3857" s="10"/>
      <c r="T3857" t="s">
        <v>8271</v>
      </c>
      <c r="U3857" t="str">
        <f t="shared" si="528"/>
        <v>theater</v>
      </c>
      <c r="V3857" t="str">
        <f t="shared" si="529"/>
        <v>plays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>
        <f t="shared" si="530"/>
        <v>2588400</v>
      </c>
      <c r="L3858" s="12">
        <f t="shared" si="531"/>
        <v>42041.493090277778</v>
      </c>
      <c r="M3858" s="12">
        <f t="shared" si="532"/>
        <v>42071.451423611114</v>
      </c>
      <c r="N3858" s="14">
        <f t="shared" si="533"/>
        <v>29.708333333333332</v>
      </c>
      <c r="O3858" t="b">
        <v>0</v>
      </c>
      <c r="P3858">
        <v>1</v>
      </c>
      <c r="Q3858" t="b">
        <v>0</v>
      </c>
      <c r="R3858" s="8">
        <f t="shared" si="534"/>
        <v>2.0000000000000001E-4</v>
      </c>
      <c r="S3858" s="10"/>
      <c r="T3858" t="s">
        <v>8271</v>
      </c>
      <c r="U3858" t="str">
        <f t="shared" si="528"/>
        <v>theater</v>
      </c>
      <c r="V3858" t="str">
        <f t="shared" si="529"/>
        <v>plays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>
        <f t="shared" si="530"/>
        <v>1985430</v>
      </c>
      <c r="L3859" s="12">
        <f t="shared" si="531"/>
        <v>41829.48715277778</v>
      </c>
      <c r="M3859" s="12">
        <f t="shared" si="532"/>
        <v>41852.466666666667</v>
      </c>
      <c r="N3859" s="14">
        <f t="shared" si="533"/>
        <v>22.729513888888889</v>
      </c>
      <c r="O3859" t="b">
        <v>0</v>
      </c>
      <c r="P3859">
        <v>4</v>
      </c>
      <c r="Q3859" t="b">
        <v>0</v>
      </c>
      <c r="R3859" s="8">
        <f t="shared" si="534"/>
        <v>5.1999999999999998E-2</v>
      </c>
      <c r="S3859" s="10"/>
      <c r="T3859" t="s">
        <v>8271</v>
      </c>
      <c r="U3859" t="str">
        <f t="shared" si="528"/>
        <v>theater</v>
      </c>
      <c r="V3859" t="str">
        <f t="shared" si="529"/>
        <v>plays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>
        <f t="shared" si="530"/>
        <v>1593556</v>
      </c>
      <c r="L3860" s="12">
        <f t="shared" si="531"/>
        <v>42128.181064814817</v>
      </c>
      <c r="M3860" s="12">
        <f t="shared" si="532"/>
        <v>42146.625</v>
      </c>
      <c r="N3860" s="14">
        <f t="shared" si="533"/>
        <v>18.193935185185186</v>
      </c>
      <c r="O3860" t="b">
        <v>0</v>
      </c>
      <c r="P3860">
        <v>1</v>
      </c>
      <c r="Q3860" t="b">
        <v>0</v>
      </c>
      <c r="R3860" s="8">
        <f t="shared" si="534"/>
        <v>0.02</v>
      </c>
      <c r="S3860" s="10"/>
      <c r="T3860" t="s">
        <v>8271</v>
      </c>
      <c r="U3860" t="str">
        <f t="shared" si="528"/>
        <v>theater</v>
      </c>
      <c r="V3860" t="str">
        <f t="shared" si="529"/>
        <v>plays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>
        <f t="shared" si="530"/>
        <v>2244793</v>
      </c>
      <c r="L3861" s="12">
        <f t="shared" si="531"/>
        <v>41789.643599537041</v>
      </c>
      <c r="M3861" s="12">
        <f t="shared" si="532"/>
        <v>41815.625</v>
      </c>
      <c r="N3861" s="14">
        <f t="shared" si="533"/>
        <v>25.731400462962963</v>
      </c>
      <c r="O3861" t="b">
        <v>0</v>
      </c>
      <c r="P3861">
        <v>1</v>
      </c>
      <c r="Q3861" t="b">
        <v>0</v>
      </c>
      <c r="R3861" s="8">
        <f t="shared" si="534"/>
        <v>4.0000000000000002E-4</v>
      </c>
      <c r="S3861" s="10"/>
      <c r="T3861" t="s">
        <v>8271</v>
      </c>
      <c r="U3861" t="str">
        <f t="shared" si="528"/>
        <v>theater</v>
      </c>
      <c r="V3861" t="str">
        <f t="shared" si="529"/>
        <v>plays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>
        <f t="shared" si="530"/>
        <v>2592000</v>
      </c>
      <c r="L3862" s="12">
        <f t="shared" si="531"/>
        <v>41833.410995370366</v>
      </c>
      <c r="M3862" s="12">
        <f t="shared" si="532"/>
        <v>41863.410995370366</v>
      </c>
      <c r="N3862" s="14">
        <f t="shared" si="533"/>
        <v>29.75</v>
      </c>
      <c r="O3862" t="b">
        <v>0</v>
      </c>
      <c r="P3862">
        <v>13</v>
      </c>
      <c r="Q3862" t="b">
        <v>0</v>
      </c>
      <c r="R3862" s="8">
        <f t="shared" si="534"/>
        <v>0.17666666666666667</v>
      </c>
      <c r="S3862" s="10"/>
      <c r="T3862" t="s">
        <v>8271</v>
      </c>
      <c r="U3862" t="str">
        <f t="shared" si="528"/>
        <v>theater</v>
      </c>
      <c r="V3862" t="str">
        <f t="shared" si="529"/>
        <v>plays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>
        <f t="shared" si="530"/>
        <v>3569843</v>
      </c>
      <c r="L3863" s="12">
        <f t="shared" si="531"/>
        <v>41914.340011574073</v>
      </c>
      <c r="M3863" s="12">
        <f t="shared" si="532"/>
        <v>41955.657638888893</v>
      </c>
      <c r="N3863" s="14">
        <f t="shared" si="533"/>
        <v>41.067627314814814</v>
      </c>
      <c r="O3863" t="b">
        <v>0</v>
      </c>
      <c r="P3863">
        <v>1</v>
      </c>
      <c r="Q3863" t="b">
        <v>0</v>
      </c>
      <c r="R3863" s="8">
        <f t="shared" si="534"/>
        <v>0.05</v>
      </c>
      <c r="S3863" s="10"/>
      <c r="T3863" t="s">
        <v>8271</v>
      </c>
      <c r="U3863" t="str">
        <f t="shared" si="528"/>
        <v>theater</v>
      </c>
      <c r="V3863" t="str">
        <f t="shared" si="529"/>
        <v>plays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>
        <f t="shared" si="530"/>
        <v>1248184</v>
      </c>
      <c r="L3864" s="12">
        <f t="shared" si="531"/>
        <v>42611.011064814811</v>
      </c>
      <c r="M3864" s="12">
        <f t="shared" si="532"/>
        <v>42625.457638888889</v>
      </c>
      <c r="N3864" s="14">
        <f t="shared" si="533"/>
        <v>14.196574074074073</v>
      </c>
      <c r="O3864" t="b">
        <v>0</v>
      </c>
      <c r="P3864">
        <v>1</v>
      </c>
      <c r="Q3864" t="b">
        <v>0</v>
      </c>
      <c r="R3864" s="8">
        <f t="shared" si="534"/>
        <v>1.3333333333333334E-4</v>
      </c>
      <c r="S3864" s="10"/>
      <c r="T3864" t="s">
        <v>8271</v>
      </c>
      <c r="U3864" t="str">
        <f t="shared" si="528"/>
        <v>theater</v>
      </c>
      <c r="V3864" t="str">
        <f t="shared" si="529"/>
        <v>plays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>
        <f t="shared" si="530"/>
        <v>5187600</v>
      </c>
      <c r="L3865" s="12">
        <f t="shared" si="531"/>
        <v>42253.383159722223</v>
      </c>
      <c r="M3865" s="12">
        <f t="shared" si="532"/>
        <v>42313.424826388888</v>
      </c>
      <c r="N3865" s="14">
        <f t="shared" si="533"/>
        <v>59.791666666666664</v>
      </c>
      <c r="O3865" t="b">
        <v>0</v>
      </c>
      <c r="P3865">
        <v>0</v>
      </c>
      <c r="Q3865" t="b">
        <v>0</v>
      </c>
      <c r="R3865" s="8">
        <f t="shared" si="534"/>
        <v>0</v>
      </c>
      <c r="S3865" s="10"/>
      <c r="T3865" t="s">
        <v>8271</v>
      </c>
      <c r="U3865" t="str">
        <f t="shared" si="528"/>
        <v>theater</v>
      </c>
      <c r="V3865" t="str">
        <f t="shared" si="529"/>
        <v>plays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>
        <f t="shared" si="530"/>
        <v>2595600</v>
      </c>
      <c r="L3866" s="12">
        <f t="shared" si="531"/>
        <v>42295.641828703709</v>
      </c>
      <c r="M3866" s="12">
        <f t="shared" si="532"/>
        <v>42325.683495370366</v>
      </c>
      <c r="N3866" s="14">
        <f t="shared" si="533"/>
        <v>29.791666666666668</v>
      </c>
      <c r="O3866" t="b">
        <v>0</v>
      </c>
      <c r="P3866">
        <v>3</v>
      </c>
      <c r="Q3866" t="b">
        <v>0</v>
      </c>
      <c r="R3866" s="8">
        <f t="shared" si="534"/>
        <v>1.2E-2</v>
      </c>
      <c r="S3866" s="10"/>
      <c r="T3866" t="s">
        <v>8271</v>
      </c>
      <c r="U3866" t="str">
        <f t="shared" si="528"/>
        <v>theater</v>
      </c>
      <c r="V3866" t="str">
        <f t="shared" si="529"/>
        <v>plays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>
        <f t="shared" si="530"/>
        <v>3419502</v>
      </c>
      <c r="L3867" s="12">
        <f t="shared" si="531"/>
        <v>41841.401597222226</v>
      </c>
      <c r="M3867" s="12">
        <f t="shared" si="532"/>
        <v>41880.979166666664</v>
      </c>
      <c r="N3867" s="14">
        <f t="shared" si="533"/>
        <v>39.327569444444443</v>
      </c>
      <c r="O3867" t="b">
        <v>0</v>
      </c>
      <c r="P3867">
        <v>14</v>
      </c>
      <c r="Q3867" t="b">
        <v>0</v>
      </c>
      <c r="R3867" s="8">
        <f t="shared" si="534"/>
        <v>0.26937422295897223</v>
      </c>
      <c r="S3867" s="10"/>
      <c r="T3867" t="s">
        <v>8271</v>
      </c>
      <c r="U3867" t="str">
        <f t="shared" si="528"/>
        <v>theater</v>
      </c>
      <c r="V3867" t="str">
        <f t="shared" si="529"/>
        <v>plays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>
        <f t="shared" si="530"/>
        <v>4250719</v>
      </c>
      <c r="L3868" s="12">
        <f t="shared" si="531"/>
        <v>42402.697002314817</v>
      </c>
      <c r="M3868" s="12">
        <f t="shared" si="532"/>
        <v>42451.895138888889</v>
      </c>
      <c r="N3868" s="14">
        <f t="shared" si="533"/>
        <v>48.948136574074077</v>
      </c>
      <c r="O3868" t="b">
        <v>0</v>
      </c>
      <c r="P3868">
        <v>2</v>
      </c>
      <c r="Q3868" t="b">
        <v>0</v>
      </c>
      <c r="R3868" s="8">
        <f t="shared" si="534"/>
        <v>5.4999999999999997E-3</v>
      </c>
      <c r="S3868" s="10"/>
      <c r="T3868" t="s">
        <v>8271</v>
      </c>
      <c r="U3868" t="str">
        <f t="shared" si="528"/>
        <v>theater</v>
      </c>
      <c r="V3868" t="str">
        <f t="shared" si="529"/>
        <v>plays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>
        <f t="shared" si="530"/>
        <v>2592000</v>
      </c>
      <c r="L3869" s="12">
        <f t="shared" si="531"/>
        <v>42509.564108796301</v>
      </c>
      <c r="M3869" s="12">
        <f t="shared" si="532"/>
        <v>42539.564108796301</v>
      </c>
      <c r="N3869" s="14">
        <f t="shared" si="533"/>
        <v>29.75</v>
      </c>
      <c r="O3869" t="b">
        <v>0</v>
      </c>
      <c r="P3869">
        <v>5</v>
      </c>
      <c r="Q3869" t="b">
        <v>0</v>
      </c>
      <c r="R3869" s="8">
        <f t="shared" si="534"/>
        <v>0.1255</v>
      </c>
      <c r="S3869" s="10"/>
      <c r="T3869" t="s">
        <v>8271</v>
      </c>
      <c r="U3869" t="str">
        <f t="shared" si="528"/>
        <v>theater</v>
      </c>
      <c r="V3869" t="str">
        <f t="shared" si="529"/>
        <v>plays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>
        <f t="shared" si="530"/>
        <v>2160000</v>
      </c>
      <c r="L3870" s="12">
        <f t="shared" si="531"/>
        <v>41865.409780092588</v>
      </c>
      <c r="M3870" s="12">
        <f t="shared" si="532"/>
        <v>41890.409780092588</v>
      </c>
      <c r="N3870" s="14">
        <f t="shared" si="533"/>
        <v>24.75</v>
      </c>
      <c r="O3870" t="b">
        <v>0</v>
      </c>
      <c r="P3870">
        <v>1</v>
      </c>
      <c r="Q3870" t="b">
        <v>0</v>
      </c>
      <c r="R3870" s="8">
        <f t="shared" si="534"/>
        <v>2E-3</v>
      </c>
      <c r="S3870" s="10"/>
      <c r="T3870" t="s">
        <v>8305</v>
      </c>
      <c r="U3870" t="str">
        <f t="shared" si="528"/>
        <v>theater</v>
      </c>
      <c r="V3870" t="str">
        <f t="shared" si="529"/>
        <v>musical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>
        <f t="shared" si="530"/>
        <v>2540868</v>
      </c>
      <c r="L3871" s="12">
        <f t="shared" si="531"/>
        <v>42047.474444444444</v>
      </c>
      <c r="M3871" s="12">
        <f t="shared" si="532"/>
        <v>42076.882638888885</v>
      </c>
      <c r="N3871" s="14">
        <f t="shared" si="533"/>
        <v>29.158194444444447</v>
      </c>
      <c r="O3871" t="b">
        <v>0</v>
      </c>
      <c r="P3871">
        <v>15</v>
      </c>
      <c r="Q3871" t="b">
        <v>0</v>
      </c>
      <c r="R3871" s="8">
        <f t="shared" si="534"/>
        <v>3.44748684310884E-2</v>
      </c>
      <c r="S3871" s="10"/>
      <c r="T3871" t="s">
        <v>8305</v>
      </c>
      <c r="U3871" t="str">
        <f t="shared" ref="U3871:U3934" si="535">IF(T3871="theater/plays", "theater", IF(T3871="theater/musical", "theater", IF(T3871="theater/spaces", "theater", "N/A")))</f>
        <v>theater</v>
      </c>
      <c r="V3871" t="str">
        <f t="shared" ref="V3871:V3934" si="536">IF(T3871="theater/plays", "plays", IF(T3871="theater/musical", "musical", IF(T3871="theater/spaces", "spaces", "N/A")))</f>
        <v>musical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>
        <f t="shared" si="530"/>
        <v>2592000</v>
      </c>
      <c r="L3872" s="12">
        <f t="shared" si="531"/>
        <v>41792.92219907407</v>
      </c>
      <c r="M3872" s="12">
        <f t="shared" si="532"/>
        <v>41822.92219907407</v>
      </c>
      <c r="N3872" s="14">
        <f t="shared" si="533"/>
        <v>29.75</v>
      </c>
      <c r="O3872" t="b">
        <v>0</v>
      </c>
      <c r="P3872">
        <v>10</v>
      </c>
      <c r="Q3872" t="b">
        <v>0</v>
      </c>
      <c r="R3872" s="8">
        <f t="shared" si="534"/>
        <v>0.15</v>
      </c>
      <c r="S3872" s="10"/>
      <c r="T3872" t="s">
        <v>8305</v>
      </c>
      <c r="U3872" t="str">
        <f t="shared" si="535"/>
        <v>theater</v>
      </c>
      <c r="V3872" t="str">
        <f t="shared" si="536"/>
        <v>musical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>
        <f t="shared" si="530"/>
        <v>5180400</v>
      </c>
      <c r="L3873" s="12">
        <f t="shared" si="531"/>
        <v>42763.530671296292</v>
      </c>
      <c r="M3873" s="12">
        <f t="shared" si="532"/>
        <v>42823.489004629635</v>
      </c>
      <c r="N3873" s="14">
        <f t="shared" si="533"/>
        <v>59.708333333333336</v>
      </c>
      <c r="O3873" t="b">
        <v>0</v>
      </c>
      <c r="P3873">
        <v>3</v>
      </c>
      <c r="Q3873" t="b">
        <v>0</v>
      </c>
      <c r="R3873" s="8">
        <f t="shared" si="534"/>
        <v>2.6666666666666668E-2</v>
      </c>
      <c r="S3873" s="10"/>
      <c r="T3873" t="s">
        <v>8305</v>
      </c>
      <c r="U3873" t="str">
        <f t="shared" si="535"/>
        <v>theater</v>
      </c>
      <c r="V3873" t="str">
        <f t="shared" si="536"/>
        <v>musical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>
        <f t="shared" si="530"/>
        <v>4320000</v>
      </c>
      <c r="L3874" s="12">
        <f t="shared" si="531"/>
        <v>42179.895787037036</v>
      </c>
      <c r="M3874" s="12">
        <f t="shared" si="532"/>
        <v>42229.895787037036</v>
      </c>
      <c r="N3874" s="14">
        <f t="shared" si="533"/>
        <v>49.75</v>
      </c>
      <c r="O3874" t="b">
        <v>0</v>
      </c>
      <c r="P3874">
        <v>0</v>
      </c>
      <c r="Q3874" t="b">
        <v>0</v>
      </c>
      <c r="R3874" s="8">
        <f t="shared" si="534"/>
        <v>0</v>
      </c>
      <c r="S3874" s="10"/>
      <c r="T3874" t="s">
        <v>8305</v>
      </c>
      <c r="U3874" t="str">
        <f t="shared" si="535"/>
        <v>theater</v>
      </c>
      <c r="V3874" t="str">
        <f t="shared" si="536"/>
        <v>musical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>
        <f t="shared" si="530"/>
        <v>2592000</v>
      </c>
      <c r="L3875" s="12">
        <f t="shared" si="531"/>
        <v>42255.446006944447</v>
      </c>
      <c r="M3875" s="12">
        <f t="shared" si="532"/>
        <v>42285.446006944447</v>
      </c>
      <c r="N3875" s="14">
        <f t="shared" si="533"/>
        <v>29.75</v>
      </c>
      <c r="O3875" t="b">
        <v>0</v>
      </c>
      <c r="P3875">
        <v>0</v>
      </c>
      <c r="Q3875" t="b">
        <v>0</v>
      </c>
      <c r="R3875" s="8">
        <f t="shared" si="534"/>
        <v>0</v>
      </c>
      <c r="S3875" s="10"/>
      <c r="T3875" t="s">
        <v>8305</v>
      </c>
      <c r="U3875" t="str">
        <f t="shared" si="535"/>
        <v>theater</v>
      </c>
      <c r="V3875" t="str">
        <f t="shared" si="536"/>
        <v>musical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>
        <f t="shared" si="530"/>
        <v>1816578</v>
      </c>
      <c r="L3876" s="12">
        <f t="shared" si="531"/>
        <v>42006.766458333332</v>
      </c>
      <c r="M3876" s="12">
        <f t="shared" si="532"/>
        <v>42027.791666666672</v>
      </c>
      <c r="N3876" s="14">
        <f t="shared" si="533"/>
        <v>20.775208333333332</v>
      </c>
      <c r="O3876" t="b">
        <v>0</v>
      </c>
      <c r="P3876">
        <v>0</v>
      </c>
      <c r="Q3876" t="b">
        <v>0</v>
      </c>
      <c r="R3876" s="8">
        <f t="shared" si="534"/>
        <v>0</v>
      </c>
      <c r="S3876" s="10"/>
      <c r="T3876" t="s">
        <v>8305</v>
      </c>
      <c r="U3876" t="str">
        <f t="shared" si="535"/>
        <v>theater</v>
      </c>
      <c r="V3876" t="str">
        <f t="shared" si="536"/>
        <v>musical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>
        <f t="shared" si="530"/>
        <v>92435</v>
      </c>
      <c r="L3877" s="12">
        <f t="shared" si="531"/>
        <v>42615.096817129626</v>
      </c>
      <c r="M3877" s="12">
        <f t="shared" si="532"/>
        <v>42616.166666666672</v>
      </c>
      <c r="N3877" s="14">
        <f t="shared" si="533"/>
        <v>0.81984953703703689</v>
      </c>
      <c r="O3877" t="b">
        <v>0</v>
      </c>
      <c r="P3877">
        <v>0</v>
      </c>
      <c r="Q3877" t="b">
        <v>0</v>
      </c>
      <c r="R3877" s="8">
        <f t="shared" si="534"/>
        <v>0</v>
      </c>
      <c r="S3877" s="10"/>
      <c r="T3877" t="s">
        <v>8305</v>
      </c>
      <c r="U3877" t="str">
        <f t="shared" si="535"/>
        <v>theater</v>
      </c>
      <c r="V3877" t="str">
        <f t="shared" si="536"/>
        <v>musical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>
        <f t="shared" si="530"/>
        <v>2592000</v>
      </c>
      <c r="L3878" s="12">
        <f t="shared" si="531"/>
        <v>42372.374166666668</v>
      </c>
      <c r="M3878" s="12">
        <f t="shared" si="532"/>
        <v>42402.374166666668</v>
      </c>
      <c r="N3878" s="14">
        <f t="shared" si="533"/>
        <v>29.75</v>
      </c>
      <c r="O3878" t="b">
        <v>0</v>
      </c>
      <c r="P3878">
        <v>46</v>
      </c>
      <c r="Q3878" t="b">
        <v>0</v>
      </c>
      <c r="R3878" s="8">
        <f t="shared" si="534"/>
        <v>0.52794871794871789</v>
      </c>
      <c r="S3878" s="10"/>
      <c r="T3878" t="s">
        <v>8305</v>
      </c>
      <c r="U3878" t="str">
        <f t="shared" si="535"/>
        <v>theater</v>
      </c>
      <c r="V3878" t="str">
        <f t="shared" si="536"/>
        <v>musical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>
        <f t="shared" si="530"/>
        <v>2592000</v>
      </c>
      <c r="L3879" s="12">
        <f t="shared" si="531"/>
        <v>42682.42768518519</v>
      </c>
      <c r="M3879" s="12">
        <f t="shared" si="532"/>
        <v>42712.42768518519</v>
      </c>
      <c r="N3879" s="14">
        <f t="shared" si="533"/>
        <v>29.75</v>
      </c>
      <c r="O3879" t="b">
        <v>0</v>
      </c>
      <c r="P3879">
        <v>14</v>
      </c>
      <c r="Q3879" t="b">
        <v>0</v>
      </c>
      <c r="R3879" s="8">
        <f t="shared" si="534"/>
        <v>4.9639999999999997E-2</v>
      </c>
      <c r="S3879" s="10"/>
      <c r="T3879" t="s">
        <v>8305</v>
      </c>
      <c r="U3879" t="str">
        <f t="shared" si="535"/>
        <v>theater</v>
      </c>
      <c r="V3879" t="str">
        <f t="shared" si="536"/>
        <v>musical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>
        <f t="shared" si="530"/>
        <v>2621994</v>
      </c>
      <c r="L3880" s="12">
        <f t="shared" si="531"/>
        <v>42154.568819444445</v>
      </c>
      <c r="M3880" s="12">
        <f t="shared" si="532"/>
        <v>42184.915972222225</v>
      </c>
      <c r="N3880" s="14">
        <f t="shared" si="533"/>
        <v>30.097152777777779</v>
      </c>
      <c r="O3880" t="b">
        <v>0</v>
      </c>
      <c r="P3880">
        <v>1</v>
      </c>
      <c r="Q3880" t="b">
        <v>0</v>
      </c>
      <c r="R3880" s="8">
        <f t="shared" si="534"/>
        <v>5.5555555555555556E-4</v>
      </c>
      <c r="S3880" s="10"/>
      <c r="T3880" t="s">
        <v>8305</v>
      </c>
      <c r="U3880" t="str">
        <f t="shared" si="535"/>
        <v>theater</v>
      </c>
      <c r="V3880" t="str">
        <f t="shared" si="536"/>
        <v>musical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>
        <f t="shared" si="530"/>
        <v>2592000</v>
      </c>
      <c r="L3881" s="12">
        <f t="shared" si="531"/>
        <v>41999.611064814817</v>
      </c>
      <c r="M3881" s="12">
        <f t="shared" si="532"/>
        <v>42029.611064814817</v>
      </c>
      <c r="N3881" s="14">
        <f t="shared" si="533"/>
        <v>29.75</v>
      </c>
      <c r="O3881" t="b">
        <v>0</v>
      </c>
      <c r="P3881">
        <v>0</v>
      </c>
      <c r="Q3881" t="b">
        <v>0</v>
      </c>
      <c r="R3881" s="8">
        <f t="shared" si="534"/>
        <v>0</v>
      </c>
      <c r="S3881" s="10"/>
      <c r="T3881" t="s">
        <v>8305</v>
      </c>
      <c r="U3881" t="str">
        <f t="shared" si="535"/>
        <v>theater</v>
      </c>
      <c r="V3881" t="str">
        <f t="shared" si="536"/>
        <v>musical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>
        <f t="shared" si="530"/>
        <v>3036380</v>
      </c>
      <c r="L3882" s="12">
        <f t="shared" si="531"/>
        <v>41815.565046296295</v>
      </c>
      <c r="M3882" s="12">
        <f t="shared" si="532"/>
        <v>41850.708333333336</v>
      </c>
      <c r="N3882" s="14">
        <f t="shared" si="533"/>
        <v>34.893287037037041</v>
      </c>
      <c r="O3882" t="b">
        <v>0</v>
      </c>
      <c r="P3882">
        <v>17</v>
      </c>
      <c r="Q3882" t="b">
        <v>0</v>
      </c>
      <c r="R3882" s="8">
        <f t="shared" si="534"/>
        <v>0.13066666666666665</v>
      </c>
      <c r="S3882" s="10"/>
      <c r="T3882" t="s">
        <v>8305</v>
      </c>
      <c r="U3882" t="str">
        <f t="shared" si="535"/>
        <v>theater</v>
      </c>
      <c r="V3882" t="str">
        <f t="shared" si="536"/>
        <v>musical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>
        <f t="shared" si="530"/>
        <v>2592000</v>
      </c>
      <c r="L3883" s="12">
        <f t="shared" si="531"/>
        <v>42755.768506944441</v>
      </c>
      <c r="M3883" s="12">
        <f t="shared" si="532"/>
        <v>42785.768506944441</v>
      </c>
      <c r="N3883" s="14">
        <f t="shared" si="533"/>
        <v>29.75</v>
      </c>
      <c r="O3883" t="b">
        <v>0</v>
      </c>
      <c r="P3883">
        <v>1</v>
      </c>
      <c r="Q3883" t="b">
        <v>0</v>
      </c>
      <c r="R3883" s="8">
        <f t="shared" si="534"/>
        <v>0.05</v>
      </c>
      <c r="S3883" s="10"/>
      <c r="T3883" t="s">
        <v>8305</v>
      </c>
      <c r="U3883" t="str">
        <f t="shared" si="535"/>
        <v>theater</v>
      </c>
      <c r="V3883" t="str">
        <f t="shared" si="536"/>
        <v>musical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>
        <f t="shared" si="530"/>
        <v>2330810</v>
      </c>
      <c r="L3884" s="12">
        <f t="shared" si="531"/>
        <v>42373.733449074076</v>
      </c>
      <c r="M3884" s="12">
        <f t="shared" si="532"/>
        <v>42400.710416666669</v>
      </c>
      <c r="N3884" s="14">
        <f t="shared" si="533"/>
        <v>26.726967592592597</v>
      </c>
      <c r="O3884" t="b">
        <v>0</v>
      </c>
      <c r="P3884">
        <v>0</v>
      </c>
      <c r="Q3884" t="b">
        <v>0</v>
      </c>
      <c r="R3884" s="8">
        <f t="shared" si="534"/>
        <v>0</v>
      </c>
      <c r="S3884" s="10"/>
      <c r="T3884" t="s">
        <v>8305</v>
      </c>
      <c r="U3884" t="str">
        <f t="shared" si="535"/>
        <v>theater</v>
      </c>
      <c r="V3884" t="str">
        <f t="shared" si="536"/>
        <v>musical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>
        <f t="shared" si="530"/>
        <v>2592000</v>
      </c>
      <c r="L3885" s="12">
        <f t="shared" si="531"/>
        <v>41854.352650462963</v>
      </c>
      <c r="M3885" s="12">
        <f t="shared" si="532"/>
        <v>41884.352650462963</v>
      </c>
      <c r="N3885" s="14">
        <f t="shared" si="533"/>
        <v>29.75</v>
      </c>
      <c r="O3885" t="b">
        <v>0</v>
      </c>
      <c r="P3885">
        <v>0</v>
      </c>
      <c r="Q3885" t="b">
        <v>0</v>
      </c>
      <c r="R3885" s="8">
        <f t="shared" si="534"/>
        <v>0</v>
      </c>
      <c r="S3885" s="10"/>
      <c r="T3885" t="s">
        <v>8305</v>
      </c>
      <c r="U3885" t="str">
        <f t="shared" si="535"/>
        <v>theater</v>
      </c>
      <c r="V3885" t="str">
        <f t="shared" si="536"/>
        <v>musical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>
        <f t="shared" si="530"/>
        <v>2156400</v>
      </c>
      <c r="L3886" s="12">
        <f t="shared" si="531"/>
        <v>42065.541574074072</v>
      </c>
      <c r="M3886" s="12">
        <f t="shared" si="532"/>
        <v>42090.499907407408</v>
      </c>
      <c r="N3886" s="14">
        <f t="shared" si="533"/>
        <v>24.708333333333332</v>
      </c>
      <c r="O3886" t="b">
        <v>0</v>
      </c>
      <c r="P3886">
        <v>0</v>
      </c>
      <c r="Q3886" t="b">
        <v>0</v>
      </c>
      <c r="R3886" s="8">
        <f t="shared" si="534"/>
        <v>0</v>
      </c>
      <c r="S3886" s="10"/>
      <c r="T3886" t="s">
        <v>8305</v>
      </c>
      <c r="U3886" t="str">
        <f t="shared" si="535"/>
        <v>theater</v>
      </c>
      <c r="V3886" t="str">
        <f t="shared" si="536"/>
        <v>musical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>
        <f t="shared" si="530"/>
        <v>2592000</v>
      </c>
      <c r="L3887" s="12">
        <f t="shared" si="531"/>
        <v>42469.701284722221</v>
      </c>
      <c r="M3887" s="12">
        <f t="shared" si="532"/>
        <v>42499.701284722221</v>
      </c>
      <c r="N3887" s="14">
        <f t="shared" si="533"/>
        <v>29.75</v>
      </c>
      <c r="O3887" t="b">
        <v>0</v>
      </c>
      <c r="P3887">
        <v>0</v>
      </c>
      <c r="Q3887" t="b">
        <v>0</v>
      </c>
      <c r="R3887" s="8">
        <f t="shared" si="534"/>
        <v>0</v>
      </c>
      <c r="S3887" s="10"/>
      <c r="T3887" t="s">
        <v>8305</v>
      </c>
      <c r="U3887" t="str">
        <f t="shared" si="535"/>
        <v>theater</v>
      </c>
      <c r="V3887" t="str">
        <f t="shared" si="536"/>
        <v>musical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>
        <f t="shared" si="530"/>
        <v>2592000</v>
      </c>
      <c r="L3888" s="12">
        <f t="shared" si="531"/>
        <v>41953.978032407409</v>
      </c>
      <c r="M3888" s="12">
        <f t="shared" si="532"/>
        <v>41983.978032407409</v>
      </c>
      <c r="N3888" s="14">
        <f t="shared" si="533"/>
        <v>29.75</v>
      </c>
      <c r="O3888" t="b">
        <v>0</v>
      </c>
      <c r="P3888">
        <v>0</v>
      </c>
      <c r="Q3888" t="b">
        <v>0</v>
      </c>
      <c r="R3888" s="8">
        <f t="shared" si="534"/>
        <v>0</v>
      </c>
      <c r="S3888" s="10"/>
      <c r="T3888" t="s">
        <v>8305</v>
      </c>
      <c r="U3888" t="str">
        <f t="shared" si="535"/>
        <v>theater</v>
      </c>
      <c r="V3888" t="str">
        <f t="shared" si="536"/>
        <v>musical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>
        <f t="shared" si="530"/>
        <v>3979471</v>
      </c>
      <c r="L3889" s="12">
        <f t="shared" si="531"/>
        <v>42079.607974537037</v>
      </c>
      <c r="M3889" s="12">
        <f t="shared" si="532"/>
        <v>42125.666666666672</v>
      </c>
      <c r="N3889" s="14">
        <f t="shared" si="533"/>
        <v>45.808692129629627</v>
      </c>
      <c r="O3889" t="b">
        <v>0</v>
      </c>
      <c r="P3889">
        <v>2</v>
      </c>
      <c r="Q3889" t="b">
        <v>0</v>
      </c>
      <c r="R3889" s="8">
        <f t="shared" si="534"/>
        <v>1.7500000000000002E-2</v>
      </c>
      <c r="S3889" s="10"/>
      <c r="T3889" t="s">
        <v>8305</v>
      </c>
      <c r="U3889" t="str">
        <f t="shared" si="535"/>
        <v>theater</v>
      </c>
      <c r="V3889" t="str">
        <f t="shared" si="536"/>
        <v>musical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>
        <f t="shared" si="530"/>
        <v>2592000</v>
      </c>
      <c r="L3890" s="12">
        <f t="shared" si="531"/>
        <v>42762.295810185184</v>
      </c>
      <c r="M3890" s="12">
        <f t="shared" si="532"/>
        <v>42792.295810185184</v>
      </c>
      <c r="N3890" s="14">
        <f t="shared" si="533"/>
        <v>29.75</v>
      </c>
      <c r="O3890" t="b">
        <v>0</v>
      </c>
      <c r="P3890">
        <v>14</v>
      </c>
      <c r="Q3890" t="b">
        <v>0</v>
      </c>
      <c r="R3890" s="8">
        <f t="shared" si="534"/>
        <v>0.27100000000000002</v>
      </c>
      <c r="S3890" s="10"/>
      <c r="T3890" t="s">
        <v>8271</v>
      </c>
      <c r="U3890" t="str">
        <f t="shared" si="535"/>
        <v>theater</v>
      </c>
      <c r="V3890" t="str">
        <f t="shared" si="536"/>
        <v>plays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>
        <f t="shared" si="530"/>
        <v>2762330</v>
      </c>
      <c r="L3891" s="12">
        <f t="shared" si="531"/>
        <v>41976.754976851851</v>
      </c>
      <c r="M3891" s="12">
        <f t="shared" si="532"/>
        <v>42008.726388888885</v>
      </c>
      <c r="N3891" s="14">
        <f t="shared" si="533"/>
        <v>31.721412037037041</v>
      </c>
      <c r="O3891" t="b">
        <v>0</v>
      </c>
      <c r="P3891">
        <v>9</v>
      </c>
      <c r="Q3891" t="b">
        <v>0</v>
      </c>
      <c r="R3891" s="8">
        <f t="shared" si="534"/>
        <v>1.4749999999999999E-2</v>
      </c>
      <c r="S3891" s="10"/>
      <c r="T3891" t="s">
        <v>8271</v>
      </c>
      <c r="U3891" t="str">
        <f t="shared" si="535"/>
        <v>theater</v>
      </c>
      <c r="V3891" t="str">
        <f t="shared" si="536"/>
        <v>plays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>
        <f t="shared" si="530"/>
        <v>5184000</v>
      </c>
      <c r="L3892" s="12">
        <f t="shared" si="531"/>
        <v>42171.508611111116</v>
      </c>
      <c r="M3892" s="12">
        <f t="shared" si="532"/>
        <v>42231.508611111116</v>
      </c>
      <c r="N3892" s="14">
        <f t="shared" si="533"/>
        <v>59.75</v>
      </c>
      <c r="O3892" t="b">
        <v>0</v>
      </c>
      <c r="P3892">
        <v>8</v>
      </c>
      <c r="Q3892" t="b">
        <v>0</v>
      </c>
      <c r="R3892" s="8">
        <f t="shared" si="534"/>
        <v>0.16826666666666668</v>
      </c>
      <c r="S3892" s="10"/>
      <c r="T3892" t="s">
        <v>8271</v>
      </c>
      <c r="U3892" t="str">
        <f t="shared" si="535"/>
        <v>theater</v>
      </c>
      <c r="V3892" t="str">
        <f t="shared" si="536"/>
        <v>plays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>
        <f t="shared" si="530"/>
        <v>2598496</v>
      </c>
      <c r="L3893" s="12">
        <f t="shared" si="531"/>
        <v>42055.8824537037</v>
      </c>
      <c r="M3893" s="12">
        <f t="shared" si="532"/>
        <v>42085.957638888889</v>
      </c>
      <c r="N3893" s="14">
        <f t="shared" si="533"/>
        <v>29.825185185185187</v>
      </c>
      <c r="O3893" t="b">
        <v>0</v>
      </c>
      <c r="P3893">
        <v>7</v>
      </c>
      <c r="Q3893" t="b">
        <v>0</v>
      </c>
      <c r="R3893" s="8">
        <f t="shared" si="534"/>
        <v>0.32500000000000001</v>
      </c>
      <c r="S3893" s="10"/>
      <c r="T3893" t="s">
        <v>8271</v>
      </c>
      <c r="U3893" t="str">
        <f t="shared" si="535"/>
        <v>theater</v>
      </c>
      <c r="V3893" t="str">
        <f t="shared" si="536"/>
        <v>plays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>
        <f t="shared" si="530"/>
        <v>660043</v>
      </c>
      <c r="L3894" s="12">
        <f t="shared" si="531"/>
        <v>41867.402280092596</v>
      </c>
      <c r="M3894" s="12">
        <f t="shared" si="532"/>
        <v>41875.041666666664</v>
      </c>
      <c r="N3894" s="14">
        <f t="shared" si="533"/>
        <v>7.3893865740740745</v>
      </c>
      <c r="O3894" t="b">
        <v>0</v>
      </c>
      <c r="P3894">
        <v>0</v>
      </c>
      <c r="Q3894" t="b">
        <v>0</v>
      </c>
      <c r="R3894" s="8">
        <f t="shared" si="534"/>
        <v>0</v>
      </c>
      <c r="S3894" s="10"/>
      <c r="T3894" t="s">
        <v>8271</v>
      </c>
      <c r="U3894" t="str">
        <f t="shared" si="535"/>
        <v>theater</v>
      </c>
      <c r="V3894" t="str">
        <f t="shared" si="536"/>
        <v>plays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>
        <f t="shared" si="530"/>
        <v>3593560</v>
      </c>
      <c r="L3895" s="12">
        <f t="shared" si="531"/>
        <v>41779.407870370371</v>
      </c>
      <c r="M3895" s="12">
        <f t="shared" si="532"/>
        <v>41821</v>
      </c>
      <c r="N3895" s="14">
        <f t="shared" si="533"/>
        <v>41.342129629629632</v>
      </c>
      <c r="O3895" t="b">
        <v>0</v>
      </c>
      <c r="P3895">
        <v>84</v>
      </c>
      <c r="Q3895" t="b">
        <v>0</v>
      </c>
      <c r="R3895" s="8">
        <f t="shared" si="534"/>
        <v>0.2155</v>
      </c>
      <c r="S3895" s="10"/>
      <c r="T3895" t="s">
        <v>8271</v>
      </c>
      <c r="U3895" t="str">
        <f t="shared" si="535"/>
        <v>theater</v>
      </c>
      <c r="V3895" t="str">
        <f t="shared" si="536"/>
        <v>plays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>
        <f t="shared" si="530"/>
        <v>2613528</v>
      </c>
      <c r="L3896" s="12">
        <f t="shared" si="531"/>
        <v>42679.708472222221</v>
      </c>
      <c r="M3896" s="12">
        <f t="shared" si="532"/>
        <v>42709.957638888889</v>
      </c>
      <c r="N3896" s="14">
        <f t="shared" si="533"/>
        <v>29.999166666666667</v>
      </c>
      <c r="O3896" t="b">
        <v>0</v>
      </c>
      <c r="P3896">
        <v>11</v>
      </c>
      <c r="Q3896" t="b">
        <v>0</v>
      </c>
      <c r="R3896" s="8">
        <f t="shared" si="534"/>
        <v>3.4666666666666665E-2</v>
      </c>
      <c r="S3896" s="10"/>
      <c r="T3896" t="s">
        <v>8271</v>
      </c>
      <c r="U3896" t="str">
        <f t="shared" si="535"/>
        <v>theater</v>
      </c>
      <c r="V3896" t="str">
        <f t="shared" si="536"/>
        <v>plays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>
        <f t="shared" si="530"/>
        <v>2678400</v>
      </c>
      <c r="L3897" s="12">
        <f t="shared" si="531"/>
        <v>42032.000208333338</v>
      </c>
      <c r="M3897" s="12">
        <f t="shared" si="532"/>
        <v>42063.000208333338</v>
      </c>
      <c r="N3897" s="14">
        <f t="shared" si="533"/>
        <v>30.75</v>
      </c>
      <c r="O3897" t="b">
        <v>0</v>
      </c>
      <c r="P3897">
        <v>1</v>
      </c>
      <c r="Q3897" t="b">
        <v>0</v>
      </c>
      <c r="R3897" s="8">
        <f t="shared" si="534"/>
        <v>0.05</v>
      </c>
      <c r="S3897" s="10"/>
      <c r="T3897" t="s">
        <v>8271</v>
      </c>
      <c r="U3897" t="str">
        <f t="shared" si="535"/>
        <v>theater</v>
      </c>
      <c r="V3897" t="str">
        <f t="shared" si="536"/>
        <v>plays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>
        <f t="shared" si="530"/>
        <v>1209600</v>
      </c>
      <c r="L3898" s="12">
        <f t="shared" si="531"/>
        <v>41792.941875000004</v>
      </c>
      <c r="M3898" s="12">
        <f t="shared" si="532"/>
        <v>41806.941875000004</v>
      </c>
      <c r="N3898" s="14">
        <f t="shared" si="533"/>
        <v>13.75</v>
      </c>
      <c r="O3898" t="b">
        <v>0</v>
      </c>
      <c r="P3898">
        <v>4</v>
      </c>
      <c r="Q3898" t="b">
        <v>0</v>
      </c>
      <c r="R3898" s="8">
        <f t="shared" si="534"/>
        <v>0.10625</v>
      </c>
      <c r="S3898" s="10"/>
      <c r="T3898" t="s">
        <v>8271</v>
      </c>
      <c r="U3898" t="str">
        <f t="shared" si="535"/>
        <v>theater</v>
      </c>
      <c r="V3898" t="str">
        <f t="shared" si="536"/>
        <v>plays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>
        <f t="shared" si="530"/>
        <v>2592000</v>
      </c>
      <c r="L3899" s="12">
        <f t="shared" si="531"/>
        <v>41982.62364583333</v>
      </c>
      <c r="M3899" s="12">
        <f t="shared" si="532"/>
        <v>42012.62364583333</v>
      </c>
      <c r="N3899" s="14">
        <f t="shared" si="533"/>
        <v>29.75</v>
      </c>
      <c r="O3899" t="b">
        <v>0</v>
      </c>
      <c r="P3899">
        <v>10</v>
      </c>
      <c r="Q3899" t="b">
        <v>0</v>
      </c>
      <c r="R3899" s="8">
        <f t="shared" si="534"/>
        <v>0.17599999999999999</v>
      </c>
      <c r="S3899" s="10"/>
      <c r="T3899" t="s">
        <v>8271</v>
      </c>
      <c r="U3899" t="str">
        <f t="shared" si="535"/>
        <v>theater</v>
      </c>
      <c r="V3899" t="str">
        <f t="shared" si="536"/>
        <v>plays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>
        <f t="shared" si="530"/>
        <v>3471930</v>
      </c>
      <c r="L3900" s="12">
        <f t="shared" si="531"/>
        <v>42193.232291666667</v>
      </c>
      <c r="M3900" s="12">
        <f t="shared" si="532"/>
        <v>42233.416666666672</v>
      </c>
      <c r="N3900" s="14">
        <f t="shared" si="533"/>
        <v>39.934374999999996</v>
      </c>
      <c r="O3900" t="b">
        <v>0</v>
      </c>
      <c r="P3900">
        <v>16</v>
      </c>
      <c r="Q3900" t="b">
        <v>0</v>
      </c>
      <c r="R3900" s="8">
        <f t="shared" si="534"/>
        <v>0.3256</v>
      </c>
      <c r="S3900" s="10"/>
      <c r="T3900" t="s">
        <v>8271</v>
      </c>
      <c r="U3900" t="str">
        <f t="shared" si="535"/>
        <v>theater</v>
      </c>
      <c r="V3900" t="str">
        <f t="shared" si="536"/>
        <v>plays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>
        <f t="shared" si="530"/>
        <v>1728000</v>
      </c>
      <c r="L3901" s="12">
        <f t="shared" si="531"/>
        <v>41843.525011574071</v>
      </c>
      <c r="M3901" s="12">
        <f t="shared" si="532"/>
        <v>41863.525011574071</v>
      </c>
      <c r="N3901" s="14">
        <f t="shared" si="533"/>
        <v>19.75</v>
      </c>
      <c r="O3901" t="b">
        <v>0</v>
      </c>
      <c r="P3901">
        <v>2</v>
      </c>
      <c r="Q3901" t="b">
        <v>0</v>
      </c>
      <c r="R3901" s="8">
        <f t="shared" si="534"/>
        <v>1.2500000000000001E-2</v>
      </c>
      <c r="S3901" s="10"/>
      <c r="T3901" t="s">
        <v>8271</v>
      </c>
      <c r="U3901" t="str">
        <f t="shared" si="535"/>
        <v>theater</v>
      </c>
      <c r="V3901" t="str">
        <f t="shared" si="536"/>
        <v>plays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>
        <f t="shared" si="530"/>
        <v>2592000</v>
      </c>
      <c r="L3902" s="12">
        <f t="shared" si="531"/>
        <v>42135.842488425929</v>
      </c>
      <c r="M3902" s="12">
        <f t="shared" si="532"/>
        <v>42165.842488425929</v>
      </c>
      <c r="N3902" s="14">
        <f t="shared" si="533"/>
        <v>29.75</v>
      </c>
      <c r="O3902" t="b">
        <v>0</v>
      </c>
      <c r="P3902">
        <v>5</v>
      </c>
      <c r="Q3902" t="b">
        <v>0</v>
      </c>
      <c r="R3902" s="8">
        <f t="shared" si="534"/>
        <v>5.3999999999999999E-2</v>
      </c>
      <c r="S3902" s="10"/>
      <c r="T3902" t="s">
        <v>8271</v>
      </c>
      <c r="U3902" t="str">
        <f t="shared" si="535"/>
        <v>theater</v>
      </c>
      <c r="V3902" t="str">
        <f t="shared" si="536"/>
        <v>plays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>
        <f t="shared" si="530"/>
        <v>3456000</v>
      </c>
      <c r="L3903" s="12">
        <f t="shared" si="531"/>
        <v>42317.576377314821</v>
      </c>
      <c r="M3903" s="12">
        <f t="shared" si="532"/>
        <v>42357.576377314821</v>
      </c>
      <c r="N3903" s="14">
        <f t="shared" si="533"/>
        <v>39.75</v>
      </c>
      <c r="O3903" t="b">
        <v>0</v>
      </c>
      <c r="P3903">
        <v>1</v>
      </c>
      <c r="Q3903" t="b">
        <v>0</v>
      </c>
      <c r="R3903" s="8">
        <f t="shared" si="534"/>
        <v>8.3333333333333332E-3</v>
      </c>
      <c r="S3903" s="10"/>
      <c r="T3903" t="s">
        <v>8271</v>
      </c>
      <c r="U3903" t="str">
        <f t="shared" si="535"/>
        <v>theater</v>
      </c>
      <c r="V3903" t="str">
        <f t="shared" si="536"/>
        <v>plays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>
        <f t="shared" si="530"/>
        <v>2163600</v>
      </c>
      <c r="L3904" s="12">
        <f t="shared" si="531"/>
        <v>42663.218078703707</v>
      </c>
      <c r="M3904" s="12">
        <f t="shared" si="532"/>
        <v>42688.259745370371</v>
      </c>
      <c r="N3904" s="14">
        <f t="shared" si="533"/>
        <v>24.791666666666668</v>
      </c>
      <c r="O3904" t="b">
        <v>0</v>
      </c>
      <c r="P3904">
        <v>31</v>
      </c>
      <c r="Q3904" t="b">
        <v>0</v>
      </c>
      <c r="R3904" s="8">
        <f t="shared" si="534"/>
        <v>0.48833333333333334</v>
      </c>
      <c r="S3904" s="10"/>
      <c r="T3904" t="s">
        <v>8271</v>
      </c>
      <c r="U3904" t="str">
        <f t="shared" si="535"/>
        <v>theater</v>
      </c>
      <c r="V3904" t="str">
        <f t="shared" si="536"/>
        <v>plays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>
        <f t="shared" si="530"/>
        <v>3871315</v>
      </c>
      <c r="L3905" s="12">
        <f t="shared" si="531"/>
        <v>42185.76116898148</v>
      </c>
      <c r="M3905" s="12">
        <f t="shared" si="532"/>
        <v>42230.568055555559</v>
      </c>
      <c r="N3905" s="14">
        <f t="shared" si="533"/>
        <v>44.55688657407407</v>
      </c>
      <c r="O3905" t="b">
        <v>0</v>
      </c>
      <c r="P3905">
        <v>0</v>
      </c>
      <c r="Q3905" t="b">
        <v>0</v>
      </c>
      <c r="R3905" s="8">
        <f t="shared" si="534"/>
        <v>0</v>
      </c>
      <c r="S3905" s="10"/>
      <c r="T3905" t="s">
        <v>8271</v>
      </c>
      <c r="U3905" t="str">
        <f t="shared" si="535"/>
        <v>theater</v>
      </c>
      <c r="V3905" t="str">
        <f t="shared" si="536"/>
        <v>plays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>
        <f t="shared" si="530"/>
        <v>1208040</v>
      </c>
      <c r="L3906" s="12">
        <f t="shared" si="531"/>
        <v>42094.979166666672</v>
      </c>
      <c r="M3906" s="12">
        <f t="shared" si="532"/>
        <v>42108.961111111115</v>
      </c>
      <c r="N3906" s="14">
        <f t="shared" si="533"/>
        <v>13.731944444444444</v>
      </c>
      <c r="O3906" t="b">
        <v>0</v>
      </c>
      <c r="P3906">
        <v>2</v>
      </c>
      <c r="Q3906" t="b">
        <v>0</v>
      </c>
      <c r="R3906" s="8">
        <f t="shared" si="534"/>
        <v>2.9999999999999997E-4</v>
      </c>
      <c r="S3906" s="10"/>
      <c r="T3906" t="s">
        <v>8271</v>
      </c>
      <c r="U3906" t="str">
        <f t="shared" si="535"/>
        <v>theater</v>
      </c>
      <c r="V3906" t="str">
        <f t="shared" si="536"/>
        <v>plays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>
        <f t="shared" ref="K3907:K3970" si="537">SUM(I3907,-J3907)</f>
        <v>3657697</v>
      </c>
      <c r="L3907" s="12">
        <f t="shared" ref="L3907:L3970" si="538">(((J3907/60)/60)/24)+DATE(1970,1,1)+(-6/24)</f>
        <v>42124.373877314814</v>
      </c>
      <c r="M3907" s="12">
        <f t="shared" ref="M3907:M3970" si="539">(((I3907/60)/60)/24)+DATE(1970,1,1)+(-6/24)</f>
        <v>42166.708333333328</v>
      </c>
      <c r="N3907" s="14">
        <f t="shared" ref="N3907:N3970" si="540">(((K3907/60)/60)/24)+(-6/24)</f>
        <v>42.084456018518516</v>
      </c>
      <c r="O3907" t="b">
        <v>0</v>
      </c>
      <c r="P3907">
        <v>7</v>
      </c>
      <c r="Q3907" t="b">
        <v>0</v>
      </c>
      <c r="R3907" s="8">
        <f t="shared" ref="R3907:R3970" si="541">E3907/D3907</f>
        <v>0.11533333333333333</v>
      </c>
      <c r="S3907" s="10"/>
      <c r="T3907" t="s">
        <v>8271</v>
      </c>
      <c r="U3907" t="str">
        <f t="shared" si="535"/>
        <v>theater</v>
      </c>
      <c r="V3907" t="str">
        <f t="shared" si="536"/>
        <v>plays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>
        <f t="shared" si="537"/>
        <v>3252207</v>
      </c>
      <c r="L3908" s="12">
        <f t="shared" si="538"/>
        <v>42143.667743055557</v>
      </c>
      <c r="M3908" s="12">
        <f t="shared" si="539"/>
        <v>42181.309027777781</v>
      </c>
      <c r="N3908" s="14">
        <f t="shared" si="540"/>
        <v>37.391284722222217</v>
      </c>
      <c r="O3908" t="b">
        <v>0</v>
      </c>
      <c r="P3908">
        <v>16</v>
      </c>
      <c r="Q3908" t="b">
        <v>0</v>
      </c>
      <c r="R3908" s="8">
        <f t="shared" si="541"/>
        <v>0.67333333333333334</v>
      </c>
      <c r="S3908" s="10"/>
      <c r="T3908" t="s">
        <v>8271</v>
      </c>
      <c r="U3908" t="str">
        <f t="shared" si="535"/>
        <v>theater</v>
      </c>
      <c r="V3908" t="str">
        <f t="shared" si="536"/>
        <v>plays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>
        <f t="shared" si="537"/>
        <v>2766474</v>
      </c>
      <c r="L3909" s="12">
        <f t="shared" si="538"/>
        <v>41906.569513888891</v>
      </c>
      <c r="M3909" s="12">
        <f t="shared" si="539"/>
        <v>41938.588888888888</v>
      </c>
      <c r="N3909" s="14">
        <f t="shared" si="540"/>
        <v>31.769375000000004</v>
      </c>
      <c r="O3909" t="b">
        <v>0</v>
      </c>
      <c r="P3909">
        <v>4</v>
      </c>
      <c r="Q3909" t="b">
        <v>0</v>
      </c>
      <c r="R3909" s="8">
        <f t="shared" si="541"/>
        <v>0.153</v>
      </c>
      <c r="S3909" s="10"/>
      <c r="T3909" t="s">
        <v>8271</v>
      </c>
      <c r="U3909" t="str">
        <f t="shared" si="535"/>
        <v>theater</v>
      </c>
      <c r="V3909" t="str">
        <f t="shared" si="536"/>
        <v>plays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>
        <f t="shared" si="537"/>
        <v>1296000</v>
      </c>
      <c r="L3910" s="12">
        <f t="shared" si="538"/>
        <v>41833.885370370372</v>
      </c>
      <c r="M3910" s="12">
        <f t="shared" si="539"/>
        <v>41848.885370370372</v>
      </c>
      <c r="N3910" s="14">
        <f t="shared" si="540"/>
        <v>14.75</v>
      </c>
      <c r="O3910" t="b">
        <v>0</v>
      </c>
      <c r="P3910">
        <v>4</v>
      </c>
      <c r="Q3910" t="b">
        <v>0</v>
      </c>
      <c r="R3910" s="8">
        <f t="shared" si="541"/>
        <v>8.666666666666667E-2</v>
      </c>
      <c r="S3910" s="10"/>
      <c r="T3910" t="s">
        <v>8271</v>
      </c>
      <c r="U3910" t="str">
        <f t="shared" si="535"/>
        <v>theater</v>
      </c>
      <c r="V3910" t="str">
        <f t="shared" si="536"/>
        <v>plays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>
        <f t="shared" si="537"/>
        <v>2592000</v>
      </c>
      <c r="L3911" s="12">
        <f t="shared" si="538"/>
        <v>41863.109282407408</v>
      </c>
      <c r="M3911" s="12">
        <f t="shared" si="539"/>
        <v>41893.109282407408</v>
      </c>
      <c r="N3911" s="14">
        <f t="shared" si="540"/>
        <v>29.75</v>
      </c>
      <c r="O3911" t="b">
        <v>0</v>
      </c>
      <c r="P3911">
        <v>4</v>
      </c>
      <c r="Q3911" t="b">
        <v>0</v>
      </c>
      <c r="R3911" s="8">
        <f t="shared" si="541"/>
        <v>2.2499999999999998E-3</v>
      </c>
      <c r="S3911" s="10"/>
      <c r="T3911" t="s">
        <v>8271</v>
      </c>
      <c r="U3911" t="str">
        <f t="shared" si="535"/>
        <v>theater</v>
      </c>
      <c r="V3911" t="str">
        <f t="shared" si="536"/>
        <v>plays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>
        <f t="shared" si="537"/>
        <v>2592000</v>
      </c>
      <c r="L3912" s="12">
        <f t="shared" si="538"/>
        <v>42224.506909722222</v>
      </c>
      <c r="M3912" s="12">
        <f t="shared" si="539"/>
        <v>42254.506909722222</v>
      </c>
      <c r="N3912" s="14">
        <f t="shared" si="540"/>
        <v>29.75</v>
      </c>
      <c r="O3912" t="b">
        <v>0</v>
      </c>
      <c r="P3912">
        <v>3</v>
      </c>
      <c r="Q3912" t="b">
        <v>0</v>
      </c>
      <c r="R3912" s="8">
        <f t="shared" si="541"/>
        <v>3.0833333333333334E-2</v>
      </c>
      <c r="S3912" s="10"/>
      <c r="T3912" t="s">
        <v>8271</v>
      </c>
      <c r="U3912" t="str">
        <f t="shared" si="535"/>
        <v>theater</v>
      </c>
      <c r="V3912" t="str">
        <f t="shared" si="536"/>
        <v>plays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>
        <f t="shared" si="537"/>
        <v>2595600</v>
      </c>
      <c r="L3913" s="12">
        <f t="shared" si="538"/>
        <v>41939.5622337963</v>
      </c>
      <c r="M3913" s="12">
        <f t="shared" si="539"/>
        <v>41969.603900462964</v>
      </c>
      <c r="N3913" s="14">
        <f t="shared" si="540"/>
        <v>29.791666666666668</v>
      </c>
      <c r="O3913" t="b">
        <v>0</v>
      </c>
      <c r="P3913">
        <v>36</v>
      </c>
      <c r="Q3913" t="b">
        <v>0</v>
      </c>
      <c r="R3913" s="8">
        <f t="shared" si="541"/>
        <v>0.37412499999999999</v>
      </c>
      <c r="S3913" s="10"/>
      <c r="T3913" t="s">
        <v>8271</v>
      </c>
      <c r="U3913" t="str">
        <f t="shared" si="535"/>
        <v>theater</v>
      </c>
      <c r="V3913" t="str">
        <f t="shared" si="536"/>
        <v>plays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>
        <f t="shared" si="537"/>
        <v>5177170</v>
      </c>
      <c r="L3914" s="12">
        <f t="shared" si="538"/>
        <v>42059.020023148143</v>
      </c>
      <c r="M3914" s="12">
        <f t="shared" si="539"/>
        <v>42118.940972222219</v>
      </c>
      <c r="N3914" s="14">
        <f t="shared" si="540"/>
        <v>59.67094907407408</v>
      </c>
      <c r="O3914" t="b">
        <v>0</v>
      </c>
      <c r="P3914">
        <v>1</v>
      </c>
      <c r="Q3914" t="b">
        <v>0</v>
      </c>
      <c r="R3914" s="8">
        <f t="shared" si="541"/>
        <v>6.666666666666667E-5</v>
      </c>
      <c r="S3914" s="10"/>
      <c r="T3914" t="s">
        <v>8271</v>
      </c>
      <c r="U3914" t="str">
        <f t="shared" si="535"/>
        <v>theater</v>
      </c>
      <c r="V3914" t="str">
        <f t="shared" si="536"/>
        <v>plays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>
        <f t="shared" si="537"/>
        <v>2595600</v>
      </c>
      <c r="L3915" s="12">
        <f t="shared" si="538"/>
        <v>42307.961215277777</v>
      </c>
      <c r="M3915" s="12">
        <f t="shared" si="539"/>
        <v>42338.002881944441</v>
      </c>
      <c r="N3915" s="14">
        <f t="shared" si="540"/>
        <v>29.791666666666668</v>
      </c>
      <c r="O3915" t="b">
        <v>0</v>
      </c>
      <c r="P3915">
        <v>7</v>
      </c>
      <c r="Q3915" t="b">
        <v>0</v>
      </c>
      <c r="R3915" s="8">
        <f t="shared" si="541"/>
        <v>0.1</v>
      </c>
      <c r="S3915" s="10"/>
      <c r="T3915" t="s">
        <v>8271</v>
      </c>
      <c r="U3915" t="str">
        <f t="shared" si="535"/>
        <v>theater</v>
      </c>
      <c r="V3915" t="str">
        <f t="shared" si="536"/>
        <v>plays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>
        <f t="shared" si="537"/>
        <v>1739984</v>
      </c>
      <c r="L3916" s="12">
        <f t="shared" si="538"/>
        <v>42114.568935185183</v>
      </c>
      <c r="M3916" s="12">
        <f t="shared" si="539"/>
        <v>42134.707638888889</v>
      </c>
      <c r="N3916" s="14">
        <f t="shared" si="540"/>
        <v>19.888703703703705</v>
      </c>
      <c r="O3916" t="b">
        <v>0</v>
      </c>
      <c r="P3916">
        <v>27</v>
      </c>
      <c r="Q3916" t="b">
        <v>0</v>
      </c>
      <c r="R3916" s="8">
        <f t="shared" si="541"/>
        <v>0.36359999999999998</v>
      </c>
      <c r="S3916" s="10"/>
      <c r="T3916" t="s">
        <v>8271</v>
      </c>
      <c r="U3916" t="str">
        <f t="shared" si="535"/>
        <v>theater</v>
      </c>
      <c r="V3916" t="str">
        <f t="shared" si="536"/>
        <v>plays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>
        <f t="shared" si="537"/>
        <v>2592000</v>
      </c>
      <c r="L3917" s="12">
        <f t="shared" si="538"/>
        <v>42492.73505787037</v>
      </c>
      <c r="M3917" s="12">
        <f t="shared" si="539"/>
        <v>42522.73505787037</v>
      </c>
      <c r="N3917" s="14">
        <f t="shared" si="540"/>
        <v>29.75</v>
      </c>
      <c r="O3917" t="b">
        <v>0</v>
      </c>
      <c r="P3917">
        <v>1</v>
      </c>
      <c r="Q3917" t="b">
        <v>0</v>
      </c>
      <c r="R3917" s="8">
        <f t="shared" si="541"/>
        <v>3.3333333333333335E-3</v>
      </c>
      <c r="S3917" s="10"/>
      <c r="T3917" t="s">
        <v>8271</v>
      </c>
      <c r="U3917" t="str">
        <f t="shared" si="535"/>
        <v>theater</v>
      </c>
      <c r="V3917" t="str">
        <f t="shared" si="536"/>
        <v>plays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>
        <f t="shared" si="537"/>
        <v>2592000</v>
      </c>
      <c r="L3918" s="12">
        <f t="shared" si="538"/>
        <v>42494.221666666665</v>
      </c>
      <c r="M3918" s="12">
        <f t="shared" si="539"/>
        <v>42524.221666666665</v>
      </c>
      <c r="N3918" s="14">
        <f t="shared" si="540"/>
        <v>29.75</v>
      </c>
      <c r="O3918" t="b">
        <v>0</v>
      </c>
      <c r="P3918">
        <v>0</v>
      </c>
      <c r="Q3918" t="b">
        <v>0</v>
      </c>
      <c r="R3918" s="8">
        <f t="shared" si="541"/>
        <v>0</v>
      </c>
      <c r="S3918" s="10"/>
      <c r="T3918" t="s">
        <v>8271</v>
      </c>
      <c r="U3918" t="str">
        <f t="shared" si="535"/>
        <v>theater</v>
      </c>
      <c r="V3918" t="str">
        <f t="shared" si="536"/>
        <v>plays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>
        <f t="shared" si="537"/>
        <v>2592000</v>
      </c>
      <c r="L3919" s="12">
        <f t="shared" si="538"/>
        <v>41863.277326388888</v>
      </c>
      <c r="M3919" s="12">
        <f t="shared" si="539"/>
        <v>41893.277326388888</v>
      </c>
      <c r="N3919" s="14">
        <f t="shared" si="540"/>
        <v>29.75</v>
      </c>
      <c r="O3919" t="b">
        <v>0</v>
      </c>
      <c r="P3919">
        <v>1</v>
      </c>
      <c r="Q3919" t="b">
        <v>0</v>
      </c>
      <c r="R3919" s="8">
        <f t="shared" si="541"/>
        <v>2.8571428571428571E-3</v>
      </c>
      <c r="S3919" s="10"/>
      <c r="T3919" t="s">
        <v>8271</v>
      </c>
      <c r="U3919" t="str">
        <f t="shared" si="535"/>
        <v>theater</v>
      </c>
      <c r="V3919" t="str">
        <f t="shared" si="536"/>
        <v>plays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>
        <f t="shared" si="537"/>
        <v>1036977</v>
      </c>
      <c r="L3920" s="12">
        <f t="shared" si="538"/>
        <v>41843.414618055554</v>
      </c>
      <c r="M3920" s="12">
        <f t="shared" si="539"/>
        <v>41855.416666666664</v>
      </c>
      <c r="N3920" s="14">
        <f t="shared" si="540"/>
        <v>11.752048611111112</v>
      </c>
      <c r="O3920" t="b">
        <v>0</v>
      </c>
      <c r="P3920">
        <v>3</v>
      </c>
      <c r="Q3920" t="b">
        <v>0</v>
      </c>
      <c r="R3920" s="8">
        <f t="shared" si="541"/>
        <v>2E-3</v>
      </c>
      <c r="S3920" s="10"/>
      <c r="T3920" t="s">
        <v>8271</v>
      </c>
      <c r="U3920" t="str">
        <f t="shared" si="535"/>
        <v>theater</v>
      </c>
      <c r="V3920" t="str">
        <f t="shared" si="536"/>
        <v>plays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>
        <f t="shared" si="537"/>
        <v>2446427</v>
      </c>
      <c r="L3921" s="12">
        <f t="shared" si="538"/>
        <v>42358.434872685189</v>
      </c>
      <c r="M3921" s="12">
        <f t="shared" si="539"/>
        <v>42386.75</v>
      </c>
      <c r="N3921" s="14">
        <f t="shared" si="540"/>
        <v>28.065127314814816</v>
      </c>
      <c r="O3921" t="b">
        <v>0</v>
      </c>
      <c r="P3921">
        <v>3</v>
      </c>
      <c r="Q3921" t="b">
        <v>0</v>
      </c>
      <c r="R3921" s="8">
        <f t="shared" si="541"/>
        <v>1.7999999999999999E-2</v>
      </c>
      <c r="S3921" s="10"/>
      <c r="T3921" t="s">
        <v>8271</v>
      </c>
      <c r="U3921" t="str">
        <f t="shared" si="535"/>
        <v>theater</v>
      </c>
      <c r="V3921" t="str">
        <f t="shared" si="536"/>
        <v>plays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>
        <f t="shared" si="537"/>
        <v>2595600</v>
      </c>
      <c r="L3922" s="12">
        <f t="shared" si="538"/>
        <v>42657.13726851852</v>
      </c>
      <c r="M3922" s="12">
        <f t="shared" si="539"/>
        <v>42687.178935185191</v>
      </c>
      <c r="N3922" s="14">
        <f t="shared" si="540"/>
        <v>29.791666666666668</v>
      </c>
      <c r="O3922" t="b">
        <v>0</v>
      </c>
      <c r="P3922">
        <v>3</v>
      </c>
      <c r="Q3922" t="b">
        <v>0</v>
      </c>
      <c r="R3922" s="8">
        <f t="shared" si="541"/>
        <v>5.3999999999999999E-2</v>
      </c>
      <c r="S3922" s="10"/>
      <c r="T3922" t="s">
        <v>8271</v>
      </c>
      <c r="U3922" t="str">
        <f t="shared" si="535"/>
        <v>theater</v>
      </c>
      <c r="V3922" t="str">
        <f t="shared" si="536"/>
        <v>plays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>
        <f t="shared" si="537"/>
        <v>1054745</v>
      </c>
      <c r="L3923" s="12">
        <f t="shared" si="538"/>
        <v>41926.292303240742</v>
      </c>
      <c r="M3923" s="12">
        <f t="shared" si="539"/>
        <v>41938.5</v>
      </c>
      <c r="N3923" s="14">
        <f t="shared" si="540"/>
        <v>11.957696759259258</v>
      </c>
      <c r="O3923" t="b">
        <v>0</v>
      </c>
      <c r="P3923">
        <v>0</v>
      </c>
      <c r="Q3923" t="b">
        <v>0</v>
      </c>
      <c r="R3923" s="8">
        <f t="shared" si="541"/>
        <v>0</v>
      </c>
      <c r="S3923" s="10"/>
      <c r="T3923" t="s">
        <v>8271</v>
      </c>
      <c r="U3923" t="str">
        <f t="shared" si="535"/>
        <v>theater</v>
      </c>
      <c r="V3923" t="str">
        <f t="shared" si="536"/>
        <v>plays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>
        <f t="shared" si="537"/>
        <v>3904390</v>
      </c>
      <c r="L3924" s="12">
        <f t="shared" si="538"/>
        <v>42020.518634259264</v>
      </c>
      <c r="M3924" s="12">
        <f t="shared" si="539"/>
        <v>42065.708333333328</v>
      </c>
      <c r="N3924" s="14">
        <f t="shared" si="540"/>
        <v>44.93969907407407</v>
      </c>
      <c r="O3924" t="b">
        <v>0</v>
      </c>
      <c r="P3924">
        <v>6</v>
      </c>
      <c r="Q3924" t="b">
        <v>0</v>
      </c>
      <c r="R3924" s="8">
        <f t="shared" si="541"/>
        <v>8.1333333333333327E-2</v>
      </c>
      <c r="S3924" s="10"/>
      <c r="T3924" t="s">
        <v>8271</v>
      </c>
      <c r="U3924" t="str">
        <f t="shared" si="535"/>
        <v>theater</v>
      </c>
      <c r="V3924" t="str">
        <f t="shared" si="536"/>
        <v>plays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>
        <f t="shared" si="537"/>
        <v>2419200</v>
      </c>
      <c r="L3925" s="12">
        <f t="shared" si="538"/>
        <v>42075.729988425926</v>
      </c>
      <c r="M3925" s="12">
        <f t="shared" si="539"/>
        <v>42103.729988425926</v>
      </c>
      <c r="N3925" s="14">
        <f t="shared" si="540"/>
        <v>27.75</v>
      </c>
      <c r="O3925" t="b">
        <v>0</v>
      </c>
      <c r="P3925">
        <v>17</v>
      </c>
      <c r="Q3925" t="b">
        <v>0</v>
      </c>
      <c r="R3925" s="8">
        <f t="shared" si="541"/>
        <v>0.12034782608695652</v>
      </c>
      <c r="S3925" s="10"/>
      <c r="T3925" t="s">
        <v>8271</v>
      </c>
      <c r="U3925" t="str">
        <f t="shared" si="535"/>
        <v>theater</v>
      </c>
      <c r="V3925" t="str">
        <f t="shared" si="536"/>
        <v>plays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>
        <f t="shared" si="537"/>
        <v>2592000</v>
      </c>
      <c r="L3926" s="12">
        <f t="shared" si="538"/>
        <v>41786.709745370368</v>
      </c>
      <c r="M3926" s="12">
        <f t="shared" si="539"/>
        <v>41816.709745370368</v>
      </c>
      <c r="N3926" s="14">
        <f t="shared" si="540"/>
        <v>29.75</v>
      </c>
      <c r="O3926" t="b">
        <v>0</v>
      </c>
      <c r="P3926">
        <v>40</v>
      </c>
      <c r="Q3926" t="b">
        <v>0</v>
      </c>
      <c r="R3926" s="8">
        <f t="shared" si="541"/>
        <v>0.15266666666666667</v>
      </c>
      <c r="S3926" s="10"/>
      <c r="T3926" t="s">
        <v>8271</v>
      </c>
      <c r="U3926" t="str">
        <f t="shared" si="535"/>
        <v>theater</v>
      </c>
      <c r="V3926" t="str">
        <f t="shared" si="536"/>
        <v>plays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>
        <f t="shared" si="537"/>
        <v>2592000</v>
      </c>
      <c r="L3927" s="12">
        <f t="shared" si="538"/>
        <v>41820.620821759258</v>
      </c>
      <c r="M3927" s="12">
        <f t="shared" si="539"/>
        <v>41850.620821759258</v>
      </c>
      <c r="N3927" s="14">
        <f t="shared" si="540"/>
        <v>29.75</v>
      </c>
      <c r="O3927" t="b">
        <v>0</v>
      </c>
      <c r="P3927">
        <v>3</v>
      </c>
      <c r="Q3927" t="b">
        <v>0</v>
      </c>
      <c r="R3927" s="8">
        <f t="shared" si="541"/>
        <v>0.1</v>
      </c>
      <c r="S3927" s="10"/>
      <c r="T3927" t="s">
        <v>8271</v>
      </c>
      <c r="U3927" t="str">
        <f t="shared" si="535"/>
        <v>theater</v>
      </c>
      <c r="V3927" t="str">
        <f t="shared" si="536"/>
        <v>plays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>
        <f t="shared" si="537"/>
        <v>2592000</v>
      </c>
      <c r="L3928" s="12">
        <f t="shared" si="538"/>
        <v>41969.835046296299</v>
      </c>
      <c r="M3928" s="12">
        <f t="shared" si="539"/>
        <v>41999.835046296299</v>
      </c>
      <c r="N3928" s="14">
        <f t="shared" si="540"/>
        <v>29.75</v>
      </c>
      <c r="O3928" t="b">
        <v>0</v>
      </c>
      <c r="P3928">
        <v>1</v>
      </c>
      <c r="Q3928" t="b">
        <v>0</v>
      </c>
      <c r="R3928" s="8">
        <f t="shared" si="541"/>
        <v>3.0000000000000001E-3</v>
      </c>
      <c r="S3928" s="10"/>
      <c r="T3928" t="s">
        <v>8271</v>
      </c>
      <c r="U3928" t="str">
        <f t="shared" si="535"/>
        <v>theater</v>
      </c>
      <c r="V3928" t="str">
        <f t="shared" si="536"/>
        <v>plays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>
        <f t="shared" si="537"/>
        <v>2592000</v>
      </c>
      <c r="L3929" s="12">
        <f t="shared" si="538"/>
        <v>41830.017407407409</v>
      </c>
      <c r="M3929" s="12">
        <f t="shared" si="539"/>
        <v>41860.017407407409</v>
      </c>
      <c r="N3929" s="14">
        <f t="shared" si="540"/>
        <v>29.75</v>
      </c>
      <c r="O3929" t="b">
        <v>0</v>
      </c>
      <c r="P3929">
        <v>2</v>
      </c>
      <c r="Q3929" t="b">
        <v>0</v>
      </c>
      <c r="R3929" s="8">
        <f t="shared" si="541"/>
        <v>0.01</v>
      </c>
      <c r="S3929" s="10"/>
      <c r="T3929" t="s">
        <v>8271</v>
      </c>
      <c r="U3929" t="str">
        <f t="shared" si="535"/>
        <v>theater</v>
      </c>
      <c r="V3929" t="str">
        <f t="shared" si="536"/>
        <v>plays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>
        <f t="shared" si="537"/>
        <v>2378113</v>
      </c>
      <c r="L3930" s="12">
        <f t="shared" si="538"/>
        <v>42265.433182870373</v>
      </c>
      <c r="M3930" s="12">
        <f t="shared" si="539"/>
        <v>42292.957638888889</v>
      </c>
      <c r="N3930" s="14">
        <f t="shared" si="540"/>
        <v>27.274456018518521</v>
      </c>
      <c r="O3930" t="b">
        <v>0</v>
      </c>
      <c r="P3930">
        <v>7</v>
      </c>
      <c r="Q3930" t="b">
        <v>0</v>
      </c>
      <c r="R3930" s="8">
        <f t="shared" si="541"/>
        <v>0.13020000000000001</v>
      </c>
      <c r="S3930" s="10"/>
      <c r="T3930" t="s">
        <v>8271</v>
      </c>
      <c r="U3930" t="str">
        <f t="shared" si="535"/>
        <v>theater</v>
      </c>
      <c r="V3930" t="str">
        <f t="shared" si="536"/>
        <v>plays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>
        <f t="shared" si="537"/>
        <v>2592000</v>
      </c>
      <c r="L3931" s="12">
        <f t="shared" si="538"/>
        <v>42601.577141203699</v>
      </c>
      <c r="M3931" s="12">
        <f t="shared" si="539"/>
        <v>42631.577141203699</v>
      </c>
      <c r="N3931" s="14">
        <f t="shared" si="540"/>
        <v>29.75</v>
      </c>
      <c r="O3931" t="b">
        <v>0</v>
      </c>
      <c r="P3931">
        <v>14</v>
      </c>
      <c r="Q3931" t="b">
        <v>0</v>
      </c>
      <c r="R3931" s="8">
        <f t="shared" si="541"/>
        <v>2.265E-2</v>
      </c>
      <c r="S3931" s="10"/>
      <c r="T3931" t="s">
        <v>8271</v>
      </c>
      <c r="U3931" t="str">
        <f t="shared" si="535"/>
        <v>theater</v>
      </c>
      <c r="V3931" t="str">
        <f t="shared" si="536"/>
        <v>plays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>
        <f t="shared" si="537"/>
        <v>2411532</v>
      </c>
      <c r="L3932" s="12">
        <f t="shared" si="538"/>
        <v>42433.088749999995</v>
      </c>
      <c r="M3932" s="12">
        <f t="shared" si="539"/>
        <v>42461</v>
      </c>
      <c r="N3932" s="14">
        <f t="shared" si="540"/>
        <v>27.661249999999999</v>
      </c>
      <c r="O3932" t="b">
        <v>0</v>
      </c>
      <c r="P3932">
        <v>0</v>
      </c>
      <c r="Q3932" t="b">
        <v>0</v>
      </c>
      <c r="R3932" s="8">
        <f t="shared" si="541"/>
        <v>0</v>
      </c>
      <c r="S3932" s="10"/>
      <c r="T3932" t="s">
        <v>8271</v>
      </c>
      <c r="U3932" t="str">
        <f t="shared" si="535"/>
        <v>theater</v>
      </c>
      <c r="V3932" t="str">
        <f t="shared" si="536"/>
        <v>plays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>
        <f t="shared" si="537"/>
        <v>2160000</v>
      </c>
      <c r="L3933" s="12">
        <f t="shared" si="538"/>
        <v>42227.901701388888</v>
      </c>
      <c r="M3933" s="12">
        <f t="shared" si="539"/>
        <v>42252.901701388888</v>
      </c>
      <c r="N3933" s="14">
        <f t="shared" si="540"/>
        <v>24.75</v>
      </c>
      <c r="O3933" t="b">
        <v>0</v>
      </c>
      <c r="P3933">
        <v>0</v>
      </c>
      <c r="Q3933" t="b">
        <v>0</v>
      </c>
      <c r="R3933" s="8">
        <f t="shared" si="541"/>
        <v>0</v>
      </c>
      <c r="S3933" s="10"/>
      <c r="T3933" t="s">
        <v>8271</v>
      </c>
      <c r="U3933" t="str">
        <f t="shared" si="535"/>
        <v>theater</v>
      </c>
      <c r="V3933" t="str">
        <f t="shared" si="536"/>
        <v>plays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>
        <f t="shared" si="537"/>
        <v>2588400</v>
      </c>
      <c r="L3934" s="12">
        <f t="shared" si="538"/>
        <v>42414.918564814812</v>
      </c>
      <c r="M3934" s="12">
        <f t="shared" si="539"/>
        <v>42444.876898148148</v>
      </c>
      <c r="N3934" s="14">
        <f t="shared" si="540"/>
        <v>29.708333333333332</v>
      </c>
      <c r="O3934" t="b">
        <v>0</v>
      </c>
      <c r="P3934">
        <v>1</v>
      </c>
      <c r="Q3934" t="b">
        <v>0</v>
      </c>
      <c r="R3934" s="8">
        <f t="shared" si="541"/>
        <v>8.3333333333333331E-5</v>
      </c>
      <c r="S3934" s="10"/>
      <c r="T3934" t="s">
        <v>8271</v>
      </c>
      <c r="U3934" t="str">
        <f t="shared" si="535"/>
        <v>theater</v>
      </c>
      <c r="V3934" t="str">
        <f t="shared" si="536"/>
        <v>plays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>
        <f t="shared" si="537"/>
        <v>2510918</v>
      </c>
      <c r="L3935" s="12">
        <f t="shared" si="538"/>
        <v>42538.718310185184</v>
      </c>
      <c r="M3935" s="12">
        <f t="shared" si="539"/>
        <v>42567.779861111107</v>
      </c>
      <c r="N3935" s="14">
        <f t="shared" si="540"/>
        <v>28.811550925925925</v>
      </c>
      <c r="O3935" t="b">
        <v>0</v>
      </c>
      <c r="P3935">
        <v>12</v>
      </c>
      <c r="Q3935" t="b">
        <v>0</v>
      </c>
      <c r="R3935" s="8">
        <f t="shared" si="541"/>
        <v>0.15742857142857142</v>
      </c>
      <c r="S3935" s="10"/>
      <c r="T3935" t="s">
        <v>8271</v>
      </c>
      <c r="U3935" t="str">
        <f t="shared" ref="U3935:U3998" si="542">IF(T3935="theater/plays", "theater", IF(T3935="theater/musical", "theater", IF(T3935="theater/spaces", "theater", "N/A")))</f>
        <v>theater</v>
      </c>
      <c r="V3935" t="str">
        <f t="shared" ref="V3935:V3998" si="543">IF(T3935="theater/plays", "plays", IF(T3935="theater/musical", "musical", IF(T3935="theater/spaces", "spaces", "N/A")))</f>
        <v>plays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>
        <f t="shared" si="537"/>
        <v>3876761</v>
      </c>
      <c r="L3936" s="12">
        <f t="shared" si="538"/>
        <v>42233.421747685185</v>
      </c>
      <c r="M3936" s="12">
        <f t="shared" si="539"/>
        <v>42278.291666666672</v>
      </c>
      <c r="N3936" s="14">
        <f t="shared" si="540"/>
        <v>44.619918981481483</v>
      </c>
      <c r="O3936" t="b">
        <v>0</v>
      </c>
      <c r="P3936">
        <v>12</v>
      </c>
      <c r="Q3936" t="b">
        <v>0</v>
      </c>
      <c r="R3936" s="8">
        <f t="shared" si="541"/>
        <v>0.11</v>
      </c>
      <c r="S3936" s="10"/>
      <c r="T3936" t="s">
        <v>8271</v>
      </c>
      <c r="U3936" t="str">
        <f t="shared" si="542"/>
        <v>theater</v>
      </c>
      <c r="V3936" t="str">
        <f t="shared" si="543"/>
        <v>plays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>
        <f t="shared" si="537"/>
        <v>5184000</v>
      </c>
      <c r="L3937" s="12">
        <f t="shared" si="538"/>
        <v>42221.406782407401</v>
      </c>
      <c r="M3937" s="12">
        <f t="shared" si="539"/>
        <v>42281.406782407401</v>
      </c>
      <c r="N3937" s="14">
        <f t="shared" si="540"/>
        <v>59.75</v>
      </c>
      <c r="O3937" t="b">
        <v>0</v>
      </c>
      <c r="P3937">
        <v>23</v>
      </c>
      <c r="Q3937" t="b">
        <v>0</v>
      </c>
      <c r="R3937" s="8">
        <f t="shared" si="541"/>
        <v>0.43833333333333335</v>
      </c>
      <c r="S3937" s="10"/>
      <c r="T3937" t="s">
        <v>8271</v>
      </c>
      <c r="U3937" t="str">
        <f t="shared" si="542"/>
        <v>theater</v>
      </c>
      <c r="V3937" t="str">
        <f t="shared" si="543"/>
        <v>plays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>
        <f t="shared" si="537"/>
        <v>2595600</v>
      </c>
      <c r="L3938" s="12">
        <f t="shared" si="538"/>
        <v>42675.012962962966</v>
      </c>
      <c r="M3938" s="12">
        <f t="shared" si="539"/>
        <v>42705.054629629631</v>
      </c>
      <c r="N3938" s="14">
        <f t="shared" si="540"/>
        <v>29.791666666666668</v>
      </c>
      <c r="O3938" t="b">
        <v>0</v>
      </c>
      <c r="P3938">
        <v>0</v>
      </c>
      <c r="Q3938" t="b">
        <v>0</v>
      </c>
      <c r="R3938" s="8">
        <f t="shared" si="541"/>
        <v>0</v>
      </c>
      <c r="S3938" s="10"/>
      <c r="T3938" t="s">
        <v>8271</v>
      </c>
      <c r="U3938" t="str">
        <f t="shared" si="542"/>
        <v>theater</v>
      </c>
      <c r="V3938" t="str">
        <f t="shared" si="543"/>
        <v>plays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>
        <f t="shared" si="537"/>
        <v>2419200</v>
      </c>
      <c r="L3939" s="12">
        <f t="shared" si="538"/>
        <v>42534.381481481483</v>
      </c>
      <c r="M3939" s="12">
        <f t="shared" si="539"/>
        <v>42562.381481481483</v>
      </c>
      <c r="N3939" s="14">
        <f t="shared" si="540"/>
        <v>27.75</v>
      </c>
      <c r="O3939" t="b">
        <v>0</v>
      </c>
      <c r="P3939">
        <v>10</v>
      </c>
      <c r="Q3939" t="b">
        <v>0</v>
      </c>
      <c r="R3939" s="8">
        <f t="shared" si="541"/>
        <v>0.86135181975736563</v>
      </c>
      <c r="S3939" s="10"/>
      <c r="T3939" t="s">
        <v>8271</v>
      </c>
      <c r="U3939" t="str">
        <f t="shared" si="542"/>
        <v>theater</v>
      </c>
      <c r="V3939" t="str">
        <f t="shared" si="543"/>
        <v>plays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>
        <f t="shared" si="537"/>
        <v>2678400</v>
      </c>
      <c r="L3940" s="12">
        <f t="shared" si="538"/>
        <v>42151.655717592599</v>
      </c>
      <c r="M3940" s="12">
        <f t="shared" si="539"/>
        <v>42182.655717592599</v>
      </c>
      <c r="N3940" s="14">
        <f t="shared" si="540"/>
        <v>30.75</v>
      </c>
      <c r="O3940" t="b">
        <v>0</v>
      </c>
      <c r="P3940">
        <v>5</v>
      </c>
      <c r="Q3940" t="b">
        <v>0</v>
      </c>
      <c r="R3940" s="8">
        <f t="shared" si="541"/>
        <v>0.12196620583717357</v>
      </c>
      <c r="S3940" s="10"/>
      <c r="T3940" t="s">
        <v>8271</v>
      </c>
      <c r="U3940" t="str">
        <f t="shared" si="542"/>
        <v>theater</v>
      </c>
      <c r="V3940" t="str">
        <f t="shared" si="543"/>
        <v>plays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>
        <f t="shared" si="537"/>
        <v>327221</v>
      </c>
      <c r="L3941" s="12">
        <f t="shared" si="538"/>
        <v>41915.150219907409</v>
      </c>
      <c r="M3941" s="12">
        <f t="shared" si="539"/>
        <v>41918.9375</v>
      </c>
      <c r="N3941" s="14">
        <f t="shared" si="540"/>
        <v>3.5372800925925927</v>
      </c>
      <c r="O3941" t="b">
        <v>0</v>
      </c>
      <c r="P3941">
        <v>1</v>
      </c>
      <c r="Q3941" t="b">
        <v>0</v>
      </c>
      <c r="R3941" s="8">
        <f t="shared" si="541"/>
        <v>1E-3</v>
      </c>
      <c r="S3941" s="10"/>
      <c r="T3941" t="s">
        <v>8271</v>
      </c>
      <c r="U3941" t="str">
        <f t="shared" si="542"/>
        <v>theater</v>
      </c>
      <c r="V3941" t="str">
        <f t="shared" si="543"/>
        <v>plays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>
        <f t="shared" si="537"/>
        <v>3888000</v>
      </c>
      <c r="L3942" s="12">
        <f t="shared" si="538"/>
        <v>41961.242488425924</v>
      </c>
      <c r="M3942" s="12">
        <f t="shared" si="539"/>
        <v>42006.242488425924</v>
      </c>
      <c r="N3942" s="14">
        <f t="shared" si="540"/>
        <v>44.75</v>
      </c>
      <c r="O3942" t="b">
        <v>0</v>
      </c>
      <c r="P3942">
        <v>2</v>
      </c>
      <c r="Q3942" t="b">
        <v>0</v>
      </c>
      <c r="R3942" s="8">
        <f t="shared" si="541"/>
        <v>2.2000000000000001E-3</v>
      </c>
      <c r="S3942" s="10"/>
      <c r="T3942" t="s">
        <v>8271</v>
      </c>
      <c r="U3942" t="str">
        <f t="shared" si="542"/>
        <v>theater</v>
      </c>
      <c r="V3942" t="str">
        <f t="shared" si="543"/>
        <v>plays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>
        <f t="shared" si="537"/>
        <v>2372063</v>
      </c>
      <c r="L3943" s="12">
        <f t="shared" si="538"/>
        <v>41940.337233796294</v>
      </c>
      <c r="M3943" s="12">
        <f t="shared" si="539"/>
        <v>41967.791666666672</v>
      </c>
      <c r="N3943" s="14">
        <f t="shared" si="540"/>
        <v>27.204432870370368</v>
      </c>
      <c r="O3943" t="b">
        <v>0</v>
      </c>
      <c r="P3943">
        <v>2</v>
      </c>
      <c r="Q3943" t="b">
        <v>0</v>
      </c>
      <c r="R3943" s="8">
        <f t="shared" si="541"/>
        <v>9.0909090909090905E-3</v>
      </c>
      <c r="S3943" s="10"/>
      <c r="T3943" t="s">
        <v>8271</v>
      </c>
      <c r="U3943" t="str">
        <f t="shared" si="542"/>
        <v>theater</v>
      </c>
      <c r="V3943" t="str">
        <f t="shared" si="543"/>
        <v>plays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>
        <f t="shared" si="537"/>
        <v>5184000</v>
      </c>
      <c r="L3944" s="12">
        <f t="shared" si="538"/>
        <v>42111.654097222221</v>
      </c>
      <c r="M3944" s="12">
        <f t="shared" si="539"/>
        <v>42171.654097222221</v>
      </c>
      <c r="N3944" s="14">
        <f t="shared" si="540"/>
        <v>59.75</v>
      </c>
      <c r="O3944" t="b">
        <v>0</v>
      </c>
      <c r="P3944">
        <v>0</v>
      </c>
      <c r="Q3944" t="b">
        <v>0</v>
      </c>
      <c r="R3944" s="8">
        <f t="shared" si="541"/>
        <v>0</v>
      </c>
      <c r="S3944" s="10"/>
      <c r="T3944" t="s">
        <v>8271</v>
      </c>
      <c r="U3944" t="str">
        <f t="shared" si="542"/>
        <v>theater</v>
      </c>
      <c r="V3944" t="str">
        <f t="shared" si="543"/>
        <v>plays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>
        <f t="shared" si="537"/>
        <v>2671732</v>
      </c>
      <c r="L3945" s="12">
        <f t="shared" si="538"/>
        <v>42279.528564814813</v>
      </c>
      <c r="M3945" s="12">
        <f t="shared" si="539"/>
        <v>42310.451388888891</v>
      </c>
      <c r="N3945" s="14">
        <f t="shared" si="540"/>
        <v>30.672824074074075</v>
      </c>
      <c r="O3945" t="b">
        <v>0</v>
      </c>
      <c r="P3945">
        <v>13</v>
      </c>
      <c r="Q3945" t="b">
        <v>0</v>
      </c>
      <c r="R3945" s="8">
        <f t="shared" si="541"/>
        <v>0.35639999999999999</v>
      </c>
      <c r="S3945" s="10"/>
      <c r="T3945" t="s">
        <v>8271</v>
      </c>
      <c r="U3945" t="str">
        <f t="shared" si="542"/>
        <v>theater</v>
      </c>
      <c r="V3945" t="str">
        <f t="shared" si="543"/>
        <v>plays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>
        <f t="shared" si="537"/>
        <v>2592000</v>
      </c>
      <c r="L3946" s="12">
        <f t="shared" si="538"/>
        <v>42213.412905092591</v>
      </c>
      <c r="M3946" s="12">
        <f t="shared" si="539"/>
        <v>42243.412905092591</v>
      </c>
      <c r="N3946" s="14">
        <f t="shared" si="540"/>
        <v>29.75</v>
      </c>
      <c r="O3946" t="b">
        <v>0</v>
      </c>
      <c r="P3946">
        <v>0</v>
      </c>
      <c r="Q3946" t="b">
        <v>0</v>
      </c>
      <c r="R3946" s="8">
        <f t="shared" si="541"/>
        <v>0</v>
      </c>
      <c r="S3946" s="10"/>
      <c r="T3946" t="s">
        <v>8271</v>
      </c>
      <c r="U3946" t="str">
        <f t="shared" si="542"/>
        <v>theater</v>
      </c>
      <c r="V3946" t="str">
        <f t="shared" si="543"/>
        <v>plays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>
        <f t="shared" si="537"/>
        <v>2592000</v>
      </c>
      <c r="L3947" s="12">
        <f t="shared" si="538"/>
        <v>42109.551712962959</v>
      </c>
      <c r="M3947" s="12">
        <f t="shared" si="539"/>
        <v>42139.551712962959</v>
      </c>
      <c r="N3947" s="14">
        <f t="shared" si="540"/>
        <v>29.75</v>
      </c>
      <c r="O3947" t="b">
        <v>0</v>
      </c>
      <c r="P3947">
        <v>1</v>
      </c>
      <c r="Q3947" t="b">
        <v>0</v>
      </c>
      <c r="R3947" s="8">
        <f t="shared" si="541"/>
        <v>2.5000000000000001E-3</v>
      </c>
      <c r="S3947" s="10"/>
      <c r="T3947" t="s">
        <v>8271</v>
      </c>
      <c r="U3947" t="str">
        <f t="shared" si="542"/>
        <v>theater</v>
      </c>
      <c r="V3947" t="str">
        <f t="shared" si="543"/>
        <v>plays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>
        <f t="shared" si="537"/>
        <v>2721578</v>
      </c>
      <c r="L3948" s="12">
        <f t="shared" si="538"/>
        <v>42031.583587962959</v>
      </c>
      <c r="M3948" s="12">
        <f t="shared" si="539"/>
        <v>42063.083333333328</v>
      </c>
      <c r="N3948" s="14">
        <f t="shared" si="540"/>
        <v>31.249745370370366</v>
      </c>
      <c r="O3948" t="b">
        <v>0</v>
      </c>
      <c r="P3948">
        <v>5</v>
      </c>
      <c r="Q3948" t="b">
        <v>0</v>
      </c>
      <c r="R3948" s="8">
        <f t="shared" si="541"/>
        <v>3.2500000000000001E-2</v>
      </c>
      <c r="S3948" s="10"/>
      <c r="T3948" t="s">
        <v>8271</v>
      </c>
      <c r="U3948" t="str">
        <f t="shared" si="542"/>
        <v>theater</v>
      </c>
      <c r="V3948" t="str">
        <f t="shared" si="543"/>
        <v>plays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>
        <f t="shared" si="537"/>
        <v>2592000</v>
      </c>
      <c r="L3949" s="12">
        <f t="shared" si="538"/>
        <v>42614.892870370371</v>
      </c>
      <c r="M3949" s="12">
        <f t="shared" si="539"/>
        <v>42644.892870370371</v>
      </c>
      <c r="N3949" s="14">
        <f t="shared" si="540"/>
        <v>29.75</v>
      </c>
      <c r="O3949" t="b">
        <v>0</v>
      </c>
      <c r="P3949">
        <v>2</v>
      </c>
      <c r="Q3949" t="b">
        <v>0</v>
      </c>
      <c r="R3949" s="8">
        <f t="shared" si="541"/>
        <v>3.3666666666666664E-2</v>
      </c>
      <c r="S3949" s="10"/>
      <c r="T3949" t="s">
        <v>8271</v>
      </c>
      <c r="U3949" t="str">
        <f t="shared" si="542"/>
        <v>theater</v>
      </c>
      <c r="V3949" t="str">
        <f t="shared" si="543"/>
        <v>plays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>
        <f t="shared" si="537"/>
        <v>5184000</v>
      </c>
      <c r="L3950" s="12">
        <f t="shared" si="538"/>
        <v>41829.075497685182</v>
      </c>
      <c r="M3950" s="12">
        <f t="shared" si="539"/>
        <v>41889.075497685182</v>
      </c>
      <c r="N3950" s="14">
        <f t="shared" si="540"/>
        <v>59.75</v>
      </c>
      <c r="O3950" t="b">
        <v>0</v>
      </c>
      <c r="P3950">
        <v>0</v>
      </c>
      <c r="Q3950" t="b">
        <v>0</v>
      </c>
      <c r="R3950" s="8">
        <f t="shared" si="541"/>
        <v>0</v>
      </c>
      <c r="S3950" s="10"/>
      <c r="T3950" t="s">
        <v>8271</v>
      </c>
      <c r="U3950" t="str">
        <f t="shared" si="542"/>
        <v>theater</v>
      </c>
      <c r="V3950" t="str">
        <f t="shared" si="543"/>
        <v>plays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>
        <f t="shared" si="537"/>
        <v>2592000</v>
      </c>
      <c r="L3951" s="12">
        <f t="shared" si="538"/>
        <v>42015.870613425926</v>
      </c>
      <c r="M3951" s="12">
        <f t="shared" si="539"/>
        <v>42045.870613425926</v>
      </c>
      <c r="N3951" s="14">
        <f t="shared" si="540"/>
        <v>29.75</v>
      </c>
      <c r="O3951" t="b">
        <v>0</v>
      </c>
      <c r="P3951">
        <v>32</v>
      </c>
      <c r="Q3951" t="b">
        <v>0</v>
      </c>
      <c r="R3951" s="8">
        <f t="shared" si="541"/>
        <v>0.15770000000000001</v>
      </c>
      <c r="S3951" s="10"/>
      <c r="T3951" t="s">
        <v>8271</v>
      </c>
      <c r="U3951" t="str">
        <f t="shared" si="542"/>
        <v>theater</v>
      </c>
      <c r="V3951" t="str">
        <f t="shared" si="543"/>
        <v>plays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>
        <f t="shared" si="537"/>
        <v>2511820</v>
      </c>
      <c r="L3952" s="12">
        <f t="shared" si="538"/>
        <v>42439.452314814815</v>
      </c>
      <c r="M3952" s="12">
        <f t="shared" si="539"/>
        <v>42468.524305555555</v>
      </c>
      <c r="N3952" s="14">
        <f t="shared" si="540"/>
        <v>28.821990740740741</v>
      </c>
      <c r="O3952" t="b">
        <v>0</v>
      </c>
      <c r="P3952">
        <v>1</v>
      </c>
      <c r="Q3952" t="b">
        <v>0</v>
      </c>
      <c r="R3952" s="8">
        <f t="shared" si="541"/>
        <v>6.2500000000000003E-3</v>
      </c>
      <c r="S3952" s="10"/>
      <c r="T3952" t="s">
        <v>8271</v>
      </c>
      <c r="U3952" t="str">
        <f t="shared" si="542"/>
        <v>theater</v>
      </c>
      <c r="V3952" t="str">
        <f t="shared" si="543"/>
        <v>plays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>
        <f t="shared" si="537"/>
        <v>5180400</v>
      </c>
      <c r="L3953" s="12">
        <f t="shared" si="538"/>
        <v>42433.575717592597</v>
      </c>
      <c r="M3953" s="12">
        <f t="shared" si="539"/>
        <v>42493.534050925926</v>
      </c>
      <c r="N3953" s="14">
        <f t="shared" si="540"/>
        <v>59.708333333333336</v>
      </c>
      <c r="O3953" t="b">
        <v>0</v>
      </c>
      <c r="P3953">
        <v>1</v>
      </c>
      <c r="Q3953" t="b">
        <v>0</v>
      </c>
      <c r="R3953" s="8">
        <f t="shared" si="541"/>
        <v>5.0000000000000004E-6</v>
      </c>
      <c r="S3953" s="10"/>
      <c r="T3953" t="s">
        <v>8271</v>
      </c>
      <c r="U3953" t="str">
        <f t="shared" si="542"/>
        <v>theater</v>
      </c>
      <c r="V3953" t="str">
        <f t="shared" si="543"/>
        <v>plays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>
        <f t="shared" si="537"/>
        <v>5184000</v>
      </c>
      <c r="L3954" s="12">
        <f t="shared" si="538"/>
        <v>42243.540393518517</v>
      </c>
      <c r="M3954" s="12">
        <f t="shared" si="539"/>
        <v>42303.540393518517</v>
      </c>
      <c r="N3954" s="14">
        <f t="shared" si="540"/>
        <v>59.75</v>
      </c>
      <c r="O3954" t="b">
        <v>0</v>
      </c>
      <c r="P3954">
        <v>1</v>
      </c>
      <c r="Q3954" t="b">
        <v>0</v>
      </c>
      <c r="R3954" s="8">
        <f t="shared" si="541"/>
        <v>9.6153846153846159E-4</v>
      </c>
      <c r="S3954" s="10"/>
      <c r="T3954" t="s">
        <v>8271</v>
      </c>
      <c r="U3954" t="str">
        <f t="shared" si="542"/>
        <v>theater</v>
      </c>
      <c r="V3954" t="str">
        <f t="shared" si="543"/>
        <v>plays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>
        <f t="shared" si="537"/>
        <v>2672354</v>
      </c>
      <c r="L3955" s="12">
        <f t="shared" si="538"/>
        <v>42549.798449074078</v>
      </c>
      <c r="M3955" s="12">
        <f t="shared" si="539"/>
        <v>42580.728472222225</v>
      </c>
      <c r="N3955" s="14">
        <f t="shared" si="540"/>
        <v>30.680023148148148</v>
      </c>
      <c r="O3955" t="b">
        <v>0</v>
      </c>
      <c r="P3955">
        <v>0</v>
      </c>
      <c r="Q3955" t="b">
        <v>0</v>
      </c>
      <c r="R3955" s="8">
        <f t="shared" si="541"/>
        <v>0</v>
      </c>
      <c r="S3955" s="10"/>
      <c r="T3955" t="s">
        <v>8271</v>
      </c>
      <c r="U3955" t="str">
        <f t="shared" si="542"/>
        <v>theater</v>
      </c>
      <c r="V3955" t="str">
        <f t="shared" si="543"/>
        <v>plays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>
        <f t="shared" si="537"/>
        <v>5184000</v>
      </c>
      <c r="L3956" s="12">
        <f t="shared" si="538"/>
        <v>41774.401203703703</v>
      </c>
      <c r="M3956" s="12">
        <f t="shared" si="539"/>
        <v>41834.401203703703</v>
      </c>
      <c r="N3956" s="14">
        <f t="shared" si="540"/>
        <v>59.75</v>
      </c>
      <c r="O3956" t="b">
        <v>0</v>
      </c>
      <c r="P3956">
        <v>0</v>
      </c>
      <c r="Q3956" t="b">
        <v>0</v>
      </c>
      <c r="R3956" s="8">
        <f t="shared" si="541"/>
        <v>0</v>
      </c>
      <c r="S3956" s="10"/>
      <c r="T3956" t="s">
        <v>8271</v>
      </c>
      <c r="U3956" t="str">
        <f t="shared" si="542"/>
        <v>theater</v>
      </c>
      <c r="V3956" t="str">
        <f t="shared" si="543"/>
        <v>plays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>
        <f t="shared" si="537"/>
        <v>2595600</v>
      </c>
      <c r="L3957" s="12">
        <f t="shared" si="538"/>
        <v>42306.598854166667</v>
      </c>
      <c r="M3957" s="12">
        <f t="shared" si="539"/>
        <v>42336.640520833331</v>
      </c>
      <c r="N3957" s="14">
        <f t="shared" si="540"/>
        <v>29.791666666666668</v>
      </c>
      <c r="O3957" t="b">
        <v>0</v>
      </c>
      <c r="P3957">
        <v>8</v>
      </c>
      <c r="Q3957" t="b">
        <v>0</v>
      </c>
      <c r="R3957" s="8">
        <f t="shared" si="541"/>
        <v>0.24285714285714285</v>
      </c>
      <c r="S3957" s="10"/>
      <c r="T3957" t="s">
        <v>8271</v>
      </c>
      <c r="U3957" t="str">
        <f t="shared" si="542"/>
        <v>theater</v>
      </c>
      <c r="V3957" t="str">
        <f t="shared" si="543"/>
        <v>plays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>
        <f t="shared" si="537"/>
        <v>2339873</v>
      </c>
      <c r="L3958" s="12">
        <f t="shared" si="538"/>
        <v>42457.682025462964</v>
      </c>
      <c r="M3958" s="12">
        <f t="shared" si="539"/>
        <v>42484.763888888891</v>
      </c>
      <c r="N3958" s="14">
        <f t="shared" si="540"/>
        <v>26.831863425925928</v>
      </c>
      <c r="O3958" t="b">
        <v>0</v>
      </c>
      <c r="P3958">
        <v>0</v>
      </c>
      <c r="Q3958" t="b">
        <v>0</v>
      </c>
      <c r="R3958" s="8">
        <f t="shared" si="541"/>
        <v>0</v>
      </c>
      <c r="S3958" s="10"/>
      <c r="T3958" t="s">
        <v>8271</v>
      </c>
      <c r="U3958" t="str">
        <f t="shared" si="542"/>
        <v>theater</v>
      </c>
      <c r="V3958" t="str">
        <f t="shared" si="543"/>
        <v>plays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>
        <f t="shared" si="537"/>
        <v>3974400</v>
      </c>
      <c r="L3959" s="12">
        <f t="shared" si="538"/>
        <v>42513.726319444439</v>
      </c>
      <c r="M3959" s="12">
        <f t="shared" si="539"/>
        <v>42559.726319444439</v>
      </c>
      <c r="N3959" s="14">
        <f t="shared" si="540"/>
        <v>45.75</v>
      </c>
      <c r="O3959" t="b">
        <v>0</v>
      </c>
      <c r="P3959">
        <v>1</v>
      </c>
      <c r="Q3959" t="b">
        <v>0</v>
      </c>
      <c r="R3959" s="8">
        <f t="shared" si="541"/>
        <v>2.5000000000000001E-4</v>
      </c>
      <c r="S3959" s="10"/>
      <c r="T3959" t="s">
        <v>8271</v>
      </c>
      <c r="U3959" t="str">
        <f t="shared" si="542"/>
        <v>theater</v>
      </c>
      <c r="V3959" t="str">
        <f t="shared" si="543"/>
        <v>plays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>
        <f t="shared" si="537"/>
        <v>3165088</v>
      </c>
      <c r="L3960" s="12">
        <f t="shared" si="538"/>
        <v>41816.700370370374</v>
      </c>
      <c r="M3960" s="12">
        <f t="shared" si="539"/>
        <v>41853.333333333336</v>
      </c>
      <c r="N3960" s="14">
        <f t="shared" si="540"/>
        <v>36.382962962962964</v>
      </c>
      <c r="O3960" t="b">
        <v>0</v>
      </c>
      <c r="P3960">
        <v>16</v>
      </c>
      <c r="Q3960" t="b">
        <v>0</v>
      </c>
      <c r="R3960" s="8">
        <f t="shared" si="541"/>
        <v>0.32050000000000001</v>
      </c>
      <c r="S3960" s="10"/>
      <c r="T3960" t="s">
        <v>8271</v>
      </c>
      <c r="U3960" t="str">
        <f t="shared" si="542"/>
        <v>theater</v>
      </c>
      <c r="V3960" t="str">
        <f t="shared" si="543"/>
        <v>plays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>
        <f t="shared" si="537"/>
        <v>2592000</v>
      </c>
      <c r="L3961" s="12">
        <f t="shared" si="538"/>
        <v>41880.538842592592</v>
      </c>
      <c r="M3961" s="12">
        <f t="shared" si="539"/>
        <v>41910.538842592592</v>
      </c>
      <c r="N3961" s="14">
        <f t="shared" si="540"/>
        <v>29.75</v>
      </c>
      <c r="O3961" t="b">
        <v>0</v>
      </c>
      <c r="P3961">
        <v>12</v>
      </c>
      <c r="Q3961" t="b">
        <v>0</v>
      </c>
      <c r="R3961" s="8">
        <f t="shared" si="541"/>
        <v>0.24333333333333335</v>
      </c>
      <c r="S3961" s="10"/>
      <c r="T3961" t="s">
        <v>8271</v>
      </c>
      <c r="U3961" t="str">
        <f t="shared" si="542"/>
        <v>theater</v>
      </c>
      <c r="V3961" t="str">
        <f t="shared" si="543"/>
        <v>plays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>
        <f t="shared" si="537"/>
        <v>2592000</v>
      </c>
      <c r="L3962" s="12">
        <f t="shared" si="538"/>
        <v>42342.595555555556</v>
      </c>
      <c r="M3962" s="12">
        <f t="shared" si="539"/>
        <v>42372.595555555556</v>
      </c>
      <c r="N3962" s="14">
        <f t="shared" si="540"/>
        <v>29.75</v>
      </c>
      <c r="O3962" t="b">
        <v>0</v>
      </c>
      <c r="P3962">
        <v>4</v>
      </c>
      <c r="Q3962" t="b">
        <v>0</v>
      </c>
      <c r="R3962" s="8">
        <f t="shared" si="541"/>
        <v>1.4999999999999999E-2</v>
      </c>
      <c r="S3962" s="10"/>
      <c r="T3962" t="s">
        <v>8271</v>
      </c>
      <c r="U3962" t="str">
        <f t="shared" si="542"/>
        <v>theater</v>
      </c>
      <c r="V3962" t="str">
        <f t="shared" si="543"/>
        <v>plays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>
        <f t="shared" si="537"/>
        <v>1900800</v>
      </c>
      <c r="L3963" s="12">
        <f t="shared" si="538"/>
        <v>41745.641319444447</v>
      </c>
      <c r="M3963" s="12">
        <f t="shared" si="539"/>
        <v>41767.641319444447</v>
      </c>
      <c r="N3963" s="14">
        <f t="shared" si="540"/>
        <v>21.75</v>
      </c>
      <c r="O3963" t="b">
        <v>0</v>
      </c>
      <c r="P3963">
        <v>2</v>
      </c>
      <c r="Q3963" t="b">
        <v>0</v>
      </c>
      <c r="R3963" s="8">
        <f t="shared" si="541"/>
        <v>4.1999999999999997E-3</v>
      </c>
      <c r="S3963" s="10"/>
      <c r="T3963" t="s">
        <v>8271</v>
      </c>
      <c r="U3963" t="str">
        <f t="shared" si="542"/>
        <v>theater</v>
      </c>
      <c r="V3963" t="str">
        <f t="shared" si="543"/>
        <v>plays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>
        <f t="shared" si="537"/>
        <v>2160000</v>
      </c>
      <c r="L3964" s="12">
        <f t="shared" si="538"/>
        <v>42311.371458333335</v>
      </c>
      <c r="M3964" s="12">
        <f t="shared" si="539"/>
        <v>42336.371458333335</v>
      </c>
      <c r="N3964" s="14">
        <f t="shared" si="540"/>
        <v>24.75</v>
      </c>
      <c r="O3964" t="b">
        <v>0</v>
      </c>
      <c r="P3964">
        <v>3</v>
      </c>
      <c r="Q3964" t="b">
        <v>0</v>
      </c>
      <c r="R3964" s="8">
        <f t="shared" si="541"/>
        <v>3.214285714285714E-2</v>
      </c>
      <c r="S3964" s="10"/>
      <c r="T3964" t="s">
        <v>8271</v>
      </c>
      <c r="U3964" t="str">
        <f t="shared" si="542"/>
        <v>theater</v>
      </c>
      <c r="V3964" t="str">
        <f t="shared" si="543"/>
        <v>plays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>
        <f t="shared" si="537"/>
        <v>2595600</v>
      </c>
      <c r="L3965" s="12">
        <f t="shared" si="538"/>
        <v>42295.904131944444</v>
      </c>
      <c r="M3965" s="12">
        <f t="shared" si="539"/>
        <v>42325.945798611108</v>
      </c>
      <c r="N3965" s="14">
        <f t="shared" si="540"/>
        <v>29.791666666666668</v>
      </c>
      <c r="O3965" t="b">
        <v>0</v>
      </c>
      <c r="P3965">
        <v>0</v>
      </c>
      <c r="Q3965" t="b">
        <v>0</v>
      </c>
      <c r="R3965" s="8">
        <f t="shared" si="541"/>
        <v>0</v>
      </c>
      <c r="S3965" s="10"/>
      <c r="T3965" t="s">
        <v>8271</v>
      </c>
      <c r="U3965" t="str">
        <f t="shared" si="542"/>
        <v>theater</v>
      </c>
      <c r="V3965" t="str">
        <f t="shared" si="543"/>
        <v>plays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>
        <f t="shared" si="537"/>
        <v>5180400</v>
      </c>
      <c r="L3966" s="12">
        <f t="shared" si="538"/>
        <v>42053.472060185188</v>
      </c>
      <c r="M3966" s="12">
        <f t="shared" si="539"/>
        <v>42113.430393518516</v>
      </c>
      <c r="N3966" s="14">
        <f t="shared" si="540"/>
        <v>59.708333333333336</v>
      </c>
      <c r="O3966" t="b">
        <v>0</v>
      </c>
      <c r="P3966">
        <v>3</v>
      </c>
      <c r="Q3966" t="b">
        <v>0</v>
      </c>
      <c r="R3966" s="8">
        <f t="shared" si="541"/>
        <v>6.3E-2</v>
      </c>
      <c r="S3966" s="10"/>
      <c r="T3966" t="s">
        <v>8271</v>
      </c>
      <c r="U3966" t="str">
        <f t="shared" si="542"/>
        <v>theater</v>
      </c>
      <c r="V3966" t="str">
        <f t="shared" si="543"/>
        <v>plays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>
        <f t="shared" si="537"/>
        <v>5180400</v>
      </c>
      <c r="L3967" s="12">
        <f t="shared" si="538"/>
        <v>42413.985879629632</v>
      </c>
      <c r="M3967" s="12">
        <f t="shared" si="539"/>
        <v>42473.944212962961</v>
      </c>
      <c r="N3967" s="14">
        <f t="shared" si="540"/>
        <v>59.708333333333336</v>
      </c>
      <c r="O3967" t="b">
        <v>0</v>
      </c>
      <c r="P3967">
        <v>4</v>
      </c>
      <c r="Q3967" t="b">
        <v>0</v>
      </c>
      <c r="R3967" s="8">
        <f t="shared" si="541"/>
        <v>0.14249999999999999</v>
      </c>
      <c r="S3967" s="10"/>
      <c r="T3967" t="s">
        <v>8271</v>
      </c>
      <c r="U3967" t="str">
        <f t="shared" si="542"/>
        <v>theater</v>
      </c>
      <c r="V3967" t="str">
        <f t="shared" si="543"/>
        <v>plays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>
        <f t="shared" si="537"/>
        <v>3664462</v>
      </c>
      <c r="L3968" s="12">
        <f t="shared" si="538"/>
        <v>41801.461550925924</v>
      </c>
      <c r="M3968" s="12">
        <f t="shared" si="539"/>
        <v>41843.874305555553</v>
      </c>
      <c r="N3968" s="14">
        <f t="shared" si="540"/>
        <v>42.162754629629632</v>
      </c>
      <c r="O3968" t="b">
        <v>0</v>
      </c>
      <c r="P3968">
        <v>2</v>
      </c>
      <c r="Q3968" t="b">
        <v>0</v>
      </c>
      <c r="R3968" s="8">
        <f t="shared" si="541"/>
        <v>6.0000000000000001E-3</v>
      </c>
      <c r="S3968" s="10"/>
      <c r="T3968" t="s">
        <v>8271</v>
      </c>
      <c r="U3968" t="str">
        <f t="shared" si="542"/>
        <v>theater</v>
      </c>
      <c r="V3968" t="str">
        <f t="shared" si="543"/>
        <v>plays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>
        <f t="shared" si="537"/>
        <v>2592000</v>
      </c>
      <c r="L3969" s="12">
        <f t="shared" si="538"/>
        <v>42770.040590277778</v>
      </c>
      <c r="M3969" s="12">
        <f t="shared" si="539"/>
        <v>42800.040590277778</v>
      </c>
      <c r="N3969" s="14">
        <f t="shared" si="540"/>
        <v>29.75</v>
      </c>
      <c r="O3969" t="b">
        <v>0</v>
      </c>
      <c r="P3969">
        <v>10</v>
      </c>
      <c r="Q3969" t="b">
        <v>0</v>
      </c>
      <c r="R3969" s="8">
        <f t="shared" si="541"/>
        <v>0.2411764705882353</v>
      </c>
      <c r="S3969" s="10"/>
      <c r="T3969" t="s">
        <v>8271</v>
      </c>
      <c r="U3969" t="str">
        <f t="shared" si="542"/>
        <v>theater</v>
      </c>
      <c r="V3969" t="str">
        <f t="shared" si="543"/>
        <v>plays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>
        <f t="shared" si="537"/>
        <v>5184000</v>
      </c>
      <c r="L3970" s="12">
        <f t="shared" si="538"/>
        <v>42452.565659722226</v>
      </c>
      <c r="M3970" s="12">
        <f t="shared" si="539"/>
        <v>42512.565659722226</v>
      </c>
      <c r="N3970" s="14">
        <f t="shared" si="540"/>
        <v>59.75</v>
      </c>
      <c r="O3970" t="b">
        <v>0</v>
      </c>
      <c r="P3970">
        <v>11</v>
      </c>
      <c r="Q3970" t="b">
        <v>0</v>
      </c>
      <c r="R3970" s="8">
        <f t="shared" si="541"/>
        <v>0.10539999999999999</v>
      </c>
      <c r="S3970" s="10"/>
      <c r="T3970" t="s">
        <v>8271</v>
      </c>
      <c r="U3970" t="str">
        <f t="shared" si="542"/>
        <v>theater</v>
      </c>
      <c r="V3970" t="str">
        <f t="shared" si="543"/>
        <v>plays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>
        <f t="shared" ref="K3971:K4034" si="544">SUM(I3971,-J3971)</f>
        <v>804254</v>
      </c>
      <c r="L3971" s="12">
        <f t="shared" ref="L3971:L4034" si="545">(((J3971/60)/60)/24)+DATE(1970,1,1)+(-6/24)</f>
        <v>42601.604699074072</v>
      </c>
      <c r="M3971" s="12">
        <f t="shared" ref="M3971:M4034" si="546">(((I3971/60)/60)/24)+DATE(1970,1,1)+(-6/24)</f>
        <v>42610.913194444445</v>
      </c>
      <c r="N3971" s="14">
        <f t="shared" ref="N3971:N4034" si="547">(((K3971/60)/60)/24)+(-6/24)</f>
        <v>9.0584953703703714</v>
      </c>
      <c r="O3971" t="b">
        <v>0</v>
      </c>
      <c r="P3971">
        <v>6</v>
      </c>
      <c r="Q3971" t="b">
        <v>0</v>
      </c>
      <c r="R3971" s="8">
        <f t="shared" ref="R3971:R4034" si="548">E3971/D3971</f>
        <v>7.4690265486725665E-2</v>
      </c>
      <c r="S3971" s="10"/>
      <c r="T3971" t="s">
        <v>8271</v>
      </c>
      <c r="U3971" t="str">
        <f t="shared" si="542"/>
        <v>theater</v>
      </c>
      <c r="V3971" t="str">
        <f t="shared" si="543"/>
        <v>plays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>
        <f t="shared" si="544"/>
        <v>2592000</v>
      </c>
      <c r="L3972" s="12">
        <f t="shared" si="545"/>
        <v>42447.613553240735</v>
      </c>
      <c r="M3972" s="12">
        <f t="shared" si="546"/>
        <v>42477.613553240735</v>
      </c>
      <c r="N3972" s="14">
        <f t="shared" si="547"/>
        <v>29.75</v>
      </c>
      <c r="O3972" t="b">
        <v>0</v>
      </c>
      <c r="P3972">
        <v>2</v>
      </c>
      <c r="Q3972" t="b">
        <v>0</v>
      </c>
      <c r="R3972" s="8">
        <f t="shared" si="548"/>
        <v>7.3333333333333334E-4</v>
      </c>
      <c r="S3972" s="10"/>
      <c r="T3972" t="s">
        <v>8271</v>
      </c>
      <c r="U3972" t="str">
        <f t="shared" si="542"/>
        <v>theater</v>
      </c>
      <c r="V3972" t="str">
        <f t="shared" si="543"/>
        <v>plays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>
        <f t="shared" si="544"/>
        <v>2592000</v>
      </c>
      <c r="L3973" s="12">
        <f t="shared" si="545"/>
        <v>41811.286180555559</v>
      </c>
      <c r="M3973" s="12">
        <f t="shared" si="546"/>
        <v>41841.286180555559</v>
      </c>
      <c r="N3973" s="14">
        <f t="shared" si="547"/>
        <v>29.75</v>
      </c>
      <c r="O3973" t="b">
        <v>0</v>
      </c>
      <c r="P3973">
        <v>6</v>
      </c>
      <c r="Q3973" t="b">
        <v>0</v>
      </c>
      <c r="R3973" s="8">
        <f t="shared" si="548"/>
        <v>9.7142857142857135E-3</v>
      </c>
      <c r="S3973" s="10"/>
      <c r="T3973" t="s">
        <v>8271</v>
      </c>
      <c r="U3973" t="str">
        <f t="shared" si="542"/>
        <v>theater</v>
      </c>
      <c r="V3973" t="str">
        <f t="shared" si="543"/>
        <v>plays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>
        <f t="shared" si="544"/>
        <v>5184000</v>
      </c>
      <c r="L3974" s="12">
        <f t="shared" si="545"/>
        <v>41980.817523148144</v>
      </c>
      <c r="M3974" s="12">
        <f t="shared" si="546"/>
        <v>42040.817523148144</v>
      </c>
      <c r="N3974" s="14">
        <f t="shared" si="547"/>
        <v>59.75</v>
      </c>
      <c r="O3974" t="b">
        <v>0</v>
      </c>
      <c r="P3974">
        <v>8</v>
      </c>
      <c r="Q3974" t="b">
        <v>0</v>
      </c>
      <c r="R3974" s="8">
        <f t="shared" si="548"/>
        <v>0.21099999999999999</v>
      </c>
      <c r="S3974" s="10"/>
      <c r="T3974" t="s">
        <v>8271</v>
      </c>
      <c r="U3974" t="str">
        <f t="shared" si="542"/>
        <v>theater</v>
      </c>
      <c r="V3974" t="str">
        <f t="shared" si="543"/>
        <v>plays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>
        <f t="shared" si="544"/>
        <v>2547290</v>
      </c>
      <c r="L3975" s="12">
        <f t="shared" si="545"/>
        <v>42469.43414351852</v>
      </c>
      <c r="M3975" s="12">
        <f t="shared" si="546"/>
        <v>42498.916666666672</v>
      </c>
      <c r="N3975" s="14">
        <f t="shared" si="547"/>
        <v>29.23252314814815</v>
      </c>
      <c r="O3975" t="b">
        <v>0</v>
      </c>
      <c r="P3975">
        <v>37</v>
      </c>
      <c r="Q3975" t="b">
        <v>0</v>
      </c>
      <c r="R3975" s="8">
        <f t="shared" si="548"/>
        <v>0.78100000000000003</v>
      </c>
      <c r="S3975" s="10"/>
      <c r="T3975" t="s">
        <v>8271</v>
      </c>
      <c r="U3975" t="str">
        <f t="shared" si="542"/>
        <v>theater</v>
      </c>
      <c r="V3975" t="str">
        <f t="shared" si="543"/>
        <v>plays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>
        <f t="shared" si="544"/>
        <v>2592000</v>
      </c>
      <c r="L3976" s="12">
        <f t="shared" si="545"/>
        <v>42493.296851851846</v>
      </c>
      <c r="M3976" s="12">
        <f t="shared" si="546"/>
        <v>42523.296851851846</v>
      </c>
      <c r="N3976" s="14">
        <f t="shared" si="547"/>
        <v>29.75</v>
      </c>
      <c r="O3976" t="b">
        <v>0</v>
      </c>
      <c r="P3976">
        <v>11</v>
      </c>
      <c r="Q3976" t="b">
        <v>0</v>
      </c>
      <c r="R3976" s="8">
        <f t="shared" si="548"/>
        <v>0.32</v>
      </c>
      <c r="S3976" s="10"/>
      <c r="T3976" t="s">
        <v>8271</v>
      </c>
      <c r="U3976" t="str">
        <f t="shared" si="542"/>
        <v>theater</v>
      </c>
      <c r="V3976" t="str">
        <f t="shared" si="543"/>
        <v>plays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>
        <f t="shared" si="544"/>
        <v>2592000</v>
      </c>
      <c r="L3977" s="12">
        <f t="shared" si="545"/>
        <v>42534.616875</v>
      </c>
      <c r="M3977" s="12">
        <f t="shared" si="546"/>
        <v>42564.616875</v>
      </c>
      <c r="N3977" s="14">
        <f t="shared" si="547"/>
        <v>29.75</v>
      </c>
      <c r="O3977" t="b">
        <v>0</v>
      </c>
      <c r="P3977">
        <v>0</v>
      </c>
      <c r="Q3977" t="b">
        <v>0</v>
      </c>
      <c r="R3977" s="8">
        <f t="shared" si="548"/>
        <v>0</v>
      </c>
      <c r="S3977" s="10"/>
      <c r="T3977" t="s">
        <v>8271</v>
      </c>
      <c r="U3977" t="str">
        <f t="shared" si="542"/>
        <v>theater</v>
      </c>
      <c r="V3977" t="str">
        <f t="shared" si="543"/>
        <v>plays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>
        <f t="shared" si="544"/>
        <v>1851839</v>
      </c>
      <c r="L3978" s="12">
        <f t="shared" si="545"/>
        <v>41830.608344907407</v>
      </c>
      <c r="M3978" s="12">
        <f t="shared" si="546"/>
        <v>41852.041666666664</v>
      </c>
      <c r="N3978" s="14">
        <f t="shared" si="547"/>
        <v>21.183321759259258</v>
      </c>
      <c r="O3978" t="b">
        <v>0</v>
      </c>
      <c r="P3978">
        <v>10</v>
      </c>
      <c r="Q3978" t="b">
        <v>0</v>
      </c>
      <c r="R3978" s="8">
        <f t="shared" si="548"/>
        <v>0.47692307692307695</v>
      </c>
      <c r="S3978" s="10"/>
      <c r="T3978" t="s">
        <v>8271</v>
      </c>
      <c r="U3978" t="str">
        <f t="shared" si="542"/>
        <v>theater</v>
      </c>
      <c r="V3978" t="str">
        <f t="shared" si="543"/>
        <v>plays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>
        <f t="shared" si="544"/>
        <v>2592000</v>
      </c>
      <c r="L3979" s="12">
        <f t="shared" si="545"/>
        <v>42543.538564814815</v>
      </c>
      <c r="M3979" s="12">
        <f t="shared" si="546"/>
        <v>42573.538564814815</v>
      </c>
      <c r="N3979" s="14">
        <f t="shared" si="547"/>
        <v>29.75</v>
      </c>
      <c r="O3979" t="b">
        <v>0</v>
      </c>
      <c r="P3979">
        <v>6</v>
      </c>
      <c r="Q3979" t="b">
        <v>0</v>
      </c>
      <c r="R3979" s="8">
        <f t="shared" si="548"/>
        <v>1.4500000000000001E-2</v>
      </c>
      <c r="S3979" s="10"/>
      <c r="T3979" t="s">
        <v>8271</v>
      </c>
      <c r="U3979" t="str">
        <f t="shared" si="542"/>
        <v>theater</v>
      </c>
      <c r="V3979" t="str">
        <f t="shared" si="543"/>
        <v>plays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>
        <f t="shared" si="544"/>
        <v>5184000</v>
      </c>
      <c r="L3980" s="12">
        <f t="shared" si="545"/>
        <v>41975.392974537041</v>
      </c>
      <c r="M3980" s="12">
        <f t="shared" si="546"/>
        <v>42035.392974537041</v>
      </c>
      <c r="N3980" s="14">
        <f t="shared" si="547"/>
        <v>59.75</v>
      </c>
      <c r="O3980" t="b">
        <v>0</v>
      </c>
      <c r="P3980">
        <v>8</v>
      </c>
      <c r="Q3980" t="b">
        <v>0</v>
      </c>
      <c r="R3980" s="8">
        <f t="shared" si="548"/>
        <v>0.107</v>
      </c>
      <c r="S3980" s="10"/>
      <c r="T3980" t="s">
        <v>8271</v>
      </c>
      <c r="U3980" t="str">
        <f t="shared" si="542"/>
        <v>theater</v>
      </c>
      <c r="V3980" t="str">
        <f t="shared" si="543"/>
        <v>plays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>
        <f t="shared" si="544"/>
        <v>1981143</v>
      </c>
      <c r="L3981" s="12">
        <f t="shared" si="545"/>
        <v>42069.653437500005</v>
      </c>
      <c r="M3981" s="12">
        <f t="shared" si="546"/>
        <v>42092.583333333328</v>
      </c>
      <c r="N3981" s="14">
        <f t="shared" si="547"/>
        <v>22.679895833333333</v>
      </c>
      <c r="O3981" t="b">
        <v>0</v>
      </c>
      <c r="P3981">
        <v>6</v>
      </c>
      <c r="Q3981" t="b">
        <v>0</v>
      </c>
      <c r="R3981" s="8">
        <f t="shared" si="548"/>
        <v>1.8333333333333333E-2</v>
      </c>
      <c r="S3981" s="10"/>
      <c r="T3981" t="s">
        <v>8271</v>
      </c>
      <c r="U3981" t="str">
        <f t="shared" si="542"/>
        <v>theater</v>
      </c>
      <c r="V3981" t="str">
        <f t="shared" si="543"/>
        <v>plays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>
        <f t="shared" si="544"/>
        <v>2592000</v>
      </c>
      <c r="L3982" s="12">
        <f t="shared" si="545"/>
        <v>41795.348923611113</v>
      </c>
      <c r="M3982" s="12">
        <f t="shared" si="546"/>
        <v>41825.348923611113</v>
      </c>
      <c r="N3982" s="14">
        <f t="shared" si="547"/>
        <v>29.75</v>
      </c>
      <c r="O3982" t="b">
        <v>0</v>
      </c>
      <c r="P3982">
        <v>7</v>
      </c>
      <c r="Q3982" t="b">
        <v>0</v>
      </c>
      <c r="R3982" s="8">
        <f t="shared" si="548"/>
        <v>0.18</v>
      </c>
      <c r="S3982" s="10"/>
      <c r="T3982" t="s">
        <v>8271</v>
      </c>
      <c r="U3982" t="str">
        <f t="shared" si="542"/>
        <v>theater</v>
      </c>
      <c r="V3982" t="str">
        <f t="shared" si="543"/>
        <v>plays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>
        <f t="shared" si="544"/>
        <v>5184000</v>
      </c>
      <c r="L3983" s="12">
        <f t="shared" si="545"/>
        <v>42507.929965277777</v>
      </c>
      <c r="M3983" s="12">
        <f t="shared" si="546"/>
        <v>42567.929965277777</v>
      </c>
      <c r="N3983" s="14">
        <f t="shared" si="547"/>
        <v>59.75</v>
      </c>
      <c r="O3983" t="b">
        <v>0</v>
      </c>
      <c r="P3983">
        <v>7</v>
      </c>
      <c r="Q3983" t="b">
        <v>0</v>
      </c>
      <c r="R3983" s="8">
        <f t="shared" si="548"/>
        <v>4.0833333333333333E-2</v>
      </c>
      <c r="S3983" s="10"/>
      <c r="T3983" t="s">
        <v>8271</v>
      </c>
      <c r="U3983" t="str">
        <f t="shared" si="542"/>
        <v>theater</v>
      </c>
      <c r="V3983" t="str">
        <f t="shared" si="543"/>
        <v>plays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>
        <f t="shared" si="544"/>
        <v>5184000</v>
      </c>
      <c r="L3984" s="12">
        <f t="shared" si="545"/>
        <v>42132.559953703705</v>
      </c>
      <c r="M3984" s="12">
        <f t="shared" si="546"/>
        <v>42192.559953703705</v>
      </c>
      <c r="N3984" s="14">
        <f t="shared" si="547"/>
        <v>59.75</v>
      </c>
      <c r="O3984" t="b">
        <v>0</v>
      </c>
      <c r="P3984">
        <v>5</v>
      </c>
      <c r="Q3984" t="b">
        <v>0</v>
      </c>
      <c r="R3984" s="8">
        <f t="shared" si="548"/>
        <v>0.2</v>
      </c>
      <c r="S3984" s="10"/>
      <c r="T3984" t="s">
        <v>8271</v>
      </c>
      <c r="U3984" t="str">
        <f t="shared" si="542"/>
        <v>theater</v>
      </c>
      <c r="V3984" t="str">
        <f t="shared" si="543"/>
        <v>plays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>
        <f t="shared" si="544"/>
        <v>2714784</v>
      </c>
      <c r="L3985" s="12">
        <f t="shared" si="545"/>
        <v>41747.61986111111</v>
      </c>
      <c r="M3985" s="12">
        <f t="shared" si="546"/>
        <v>41779.040972222225</v>
      </c>
      <c r="N3985" s="14">
        <f t="shared" si="547"/>
        <v>31.171111111111113</v>
      </c>
      <c r="O3985" t="b">
        <v>0</v>
      </c>
      <c r="P3985">
        <v>46</v>
      </c>
      <c r="Q3985" t="b">
        <v>0</v>
      </c>
      <c r="R3985" s="8">
        <f t="shared" si="548"/>
        <v>0.34802513464991025</v>
      </c>
      <c r="S3985" s="10"/>
      <c r="T3985" t="s">
        <v>8271</v>
      </c>
      <c r="U3985" t="str">
        <f t="shared" si="542"/>
        <v>theater</v>
      </c>
      <c r="V3985" t="str">
        <f t="shared" si="543"/>
        <v>plays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>
        <f t="shared" si="544"/>
        <v>2595156</v>
      </c>
      <c r="L3986" s="12">
        <f t="shared" si="545"/>
        <v>41920.713472222218</v>
      </c>
      <c r="M3986" s="12">
        <f t="shared" si="546"/>
        <v>41950.75</v>
      </c>
      <c r="N3986" s="14">
        <f t="shared" si="547"/>
        <v>29.786527777777778</v>
      </c>
      <c r="O3986" t="b">
        <v>0</v>
      </c>
      <c r="P3986">
        <v>10</v>
      </c>
      <c r="Q3986" t="b">
        <v>0</v>
      </c>
      <c r="R3986" s="8">
        <f t="shared" si="548"/>
        <v>6.3333333333333339E-2</v>
      </c>
      <c r="S3986" s="10"/>
      <c r="T3986" t="s">
        <v>8271</v>
      </c>
      <c r="U3986" t="str">
        <f t="shared" si="542"/>
        <v>theater</v>
      </c>
      <c r="V3986" t="str">
        <f t="shared" si="543"/>
        <v>plays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>
        <f t="shared" si="544"/>
        <v>1829180</v>
      </c>
      <c r="L3987" s="12">
        <f t="shared" si="545"/>
        <v>42399.457407407404</v>
      </c>
      <c r="M3987" s="12">
        <f t="shared" si="546"/>
        <v>42420.628472222219</v>
      </c>
      <c r="N3987" s="14">
        <f t="shared" si="547"/>
        <v>20.921064814814816</v>
      </c>
      <c r="O3987" t="b">
        <v>0</v>
      </c>
      <c r="P3987">
        <v>19</v>
      </c>
      <c r="Q3987" t="b">
        <v>0</v>
      </c>
      <c r="R3987" s="8">
        <f t="shared" si="548"/>
        <v>0.32050000000000001</v>
      </c>
      <c r="S3987" s="10"/>
      <c r="T3987" t="s">
        <v>8271</v>
      </c>
      <c r="U3987" t="str">
        <f t="shared" si="542"/>
        <v>theater</v>
      </c>
      <c r="V3987" t="str">
        <f t="shared" si="543"/>
        <v>plays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>
        <f t="shared" si="544"/>
        <v>2505246</v>
      </c>
      <c r="L3988" s="12">
        <f t="shared" si="545"/>
        <v>42467.298541666663</v>
      </c>
      <c r="M3988" s="12">
        <f t="shared" si="546"/>
        <v>42496.294444444444</v>
      </c>
      <c r="N3988" s="14">
        <f t="shared" si="547"/>
        <v>28.745902777777776</v>
      </c>
      <c r="O3988" t="b">
        <v>0</v>
      </c>
      <c r="P3988">
        <v>13</v>
      </c>
      <c r="Q3988" t="b">
        <v>0</v>
      </c>
      <c r="R3988" s="8">
        <f t="shared" si="548"/>
        <v>9.7600000000000006E-2</v>
      </c>
      <c r="S3988" s="10"/>
      <c r="T3988" t="s">
        <v>8271</v>
      </c>
      <c r="U3988" t="str">
        <f t="shared" si="542"/>
        <v>theater</v>
      </c>
      <c r="V3988" t="str">
        <f t="shared" si="543"/>
        <v>plays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>
        <f t="shared" si="544"/>
        <v>864000</v>
      </c>
      <c r="L3989" s="12">
        <f t="shared" si="545"/>
        <v>41765.67465277778</v>
      </c>
      <c r="M3989" s="12">
        <f t="shared" si="546"/>
        <v>41775.67465277778</v>
      </c>
      <c r="N3989" s="14">
        <f t="shared" si="547"/>
        <v>9.75</v>
      </c>
      <c r="O3989" t="b">
        <v>0</v>
      </c>
      <c r="P3989">
        <v>13</v>
      </c>
      <c r="Q3989" t="b">
        <v>0</v>
      </c>
      <c r="R3989" s="8">
        <f t="shared" si="548"/>
        <v>0.3775</v>
      </c>
      <c r="S3989" s="10"/>
      <c r="T3989" t="s">
        <v>8271</v>
      </c>
      <c r="U3989" t="str">
        <f t="shared" si="542"/>
        <v>theater</v>
      </c>
      <c r="V3989" t="str">
        <f t="shared" si="543"/>
        <v>plays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>
        <f t="shared" si="544"/>
        <v>1296000</v>
      </c>
      <c r="L3990" s="12">
        <f t="shared" si="545"/>
        <v>42229.83116898148</v>
      </c>
      <c r="M3990" s="12">
        <f t="shared" si="546"/>
        <v>42244.83116898148</v>
      </c>
      <c r="N3990" s="14">
        <f t="shared" si="547"/>
        <v>14.75</v>
      </c>
      <c r="O3990" t="b">
        <v>0</v>
      </c>
      <c r="P3990">
        <v>4</v>
      </c>
      <c r="Q3990" t="b">
        <v>0</v>
      </c>
      <c r="R3990" s="8">
        <f t="shared" si="548"/>
        <v>2.1333333333333333E-2</v>
      </c>
      <c r="S3990" s="10"/>
      <c r="T3990" t="s">
        <v>8271</v>
      </c>
      <c r="U3990" t="str">
        <f t="shared" si="542"/>
        <v>theater</v>
      </c>
      <c r="V3990" t="str">
        <f t="shared" si="543"/>
        <v>plays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>
        <f t="shared" si="544"/>
        <v>2595600</v>
      </c>
      <c r="L3991" s="12">
        <f t="shared" si="545"/>
        <v>42286.499780092592</v>
      </c>
      <c r="M3991" s="12">
        <f t="shared" si="546"/>
        <v>42316.541446759264</v>
      </c>
      <c r="N3991" s="14">
        <f t="shared" si="547"/>
        <v>29.791666666666668</v>
      </c>
      <c r="O3991" t="b">
        <v>0</v>
      </c>
      <c r="P3991">
        <v>0</v>
      </c>
      <c r="Q3991" t="b">
        <v>0</v>
      </c>
      <c r="R3991" s="8">
        <f t="shared" si="548"/>
        <v>0</v>
      </c>
      <c r="S3991" s="10"/>
      <c r="T3991" t="s">
        <v>8271</v>
      </c>
      <c r="U3991" t="str">
        <f t="shared" si="542"/>
        <v>theater</v>
      </c>
      <c r="V3991" t="str">
        <f t="shared" si="543"/>
        <v>plays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>
        <f t="shared" si="544"/>
        <v>2592000</v>
      </c>
      <c r="L3992" s="12">
        <f t="shared" si="545"/>
        <v>42401.422372685185</v>
      </c>
      <c r="M3992" s="12">
        <f t="shared" si="546"/>
        <v>42431.422372685185</v>
      </c>
      <c r="N3992" s="14">
        <f t="shared" si="547"/>
        <v>29.75</v>
      </c>
      <c r="O3992" t="b">
        <v>0</v>
      </c>
      <c r="P3992">
        <v>3</v>
      </c>
      <c r="Q3992" t="b">
        <v>0</v>
      </c>
      <c r="R3992" s="8">
        <f t="shared" si="548"/>
        <v>4.1818181818181817E-2</v>
      </c>
      <c r="S3992" s="10"/>
      <c r="T3992" t="s">
        <v>8271</v>
      </c>
      <c r="U3992" t="str">
        <f t="shared" si="542"/>
        <v>theater</v>
      </c>
      <c r="V3992" t="str">
        <f t="shared" si="543"/>
        <v>plays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>
        <f t="shared" si="544"/>
        <v>2592000</v>
      </c>
      <c r="L3993" s="12">
        <f t="shared" si="545"/>
        <v>42125.394467592589</v>
      </c>
      <c r="M3993" s="12">
        <f t="shared" si="546"/>
        <v>42155.394467592589</v>
      </c>
      <c r="N3993" s="14">
        <f t="shared" si="547"/>
        <v>29.75</v>
      </c>
      <c r="O3993" t="b">
        <v>0</v>
      </c>
      <c r="P3993">
        <v>1</v>
      </c>
      <c r="Q3993" t="b">
        <v>0</v>
      </c>
      <c r="R3993" s="8">
        <f t="shared" si="548"/>
        <v>0.2</v>
      </c>
      <c r="S3993" s="10"/>
      <c r="T3993" t="s">
        <v>8271</v>
      </c>
      <c r="U3993" t="str">
        <f t="shared" si="542"/>
        <v>theater</v>
      </c>
      <c r="V3993" t="str">
        <f t="shared" si="543"/>
        <v>plays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>
        <f t="shared" si="544"/>
        <v>5187600</v>
      </c>
      <c r="L3994" s="12">
        <f t="shared" si="545"/>
        <v>42289.69049768518</v>
      </c>
      <c r="M3994" s="12">
        <f t="shared" si="546"/>
        <v>42349.732164351852</v>
      </c>
      <c r="N3994" s="14">
        <f t="shared" si="547"/>
        <v>59.791666666666664</v>
      </c>
      <c r="O3994" t="b">
        <v>0</v>
      </c>
      <c r="P3994">
        <v>9</v>
      </c>
      <c r="Q3994" t="b">
        <v>0</v>
      </c>
      <c r="R3994" s="8">
        <f t="shared" si="548"/>
        <v>5.4100000000000002E-2</v>
      </c>
      <c r="S3994" s="10"/>
      <c r="T3994" t="s">
        <v>8271</v>
      </c>
      <c r="U3994" t="str">
        <f t="shared" si="542"/>
        <v>theater</v>
      </c>
      <c r="V3994" t="str">
        <f t="shared" si="543"/>
        <v>plays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>
        <f t="shared" si="544"/>
        <v>2592000</v>
      </c>
      <c r="L3995" s="12">
        <f t="shared" si="545"/>
        <v>42107.614722222221</v>
      </c>
      <c r="M3995" s="12">
        <f t="shared" si="546"/>
        <v>42137.614722222221</v>
      </c>
      <c r="N3995" s="14">
        <f t="shared" si="547"/>
        <v>29.75</v>
      </c>
      <c r="O3995" t="b">
        <v>0</v>
      </c>
      <c r="P3995">
        <v>1</v>
      </c>
      <c r="Q3995" t="b">
        <v>0</v>
      </c>
      <c r="R3995" s="8">
        <f t="shared" si="548"/>
        <v>6.0000000000000002E-5</v>
      </c>
      <c r="S3995" s="10"/>
      <c r="T3995" t="s">
        <v>8271</v>
      </c>
      <c r="U3995" t="str">
        <f t="shared" si="542"/>
        <v>theater</v>
      </c>
      <c r="V3995" t="str">
        <f t="shared" si="543"/>
        <v>plays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>
        <f t="shared" si="544"/>
        <v>2592000</v>
      </c>
      <c r="L3996" s="12">
        <f t="shared" si="545"/>
        <v>41809.139930555553</v>
      </c>
      <c r="M3996" s="12">
        <f t="shared" si="546"/>
        <v>41839.139930555553</v>
      </c>
      <c r="N3996" s="14">
        <f t="shared" si="547"/>
        <v>29.75</v>
      </c>
      <c r="O3996" t="b">
        <v>0</v>
      </c>
      <c r="P3996">
        <v>1</v>
      </c>
      <c r="Q3996" t="b">
        <v>0</v>
      </c>
      <c r="R3996" s="8">
        <f t="shared" si="548"/>
        <v>2.5000000000000001E-3</v>
      </c>
      <c r="S3996" s="10"/>
      <c r="T3996" t="s">
        <v>8271</v>
      </c>
      <c r="U3996" t="str">
        <f t="shared" si="542"/>
        <v>theater</v>
      </c>
      <c r="V3996" t="str">
        <f t="shared" si="543"/>
        <v>plays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>
        <f t="shared" si="544"/>
        <v>2574143</v>
      </c>
      <c r="L3997" s="12">
        <f t="shared" si="545"/>
        <v>42019.433761574073</v>
      </c>
      <c r="M3997" s="12">
        <f t="shared" si="546"/>
        <v>42049.227083333331</v>
      </c>
      <c r="N3997" s="14">
        <f t="shared" si="547"/>
        <v>29.543321759259257</v>
      </c>
      <c r="O3997" t="b">
        <v>0</v>
      </c>
      <c r="P3997">
        <v>4</v>
      </c>
      <c r="Q3997" t="b">
        <v>0</v>
      </c>
      <c r="R3997" s="8">
        <f t="shared" si="548"/>
        <v>0.35</v>
      </c>
      <c r="S3997" s="10"/>
      <c r="T3997" t="s">
        <v>8271</v>
      </c>
      <c r="U3997" t="str">
        <f t="shared" si="542"/>
        <v>theater</v>
      </c>
      <c r="V3997" t="str">
        <f t="shared" si="543"/>
        <v>plays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>
        <f t="shared" si="544"/>
        <v>1157976</v>
      </c>
      <c r="L3998" s="12">
        <f t="shared" si="545"/>
        <v>41950.01694444444</v>
      </c>
      <c r="M3998" s="12">
        <f t="shared" si="546"/>
        <v>41963.419444444444</v>
      </c>
      <c r="N3998" s="14">
        <f t="shared" si="547"/>
        <v>13.152499999999998</v>
      </c>
      <c r="O3998" t="b">
        <v>0</v>
      </c>
      <c r="P3998">
        <v>17</v>
      </c>
      <c r="Q3998" t="b">
        <v>0</v>
      </c>
      <c r="R3998" s="8">
        <f t="shared" si="548"/>
        <v>0.16566666666666666</v>
      </c>
      <c r="S3998" s="10"/>
      <c r="T3998" t="s">
        <v>8271</v>
      </c>
      <c r="U3998" t="str">
        <f t="shared" si="542"/>
        <v>theater</v>
      </c>
      <c r="V3998" t="str">
        <f t="shared" si="543"/>
        <v>plays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>
        <f t="shared" si="544"/>
        <v>2588400</v>
      </c>
      <c r="L3999" s="12">
        <f t="shared" si="545"/>
        <v>42069.141446759255</v>
      </c>
      <c r="M3999" s="12">
        <f t="shared" si="546"/>
        <v>42099.099780092598</v>
      </c>
      <c r="N3999" s="14">
        <f t="shared" si="547"/>
        <v>29.708333333333332</v>
      </c>
      <c r="O3999" t="b">
        <v>0</v>
      </c>
      <c r="P3999">
        <v>0</v>
      </c>
      <c r="Q3999" t="b">
        <v>0</v>
      </c>
      <c r="R3999" s="8">
        <f t="shared" si="548"/>
        <v>0</v>
      </c>
      <c r="S3999" s="10"/>
      <c r="T3999" t="s">
        <v>8271</v>
      </c>
      <c r="U3999" t="str">
        <f t="shared" ref="U3999:U4062" si="549">IF(T3999="theater/plays", "theater", IF(T3999="theater/musical", "theater", IF(T3999="theater/spaces", "theater", "N/A")))</f>
        <v>theater</v>
      </c>
      <c r="V3999" t="str">
        <f t="shared" ref="V3999:V4062" si="550">IF(T3999="theater/plays", "plays", IF(T3999="theater/musical", "musical", IF(T3999="theater/spaces", "spaces", "N/A")))</f>
        <v>plays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>
        <f t="shared" si="544"/>
        <v>2588400</v>
      </c>
      <c r="L4000" s="12">
        <f t="shared" si="545"/>
        <v>42061.713263888887</v>
      </c>
      <c r="M4000" s="12">
        <f t="shared" si="546"/>
        <v>42091.671597222223</v>
      </c>
      <c r="N4000" s="14">
        <f t="shared" si="547"/>
        <v>29.708333333333332</v>
      </c>
      <c r="O4000" t="b">
        <v>0</v>
      </c>
      <c r="P4000">
        <v>12</v>
      </c>
      <c r="Q4000" t="b">
        <v>0</v>
      </c>
      <c r="R4000" s="8">
        <f t="shared" si="548"/>
        <v>0.57199999999999995</v>
      </c>
      <c r="S4000" s="10"/>
      <c r="T4000" t="s">
        <v>8271</v>
      </c>
      <c r="U4000" t="str">
        <f t="shared" si="549"/>
        <v>theater</v>
      </c>
      <c r="V4000" t="str">
        <f t="shared" si="550"/>
        <v>plays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>
        <f t="shared" si="544"/>
        <v>3455911</v>
      </c>
      <c r="L4001" s="12">
        <f t="shared" si="545"/>
        <v>41842.578680555554</v>
      </c>
      <c r="M4001" s="12">
        <f t="shared" si="546"/>
        <v>41882.577650462961</v>
      </c>
      <c r="N4001" s="14">
        <f t="shared" si="547"/>
        <v>39.748969907407407</v>
      </c>
      <c r="O4001" t="b">
        <v>0</v>
      </c>
      <c r="P4001">
        <v>14</v>
      </c>
      <c r="Q4001" t="b">
        <v>0</v>
      </c>
      <c r="R4001" s="8">
        <f t="shared" si="548"/>
        <v>0.16514285714285715</v>
      </c>
      <c r="S4001" s="10"/>
      <c r="T4001" t="s">
        <v>8271</v>
      </c>
      <c r="U4001" t="str">
        <f t="shared" si="549"/>
        <v>theater</v>
      </c>
      <c r="V4001" t="str">
        <f t="shared" si="550"/>
        <v>plays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>
        <f t="shared" si="544"/>
        <v>5180400</v>
      </c>
      <c r="L4002" s="12">
        <f t="shared" si="545"/>
        <v>42437.39534722222</v>
      </c>
      <c r="M4002" s="12">
        <f t="shared" si="546"/>
        <v>42497.353680555556</v>
      </c>
      <c r="N4002" s="14">
        <f t="shared" si="547"/>
        <v>59.708333333333336</v>
      </c>
      <c r="O4002" t="b">
        <v>0</v>
      </c>
      <c r="P4002">
        <v>1</v>
      </c>
      <c r="Q4002" t="b">
        <v>0</v>
      </c>
      <c r="R4002" s="8">
        <f t="shared" si="548"/>
        <v>1.25E-3</v>
      </c>
      <c r="S4002" s="10"/>
      <c r="T4002" t="s">
        <v>8271</v>
      </c>
      <c r="U4002" t="str">
        <f t="shared" si="549"/>
        <v>theater</v>
      </c>
      <c r="V4002" t="str">
        <f t="shared" si="550"/>
        <v>plays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>
        <f t="shared" si="544"/>
        <v>1713092</v>
      </c>
      <c r="L4003" s="12">
        <f t="shared" si="545"/>
        <v>42775.714212962965</v>
      </c>
      <c r="M4003" s="12">
        <f t="shared" si="546"/>
        <v>42795.541666666672</v>
      </c>
      <c r="N4003" s="14">
        <f t="shared" si="547"/>
        <v>19.577453703703704</v>
      </c>
      <c r="O4003" t="b">
        <v>0</v>
      </c>
      <c r="P4003">
        <v>14</v>
      </c>
      <c r="Q4003" t="b">
        <v>0</v>
      </c>
      <c r="R4003" s="8">
        <f t="shared" si="548"/>
        <v>0.3775</v>
      </c>
      <c r="S4003" s="10"/>
      <c r="T4003" t="s">
        <v>8271</v>
      </c>
      <c r="U4003" t="str">
        <f t="shared" si="549"/>
        <v>theater</v>
      </c>
      <c r="V4003" t="str">
        <f t="shared" si="550"/>
        <v>plays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>
        <f t="shared" si="544"/>
        <v>2592000</v>
      </c>
      <c r="L4004" s="12">
        <f t="shared" si="545"/>
        <v>41878.793530092589</v>
      </c>
      <c r="M4004" s="12">
        <f t="shared" si="546"/>
        <v>41908.793530092589</v>
      </c>
      <c r="N4004" s="14">
        <f t="shared" si="547"/>
        <v>29.75</v>
      </c>
      <c r="O4004" t="b">
        <v>0</v>
      </c>
      <c r="P4004">
        <v>4</v>
      </c>
      <c r="Q4004" t="b">
        <v>0</v>
      </c>
      <c r="R4004" s="8">
        <f t="shared" si="548"/>
        <v>1.84E-2</v>
      </c>
      <c r="S4004" s="10"/>
      <c r="T4004" t="s">
        <v>8271</v>
      </c>
      <c r="U4004" t="str">
        <f t="shared" si="549"/>
        <v>theater</v>
      </c>
      <c r="V4004" t="str">
        <f t="shared" si="550"/>
        <v>plays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>
        <f t="shared" si="544"/>
        <v>2592000</v>
      </c>
      <c r="L4005" s="12">
        <f t="shared" si="545"/>
        <v>42020.337349537032</v>
      </c>
      <c r="M4005" s="12">
        <f t="shared" si="546"/>
        <v>42050.337349537032</v>
      </c>
      <c r="N4005" s="14">
        <f t="shared" si="547"/>
        <v>29.75</v>
      </c>
      <c r="O4005" t="b">
        <v>0</v>
      </c>
      <c r="P4005">
        <v>2</v>
      </c>
      <c r="Q4005" t="b">
        <v>0</v>
      </c>
      <c r="R4005" s="8">
        <f t="shared" si="548"/>
        <v>0.10050000000000001</v>
      </c>
      <c r="S4005" s="10"/>
      <c r="T4005" t="s">
        <v>8271</v>
      </c>
      <c r="U4005" t="str">
        <f t="shared" si="549"/>
        <v>theater</v>
      </c>
      <c r="V4005" t="str">
        <f t="shared" si="550"/>
        <v>plays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>
        <f t="shared" si="544"/>
        <v>2592000</v>
      </c>
      <c r="L4006" s="12">
        <f t="shared" si="545"/>
        <v>41889.91269675926</v>
      </c>
      <c r="M4006" s="12">
        <f t="shared" si="546"/>
        <v>41919.91269675926</v>
      </c>
      <c r="N4006" s="14">
        <f t="shared" si="547"/>
        <v>29.75</v>
      </c>
      <c r="O4006" t="b">
        <v>0</v>
      </c>
      <c r="P4006">
        <v>1</v>
      </c>
      <c r="Q4006" t="b">
        <v>0</v>
      </c>
      <c r="R4006" s="8">
        <f t="shared" si="548"/>
        <v>2E-3</v>
      </c>
      <c r="S4006" s="10"/>
      <c r="T4006" t="s">
        <v>8271</v>
      </c>
      <c r="U4006" t="str">
        <f t="shared" si="549"/>
        <v>theater</v>
      </c>
      <c r="V4006" t="str">
        <f t="shared" si="550"/>
        <v>plays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>
        <f t="shared" si="544"/>
        <v>5184000</v>
      </c>
      <c r="L4007" s="12">
        <f t="shared" si="545"/>
        <v>41872.557696759257</v>
      </c>
      <c r="M4007" s="12">
        <f t="shared" si="546"/>
        <v>41932.557696759257</v>
      </c>
      <c r="N4007" s="14">
        <f t="shared" si="547"/>
        <v>59.75</v>
      </c>
      <c r="O4007" t="b">
        <v>0</v>
      </c>
      <c r="P4007">
        <v>2</v>
      </c>
      <c r="Q4007" t="b">
        <v>0</v>
      </c>
      <c r="R4007" s="8">
        <f t="shared" si="548"/>
        <v>1.3333333333333334E-2</v>
      </c>
      <c r="S4007" s="10"/>
      <c r="T4007" t="s">
        <v>8271</v>
      </c>
      <c r="U4007" t="str">
        <f t="shared" si="549"/>
        <v>theater</v>
      </c>
      <c r="V4007" t="str">
        <f t="shared" si="550"/>
        <v>plays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>
        <f t="shared" si="544"/>
        <v>2160000</v>
      </c>
      <c r="L4008" s="12">
        <f t="shared" si="545"/>
        <v>42391.522997685184</v>
      </c>
      <c r="M4008" s="12">
        <f t="shared" si="546"/>
        <v>42416.522997685184</v>
      </c>
      <c r="N4008" s="14">
        <f t="shared" si="547"/>
        <v>24.75</v>
      </c>
      <c r="O4008" t="b">
        <v>0</v>
      </c>
      <c r="P4008">
        <v>1</v>
      </c>
      <c r="Q4008" t="b">
        <v>0</v>
      </c>
      <c r="R4008" s="8">
        <f t="shared" si="548"/>
        <v>6.666666666666667E-5</v>
      </c>
      <c r="S4008" s="10"/>
      <c r="T4008" t="s">
        <v>8271</v>
      </c>
      <c r="U4008" t="str">
        <f t="shared" si="549"/>
        <v>theater</v>
      </c>
      <c r="V4008" t="str">
        <f t="shared" si="550"/>
        <v>plays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>
        <f t="shared" si="544"/>
        <v>2498099</v>
      </c>
      <c r="L4009" s="12">
        <f t="shared" si="545"/>
        <v>41848.522928240738</v>
      </c>
      <c r="M4009" s="12">
        <f t="shared" si="546"/>
        <v>41877.436111111114</v>
      </c>
      <c r="N4009" s="14">
        <f t="shared" si="547"/>
        <v>28.663182870370367</v>
      </c>
      <c r="O4009" t="b">
        <v>0</v>
      </c>
      <c r="P4009">
        <v>1</v>
      </c>
      <c r="Q4009" t="b">
        <v>0</v>
      </c>
      <c r="R4009" s="8">
        <f t="shared" si="548"/>
        <v>2.5000000000000001E-3</v>
      </c>
      <c r="S4009" s="10"/>
      <c r="T4009" t="s">
        <v>8271</v>
      </c>
      <c r="U4009" t="str">
        <f t="shared" si="549"/>
        <v>theater</v>
      </c>
      <c r="V4009" t="str">
        <f t="shared" si="550"/>
        <v>plays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>
        <f t="shared" si="544"/>
        <v>2592000</v>
      </c>
      <c r="L4010" s="12">
        <f t="shared" si="545"/>
        <v>42177.714201388888</v>
      </c>
      <c r="M4010" s="12">
        <f t="shared" si="546"/>
        <v>42207.714201388888</v>
      </c>
      <c r="N4010" s="14">
        <f t="shared" si="547"/>
        <v>29.75</v>
      </c>
      <c r="O4010" t="b">
        <v>0</v>
      </c>
      <c r="P4010">
        <v>4</v>
      </c>
      <c r="Q4010" t="b">
        <v>0</v>
      </c>
      <c r="R4010" s="8">
        <f t="shared" si="548"/>
        <v>0.06</v>
      </c>
      <c r="S4010" s="10"/>
      <c r="T4010" t="s">
        <v>8271</v>
      </c>
      <c r="U4010" t="str">
        <f t="shared" si="549"/>
        <v>theater</v>
      </c>
      <c r="V4010" t="str">
        <f t="shared" si="550"/>
        <v>plays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>
        <f t="shared" si="544"/>
        <v>3456000</v>
      </c>
      <c r="L4011" s="12">
        <f t="shared" si="545"/>
        <v>41851.450925925928</v>
      </c>
      <c r="M4011" s="12">
        <f t="shared" si="546"/>
        <v>41891.450925925928</v>
      </c>
      <c r="N4011" s="14">
        <f t="shared" si="547"/>
        <v>39.75</v>
      </c>
      <c r="O4011" t="b">
        <v>0</v>
      </c>
      <c r="P4011">
        <v>3</v>
      </c>
      <c r="Q4011" t="b">
        <v>0</v>
      </c>
      <c r="R4011" s="8">
        <f t="shared" si="548"/>
        <v>3.8860103626943004E-2</v>
      </c>
      <c r="S4011" s="10"/>
      <c r="T4011" t="s">
        <v>8271</v>
      </c>
      <c r="U4011" t="str">
        <f t="shared" si="549"/>
        <v>theater</v>
      </c>
      <c r="V4011" t="str">
        <f t="shared" si="550"/>
        <v>plays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>
        <f t="shared" si="544"/>
        <v>1468800</v>
      </c>
      <c r="L4012" s="12">
        <f t="shared" si="545"/>
        <v>41921.520439814813</v>
      </c>
      <c r="M4012" s="12">
        <f t="shared" si="546"/>
        <v>41938.520439814813</v>
      </c>
      <c r="N4012" s="14">
        <f t="shared" si="547"/>
        <v>16.75</v>
      </c>
      <c r="O4012" t="b">
        <v>0</v>
      </c>
      <c r="P4012">
        <v>38</v>
      </c>
      <c r="Q4012" t="b">
        <v>0</v>
      </c>
      <c r="R4012" s="8">
        <f t="shared" si="548"/>
        <v>0.24194444444444443</v>
      </c>
      <c r="S4012" s="10"/>
      <c r="T4012" t="s">
        <v>8271</v>
      </c>
      <c r="U4012" t="str">
        <f t="shared" si="549"/>
        <v>theater</v>
      </c>
      <c r="V4012" t="str">
        <f t="shared" si="550"/>
        <v>plays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>
        <f t="shared" si="544"/>
        <v>2592000</v>
      </c>
      <c r="L4013" s="12">
        <f t="shared" si="545"/>
        <v>42002.29488425926</v>
      </c>
      <c r="M4013" s="12">
        <f t="shared" si="546"/>
        <v>42032.29488425926</v>
      </c>
      <c r="N4013" s="14">
        <f t="shared" si="547"/>
        <v>29.75</v>
      </c>
      <c r="O4013" t="b">
        <v>0</v>
      </c>
      <c r="P4013">
        <v>4</v>
      </c>
      <c r="Q4013" t="b">
        <v>0</v>
      </c>
      <c r="R4013" s="8">
        <f t="shared" si="548"/>
        <v>7.5999999999999998E-2</v>
      </c>
      <c r="S4013" s="10"/>
      <c r="T4013" t="s">
        <v>8271</v>
      </c>
      <c r="U4013" t="str">
        <f t="shared" si="549"/>
        <v>theater</v>
      </c>
      <c r="V4013" t="str">
        <f t="shared" si="550"/>
        <v>plays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>
        <f t="shared" si="544"/>
        <v>2592000</v>
      </c>
      <c r="L4014" s="12">
        <f t="shared" si="545"/>
        <v>42096.294548611113</v>
      </c>
      <c r="M4014" s="12">
        <f t="shared" si="546"/>
        <v>42126.294548611113</v>
      </c>
      <c r="N4014" s="14">
        <f t="shared" si="547"/>
        <v>29.75</v>
      </c>
      <c r="O4014" t="b">
        <v>0</v>
      </c>
      <c r="P4014">
        <v>0</v>
      </c>
      <c r="Q4014" t="b">
        <v>0</v>
      </c>
      <c r="R4014" s="8">
        <f t="shared" si="548"/>
        <v>0</v>
      </c>
      <c r="S4014" s="10"/>
      <c r="T4014" t="s">
        <v>8271</v>
      </c>
      <c r="U4014" t="str">
        <f t="shared" si="549"/>
        <v>theater</v>
      </c>
      <c r="V4014" t="str">
        <f t="shared" si="550"/>
        <v>plays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>
        <f t="shared" si="544"/>
        <v>2592000</v>
      </c>
      <c r="L4015" s="12">
        <f t="shared" si="545"/>
        <v>42021.051192129627</v>
      </c>
      <c r="M4015" s="12">
        <f t="shared" si="546"/>
        <v>42051.051192129627</v>
      </c>
      <c r="N4015" s="14">
        <f t="shared" si="547"/>
        <v>29.75</v>
      </c>
      <c r="O4015" t="b">
        <v>0</v>
      </c>
      <c r="P4015">
        <v>2</v>
      </c>
      <c r="Q4015" t="b">
        <v>0</v>
      </c>
      <c r="R4015" s="8">
        <f t="shared" si="548"/>
        <v>1.2999999999999999E-2</v>
      </c>
      <c r="S4015" s="10"/>
      <c r="T4015" t="s">
        <v>8271</v>
      </c>
      <c r="U4015" t="str">
        <f t="shared" si="549"/>
        <v>theater</v>
      </c>
      <c r="V4015" t="str">
        <f t="shared" si="550"/>
        <v>plays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>
        <f t="shared" si="544"/>
        <v>1296000</v>
      </c>
      <c r="L4016" s="12">
        <f t="shared" si="545"/>
        <v>42418.996168981481</v>
      </c>
      <c r="M4016" s="12">
        <f t="shared" si="546"/>
        <v>42433.996168981481</v>
      </c>
      <c r="N4016" s="14">
        <f t="shared" si="547"/>
        <v>14.75</v>
      </c>
      <c r="O4016" t="b">
        <v>0</v>
      </c>
      <c r="P4016">
        <v>0</v>
      </c>
      <c r="Q4016" t="b">
        <v>0</v>
      </c>
      <c r="R4016" s="8">
        <f t="shared" si="548"/>
        <v>0</v>
      </c>
      <c r="S4016" s="10"/>
      <c r="T4016" t="s">
        <v>8271</v>
      </c>
      <c r="U4016" t="str">
        <f t="shared" si="549"/>
        <v>theater</v>
      </c>
      <c r="V4016" t="str">
        <f t="shared" si="550"/>
        <v>plays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>
        <f t="shared" si="544"/>
        <v>2592000</v>
      </c>
      <c r="L4017" s="12">
        <f t="shared" si="545"/>
        <v>42174.530821759254</v>
      </c>
      <c r="M4017" s="12">
        <f t="shared" si="546"/>
        <v>42204.530821759254</v>
      </c>
      <c r="N4017" s="14">
        <f t="shared" si="547"/>
        <v>29.75</v>
      </c>
      <c r="O4017" t="b">
        <v>0</v>
      </c>
      <c r="P4017">
        <v>1</v>
      </c>
      <c r="Q4017" t="b">
        <v>0</v>
      </c>
      <c r="R4017" s="8">
        <f t="shared" si="548"/>
        <v>1.4285714285714287E-4</v>
      </c>
      <c r="S4017" s="10"/>
      <c r="T4017" t="s">
        <v>8271</v>
      </c>
      <c r="U4017" t="str">
        <f t="shared" si="549"/>
        <v>theater</v>
      </c>
      <c r="V4017" t="str">
        <f t="shared" si="550"/>
        <v>plays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>
        <f t="shared" si="544"/>
        <v>2592000</v>
      </c>
      <c r="L4018" s="12">
        <f t="shared" si="545"/>
        <v>41869.622685185182</v>
      </c>
      <c r="M4018" s="12">
        <f t="shared" si="546"/>
        <v>41899.622685185182</v>
      </c>
      <c r="N4018" s="14">
        <f t="shared" si="547"/>
        <v>29.75</v>
      </c>
      <c r="O4018" t="b">
        <v>0</v>
      </c>
      <c r="P4018">
        <v>7</v>
      </c>
      <c r="Q4018" t="b">
        <v>0</v>
      </c>
      <c r="R4018" s="8">
        <f t="shared" si="548"/>
        <v>0.14000000000000001</v>
      </c>
      <c r="S4018" s="10"/>
      <c r="T4018" t="s">
        <v>8271</v>
      </c>
      <c r="U4018" t="str">
        <f t="shared" si="549"/>
        <v>theater</v>
      </c>
      <c r="V4018" t="str">
        <f t="shared" si="550"/>
        <v>plays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>
        <f t="shared" si="544"/>
        <v>2592000</v>
      </c>
      <c r="L4019" s="12">
        <f t="shared" si="545"/>
        <v>41856.422152777777</v>
      </c>
      <c r="M4019" s="12">
        <f t="shared" si="546"/>
        <v>41886.422152777777</v>
      </c>
      <c r="N4019" s="14">
        <f t="shared" si="547"/>
        <v>29.75</v>
      </c>
      <c r="O4019" t="b">
        <v>0</v>
      </c>
      <c r="P4019">
        <v>2</v>
      </c>
      <c r="Q4019" t="b">
        <v>0</v>
      </c>
      <c r="R4019" s="8">
        <f t="shared" si="548"/>
        <v>1.0500000000000001E-2</v>
      </c>
      <c r="S4019" s="10"/>
      <c r="T4019" t="s">
        <v>8271</v>
      </c>
      <c r="U4019" t="str">
        <f t="shared" si="549"/>
        <v>theater</v>
      </c>
      <c r="V4019" t="str">
        <f t="shared" si="550"/>
        <v>plays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>
        <f t="shared" si="544"/>
        <v>2592000</v>
      </c>
      <c r="L4020" s="12">
        <f t="shared" si="545"/>
        <v>42620.66097222222</v>
      </c>
      <c r="M4020" s="12">
        <f t="shared" si="546"/>
        <v>42650.66097222222</v>
      </c>
      <c r="N4020" s="14">
        <f t="shared" si="547"/>
        <v>29.75</v>
      </c>
      <c r="O4020" t="b">
        <v>0</v>
      </c>
      <c r="P4020">
        <v>4</v>
      </c>
      <c r="Q4020" t="b">
        <v>0</v>
      </c>
      <c r="R4020" s="8">
        <f t="shared" si="548"/>
        <v>8.666666666666667E-2</v>
      </c>
      <c r="S4020" s="10"/>
      <c r="T4020" t="s">
        <v>8271</v>
      </c>
      <c r="U4020" t="str">
        <f t="shared" si="549"/>
        <v>theater</v>
      </c>
      <c r="V4020" t="str">
        <f t="shared" si="550"/>
        <v>plays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>
        <f t="shared" si="544"/>
        <v>5012084</v>
      </c>
      <c r="L4021" s="12">
        <f t="shared" si="545"/>
        <v>42417.425879629634</v>
      </c>
      <c r="M4021" s="12">
        <f t="shared" si="546"/>
        <v>42475.436111111107</v>
      </c>
      <c r="N4021" s="14">
        <f t="shared" si="547"/>
        <v>57.76023148148149</v>
      </c>
      <c r="O4021" t="b">
        <v>0</v>
      </c>
      <c r="P4021">
        <v>4</v>
      </c>
      <c r="Q4021" t="b">
        <v>0</v>
      </c>
      <c r="R4021" s="8">
        <f t="shared" si="548"/>
        <v>8.2857142857142851E-3</v>
      </c>
      <c r="S4021" s="10"/>
      <c r="T4021" t="s">
        <v>8271</v>
      </c>
      <c r="U4021" t="str">
        <f t="shared" si="549"/>
        <v>theater</v>
      </c>
      <c r="V4021" t="str">
        <f t="shared" si="550"/>
        <v>plays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>
        <f t="shared" si="544"/>
        <v>2588400</v>
      </c>
      <c r="L4022" s="12">
        <f t="shared" si="545"/>
        <v>42056.940960648149</v>
      </c>
      <c r="M4022" s="12">
        <f t="shared" si="546"/>
        <v>42086.899293981478</v>
      </c>
      <c r="N4022" s="14">
        <f t="shared" si="547"/>
        <v>29.708333333333332</v>
      </c>
      <c r="O4022" t="b">
        <v>0</v>
      </c>
      <c r="P4022">
        <v>3</v>
      </c>
      <c r="Q4022" t="b">
        <v>0</v>
      </c>
      <c r="R4022" s="8">
        <f t="shared" si="548"/>
        <v>0.16666666666666666</v>
      </c>
      <c r="S4022" s="10"/>
      <c r="T4022" t="s">
        <v>8271</v>
      </c>
      <c r="U4022" t="str">
        <f t="shared" si="549"/>
        <v>theater</v>
      </c>
      <c r="V4022" t="str">
        <f t="shared" si="550"/>
        <v>plays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>
        <f t="shared" si="544"/>
        <v>5184000</v>
      </c>
      <c r="L4023" s="12">
        <f t="shared" si="545"/>
        <v>41878.661550925928</v>
      </c>
      <c r="M4023" s="12">
        <f t="shared" si="546"/>
        <v>41938.661550925928</v>
      </c>
      <c r="N4023" s="14">
        <f t="shared" si="547"/>
        <v>59.75</v>
      </c>
      <c r="O4023" t="b">
        <v>0</v>
      </c>
      <c r="P4023">
        <v>2</v>
      </c>
      <c r="Q4023" t="b">
        <v>0</v>
      </c>
      <c r="R4023" s="8">
        <f t="shared" si="548"/>
        <v>8.3333333333333332E-3</v>
      </c>
      <c r="S4023" s="10"/>
      <c r="T4023" t="s">
        <v>8271</v>
      </c>
      <c r="U4023" t="str">
        <f t="shared" si="549"/>
        <v>theater</v>
      </c>
      <c r="V4023" t="str">
        <f t="shared" si="550"/>
        <v>plays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>
        <f t="shared" si="544"/>
        <v>3934373</v>
      </c>
      <c r="L4024" s="12">
        <f t="shared" si="545"/>
        <v>41990.334108796291</v>
      </c>
      <c r="M4024" s="12">
        <f t="shared" si="546"/>
        <v>42035.870833333334</v>
      </c>
      <c r="N4024" s="14">
        <f t="shared" si="547"/>
        <v>45.286724537037031</v>
      </c>
      <c r="O4024" t="b">
        <v>0</v>
      </c>
      <c r="P4024">
        <v>197</v>
      </c>
      <c r="Q4024" t="b">
        <v>0</v>
      </c>
      <c r="R4024" s="8">
        <f t="shared" si="548"/>
        <v>0.69561111111111107</v>
      </c>
      <c r="S4024" s="10"/>
      <c r="T4024" t="s">
        <v>8271</v>
      </c>
      <c r="U4024" t="str">
        <f t="shared" si="549"/>
        <v>theater</v>
      </c>
      <c r="V4024" t="str">
        <f t="shared" si="550"/>
        <v>plays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>
        <f t="shared" si="544"/>
        <v>3884400</v>
      </c>
      <c r="L4025" s="12">
        <f t="shared" si="545"/>
        <v>42408.749571759254</v>
      </c>
      <c r="M4025" s="12">
        <f t="shared" si="546"/>
        <v>42453.707905092597</v>
      </c>
      <c r="N4025" s="14">
        <f t="shared" si="547"/>
        <v>44.708333333333336</v>
      </c>
      <c r="O4025" t="b">
        <v>0</v>
      </c>
      <c r="P4025">
        <v>0</v>
      </c>
      <c r="Q4025" t="b">
        <v>0</v>
      </c>
      <c r="R4025" s="8">
        <f t="shared" si="548"/>
        <v>0</v>
      </c>
      <c r="S4025" s="10"/>
      <c r="T4025" t="s">
        <v>8271</v>
      </c>
      <c r="U4025" t="str">
        <f t="shared" si="549"/>
        <v>theater</v>
      </c>
      <c r="V4025" t="str">
        <f t="shared" si="550"/>
        <v>plays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>
        <f t="shared" si="544"/>
        <v>2592000</v>
      </c>
      <c r="L4026" s="12">
        <f t="shared" si="545"/>
        <v>42217.420104166667</v>
      </c>
      <c r="M4026" s="12">
        <f t="shared" si="546"/>
        <v>42247.420104166667</v>
      </c>
      <c r="N4026" s="14">
        <f t="shared" si="547"/>
        <v>29.75</v>
      </c>
      <c r="O4026" t="b">
        <v>0</v>
      </c>
      <c r="P4026">
        <v>1</v>
      </c>
      <c r="Q4026" t="b">
        <v>0</v>
      </c>
      <c r="R4026" s="8">
        <f t="shared" si="548"/>
        <v>1.2500000000000001E-2</v>
      </c>
      <c r="S4026" s="10"/>
      <c r="T4026" t="s">
        <v>8271</v>
      </c>
      <c r="U4026" t="str">
        <f t="shared" si="549"/>
        <v>theater</v>
      </c>
      <c r="V4026" t="str">
        <f t="shared" si="550"/>
        <v>plays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>
        <f t="shared" si="544"/>
        <v>5184000</v>
      </c>
      <c r="L4027" s="12">
        <f t="shared" si="545"/>
        <v>42150.987685185188</v>
      </c>
      <c r="M4027" s="12">
        <f t="shared" si="546"/>
        <v>42210.987685185188</v>
      </c>
      <c r="N4027" s="14">
        <f t="shared" si="547"/>
        <v>59.75</v>
      </c>
      <c r="O4027" t="b">
        <v>0</v>
      </c>
      <c r="P4027">
        <v>4</v>
      </c>
      <c r="Q4027" t="b">
        <v>0</v>
      </c>
      <c r="R4027" s="8">
        <f t="shared" si="548"/>
        <v>0.05</v>
      </c>
      <c r="S4027" s="10"/>
      <c r="T4027" t="s">
        <v>8271</v>
      </c>
      <c r="U4027" t="str">
        <f t="shared" si="549"/>
        <v>theater</v>
      </c>
      <c r="V4027" t="str">
        <f t="shared" si="550"/>
        <v>plays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>
        <f t="shared" si="544"/>
        <v>5187600</v>
      </c>
      <c r="L4028" s="12">
        <f t="shared" si="545"/>
        <v>42282.405543981484</v>
      </c>
      <c r="M4028" s="12">
        <f t="shared" si="546"/>
        <v>42342.447210648148</v>
      </c>
      <c r="N4028" s="14">
        <f t="shared" si="547"/>
        <v>59.791666666666664</v>
      </c>
      <c r="O4028" t="b">
        <v>0</v>
      </c>
      <c r="P4028">
        <v>0</v>
      </c>
      <c r="Q4028" t="b">
        <v>0</v>
      </c>
      <c r="R4028" s="8">
        <f t="shared" si="548"/>
        <v>0</v>
      </c>
      <c r="S4028" s="10"/>
      <c r="T4028" t="s">
        <v>8271</v>
      </c>
      <c r="U4028" t="str">
        <f t="shared" si="549"/>
        <v>theater</v>
      </c>
      <c r="V4028" t="str">
        <f t="shared" si="550"/>
        <v>plays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>
        <f t="shared" si="544"/>
        <v>1734119</v>
      </c>
      <c r="L4029" s="12">
        <f t="shared" si="545"/>
        <v>42768.72084490741</v>
      </c>
      <c r="M4029" s="12">
        <f t="shared" si="546"/>
        <v>42788.791666666672</v>
      </c>
      <c r="N4029" s="14">
        <f t="shared" si="547"/>
        <v>19.82082175925926</v>
      </c>
      <c r="O4029" t="b">
        <v>0</v>
      </c>
      <c r="P4029">
        <v>7</v>
      </c>
      <c r="Q4029" t="b">
        <v>0</v>
      </c>
      <c r="R4029" s="8">
        <f t="shared" si="548"/>
        <v>7.166666666666667E-2</v>
      </c>
      <c r="S4029" s="10"/>
      <c r="T4029" t="s">
        <v>8271</v>
      </c>
      <c r="U4029" t="str">
        <f t="shared" si="549"/>
        <v>theater</v>
      </c>
      <c r="V4029" t="str">
        <f t="shared" si="550"/>
        <v>plays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>
        <f t="shared" si="544"/>
        <v>2592000</v>
      </c>
      <c r="L4030" s="12">
        <f t="shared" si="545"/>
        <v>41765.688657407409</v>
      </c>
      <c r="M4030" s="12">
        <f t="shared" si="546"/>
        <v>41795.688657407409</v>
      </c>
      <c r="N4030" s="14">
        <f t="shared" si="547"/>
        <v>29.75</v>
      </c>
      <c r="O4030" t="b">
        <v>0</v>
      </c>
      <c r="P4030">
        <v>11</v>
      </c>
      <c r="Q4030" t="b">
        <v>0</v>
      </c>
      <c r="R4030" s="8">
        <f t="shared" si="548"/>
        <v>0.28050000000000003</v>
      </c>
      <c r="S4030" s="10"/>
      <c r="T4030" t="s">
        <v>8271</v>
      </c>
      <c r="U4030" t="str">
        <f t="shared" si="549"/>
        <v>theater</v>
      </c>
      <c r="V4030" t="str">
        <f t="shared" si="550"/>
        <v>plays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>
        <f t="shared" si="544"/>
        <v>2592000</v>
      </c>
      <c r="L4031" s="12">
        <f t="shared" si="545"/>
        <v>42321.775115740747</v>
      </c>
      <c r="M4031" s="12">
        <f t="shared" si="546"/>
        <v>42351.775115740747</v>
      </c>
      <c r="N4031" s="14">
        <f t="shared" si="547"/>
        <v>29.75</v>
      </c>
      <c r="O4031" t="b">
        <v>0</v>
      </c>
      <c r="P4031">
        <v>0</v>
      </c>
      <c r="Q4031" t="b">
        <v>0</v>
      </c>
      <c r="R4031" s="8">
        <f t="shared" si="548"/>
        <v>0</v>
      </c>
      <c r="S4031" s="10"/>
      <c r="T4031" t="s">
        <v>8271</v>
      </c>
      <c r="U4031" t="str">
        <f t="shared" si="549"/>
        <v>theater</v>
      </c>
      <c r="V4031" t="str">
        <f t="shared" si="550"/>
        <v>plays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>
        <f t="shared" si="544"/>
        <v>2516741</v>
      </c>
      <c r="L4032" s="12">
        <f t="shared" si="545"/>
        <v>42374.405081018514</v>
      </c>
      <c r="M4032" s="12">
        <f t="shared" si="546"/>
        <v>42403.534027777772</v>
      </c>
      <c r="N4032" s="14">
        <f t="shared" si="547"/>
        <v>28.878946759259261</v>
      </c>
      <c r="O4032" t="b">
        <v>0</v>
      </c>
      <c r="P4032">
        <v>6</v>
      </c>
      <c r="Q4032" t="b">
        <v>0</v>
      </c>
      <c r="R4032" s="8">
        <f t="shared" si="548"/>
        <v>0.16</v>
      </c>
      <c r="S4032" s="10"/>
      <c r="T4032" t="s">
        <v>8271</v>
      </c>
      <c r="U4032" t="str">
        <f t="shared" si="549"/>
        <v>theater</v>
      </c>
      <c r="V4032" t="str">
        <f t="shared" si="550"/>
        <v>plays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>
        <f t="shared" si="544"/>
        <v>4323600</v>
      </c>
      <c r="L4033" s="12">
        <f t="shared" si="545"/>
        <v>41941.335231481484</v>
      </c>
      <c r="M4033" s="12">
        <f t="shared" si="546"/>
        <v>41991.376898148148</v>
      </c>
      <c r="N4033" s="14">
        <f t="shared" si="547"/>
        <v>49.791666666666664</v>
      </c>
      <c r="O4033" t="b">
        <v>0</v>
      </c>
      <c r="P4033">
        <v>0</v>
      </c>
      <c r="Q4033" t="b">
        <v>0</v>
      </c>
      <c r="R4033" s="8">
        <f t="shared" si="548"/>
        <v>0</v>
      </c>
      <c r="S4033" s="10"/>
      <c r="T4033" t="s">
        <v>8271</v>
      </c>
      <c r="U4033" t="str">
        <f t="shared" si="549"/>
        <v>theater</v>
      </c>
      <c r="V4033" t="str">
        <f t="shared" si="550"/>
        <v>plays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>
        <f t="shared" si="544"/>
        <v>5187600</v>
      </c>
      <c r="L4034" s="12">
        <f t="shared" si="545"/>
        <v>42293.559212962966</v>
      </c>
      <c r="M4034" s="12">
        <f t="shared" si="546"/>
        <v>42353.60087962963</v>
      </c>
      <c r="N4034" s="14">
        <f t="shared" si="547"/>
        <v>59.791666666666664</v>
      </c>
      <c r="O4034" t="b">
        <v>0</v>
      </c>
      <c r="P4034">
        <v>7</v>
      </c>
      <c r="Q4034" t="b">
        <v>0</v>
      </c>
      <c r="R4034" s="8">
        <f t="shared" si="548"/>
        <v>6.8287037037037035E-2</v>
      </c>
      <c r="S4034" s="10"/>
      <c r="T4034" t="s">
        <v>8271</v>
      </c>
      <c r="U4034" t="str">
        <f t="shared" si="549"/>
        <v>theater</v>
      </c>
      <c r="V4034" t="str">
        <f t="shared" si="550"/>
        <v>plays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>
        <f t="shared" ref="K4035:K4098" si="551">SUM(I4035,-J4035)</f>
        <v>2687576</v>
      </c>
      <c r="L4035" s="12">
        <f t="shared" ref="L4035:L4098" si="552">(((J4035/60)/60)/24)+DATE(1970,1,1)+(-6/24)</f>
        <v>42614.018796296295</v>
      </c>
      <c r="M4035" s="12">
        <f t="shared" ref="M4035:M4098" si="553">(((I4035/60)/60)/24)+DATE(1970,1,1)+(-6/24)</f>
        <v>42645.125</v>
      </c>
      <c r="N4035" s="14">
        <f t="shared" ref="N4035:N4098" si="554">(((K4035/60)/60)/24)+(-6/24)</f>
        <v>30.856203703703702</v>
      </c>
      <c r="O4035" t="b">
        <v>0</v>
      </c>
      <c r="P4035">
        <v>94</v>
      </c>
      <c r="Q4035" t="b">
        <v>0</v>
      </c>
      <c r="R4035" s="8">
        <f t="shared" ref="R4035:R4098" si="555">E4035/D4035</f>
        <v>0.25698702928870293</v>
      </c>
      <c r="S4035" s="10"/>
      <c r="T4035" t="s">
        <v>8271</v>
      </c>
      <c r="U4035" t="str">
        <f t="shared" si="549"/>
        <v>theater</v>
      </c>
      <c r="V4035" t="str">
        <f t="shared" si="550"/>
        <v>plays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>
        <f t="shared" si="551"/>
        <v>2588400</v>
      </c>
      <c r="L4036" s="12">
        <f t="shared" si="552"/>
        <v>42067.697337962964</v>
      </c>
      <c r="M4036" s="12">
        <f t="shared" si="553"/>
        <v>42097.655671296292</v>
      </c>
      <c r="N4036" s="14">
        <f t="shared" si="554"/>
        <v>29.708333333333332</v>
      </c>
      <c r="O4036" t="b">
        <v>0</v>
      </c>
      <c r="P4036">
        <v>2</v>
      </c>
      <c r="Q4036" t="b">
        <v>0</v>
      </c>
      <c r="R4036" s="8">
        <f t="shared" si="555"/>
        <v>1.4814814814814815E-2</v>
      </c>
      <c r="S4036" s="10"/>
      <c r="T4036" t="s">
        <v>8271</v>
      </c>
      <c r="U4036" t="str">
        <f t="shared" si="549"/>
        <v>theater</v>
      </c>
      <c r="V4036" t="str">
        <f t="shared" si="550"/>
        <v>plays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>
        <f t="shared" si="551"/>
        <v>2592000</v>
      </c>
      <c r="L4037" s="12">
        <f t="shared" si="552"/>
        <v>41903.632951388885</v>
      </c>
      <c r="M4037" s="12">
        <f t="shared" si="553"/>
        <v>41933.632951388885</v>
      </c>
      <c r="N4037" s="14">
        <f t="shared" si="554"/>
        <v>29.75</v>
      </c>
      <c r="O4037" t="b">
        <v>0</v>
      </c>
      <c r="P4037">
        <v>25</v>
      </c>
      <c r="Q4037" t="b">
        <v>0</v>
      </c>
      <c r="R4037" s="8">
        <f t="shared" si="555"/>
        <v>0.36849999999999999</v>
      </c>
      <c r="S4037" s="10"/>
      <c r="T4037" t="s">
        <v>8271</v>
      </c>
      <c r="U4037" t="str">
        <f t="shared" si="549"/>
        <v>theater</v>
      </c>
      <c r="V4037" t="str">
        <f t="shared" si="550"/>
        <v>plays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>
        <f t="shared" si="551"/>
        <v>1468836</v>
      </c>
      <c r="L4038" s="12">
        <f t="shared" si="552"/>
        <v>41804.687083333331</v>
      </c>
      <c r="M4038" s="12">
        <f t="shared" si="553"/>
        <v>41821.6875</v>
      </c>
      <c r="N4038" s="14">
        <f t="shared" si="554"/>
        <v>16.750416666666666</v>
      </c>
      <c r="O4038" t="b">
        <v>0</v>
      </c>
      <c r="P4038">
        <v>17</v>
      </c>
      <c r="Q4038" t="b">
        <v>0</v>
      </c>
      <c r="R4038" s="8">
        <f t="shared" si="555"/>
        <v>0.47049999999999997</v>
      </c>
      <c r="S4038" s="10"/>
      <c r="T4038" t="s">
        <v>8271</v>
      </c>
      <c r="U4038" t="str">
        <f t="shared" si="549"/>
        <v>theater</v>
      </c>
      <c r="V4038" t="str">
        <f t="shared" si="550"/>
        <v>plays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>
        <f t="shared" si="551"/>
        <v>1514585</v>
      </c>
      <c r="L4039" s="12">
        <f t="shared" si="552"/>
        <v>42496.820775462969</v>
      </c>
      <c r="M4039" s="12">
        <f t="shared" si="553"/>
        <v>42514.350694444445</v>
      </c>
      <c r="N4039" s="14">
        <f t="shared" si="554"/>
        <v>17.27991898148148</v>
      </c>
      <c r="O4039" t="b">
        <v>0</v>
      </c>
      <c r="P4039">
        <v>2</v>
      </c>
      <c r="Q4039" t="b">
        <v>0</v>
      </c>
      <c r="R4039" s="8">
        <f t="shared" si="555"/>
        <v>0.11428571428571428</v>
      </c>
      <c r="S4039" s="10"/>
      <c r="T4039" t="s">
        <v>8271</v>
      </c>
      <c r="U4039" t="str">
        <f t="shared" si="549"/>
        <v>theater</v>
      </c>
      <c r="V4039" t="str">
        <f t="shared" si="550"/>
        <v>plays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>
        <f t="shared" si="551"/>
        <v>5184000</v>
      </c>
      <c r="L4040" s="12">
        <f t="shared" si="552"/>
        <v>41869.548726851855</v>
      </c>
      <c r="M4040" s="12">
        <f t="shared" si="553"/>
        <v>41929.548726851855</v>
      </c>
      <c r="N4040" s="14">
        <f t="shared" si="554"/>
        <v>59.75</v>
      </c>
      <c r="O4040" t="b">
        <v>0</v>
      </c>
      <c r="P4040">
        <v>4</v>
      </c>
      <c r="Q4040" t="b">
        <v>0</v>
      </c>
      <c r="R4040" s="8">
        <f t="shared" si="555"/>
        <v>0.12039999999999999</v>
      </c>
      <c r="S4040" s="10"/>
      <c r="T4040" t="s">
        <v>8271</v>
      </c>
      <c r="U4040" t="str">
        <f t="shared" si="549"/>
        <v>theater</v>
      </c>
      <c r="V4040" t="str">
        <f t="shared" si="550"/>
        <v>plays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>
        <f t="shared" si="551"/>
        <v>2901173</v>
      </c>
      <c r="L4041" s="12">
        <f t="shared" si="552"/>
        <v>42305.420914351853</v>
      </c>
      <c r="M4041" s="12">
        <f t="shared" si="553"/>
        <v>42338.999305555553</v>
      </c>
      <c r="N4041" s="14">
        <f t="shared" si="554"/>
        <v>33.328391203703703</v>
      </c>
      <c r="O4041" t="b">
        <v>0</v>
      </c>
      <c r="P4041">
        <v>5</v>
      </c>
      <c r="Q4041" t="b">
        <v>0</v>
      </c>
      <c r="R4041" s="8">
        <f t="shared" si="555"/>
        <v>0.6</v>
      </c>
      <c r="S4041" s="10"/>
      <c r="T4041" t="s">
        <v>8271</v>
      </c>
      <c r="U4041" t="str">
        <f t="shared" si="549"/>
        <v>theater</v>
      </c>
      <c r="V4041" t="str">
        <f t="shared" si="550"/>
        <v>plays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>
        <f t="shared" si="551"/>
        <v>5088396</v>
      </c>
      <c r="L4042" s="12">
        <f t="shared" si="552"/>
        <v>42143.981527777782</v>
      </c>
      <c r="M4042" s="12">
        <f t="shared" si="553"/>
        <v>42202.875</v>
      </c>
      <c r="N4042" s="14">
        <f t="shared" si="554"/>
        <v>58.643472222222222</v>
      </c>
      <c r="O4042" t="b">
        <v>0</v>
      </c>
      <c r="P4042">
        <v>2</v>
      </c>
      <c r="Q4042" t="b">
        <v>0</v>
      </c>
      <c r="R4042" s="8">
        <f t="shared" si="555"/>
        <v>0.3125</v>
      </c>
      <c r="S4042" s="10"/>
      <c r="T4042" t="s">
        <v>8271</v>
      </c>
      <c r="U4042" t="str">
        <f t="shared" si="549"/>
        <v>theater</v>
      </c>
      <c r="V4042" t="str">
        <f t="shared" si="550"/>
        <v>plays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>
        <f t="shared" si="551"/>
        <v>5184000</v>
      </c>
      <c r="L4043" s="12">
        <f t="shared" si="552"/>
        <v>42559.224004629628</v>
      </c>
      <c r="M4043" s="12">
        <f t="shared" si="553"/>
        <v>42619.224004629628</v>
      </c>
      <c r="N4043" s="14">
        <f t="shared" si="554"/>
        <v>59.75</v>
      </c>
      <c r="O4043" t="b">
        <v>0</v>
      </c>
      <c r="P4043">
        <v>2</v>
      </c>
      <c r="Q4043" t="b">
        <v>0</v>
      </c>
      <c r="R4043" s="8">
        <f t="shared" si="555"/>
        <v>4.1999999999999997E-3</v>
      </c>
      <c r="S4043" s="10"/>
      <c r="T4043" t="s">
        <v>8271</v>
      </c>
      <c r="U4043" t="str">
        <f t="shared" si="549"/>
        <v>theater</v>
      </c>
      <c r="V4043" t="str">
        <f t="shared" si="550"/>
        <v>plays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>
        <f t="shared" si="551"/>
        <v>2567696</v>
      </c>
      <c r="L4044" s="12">
        <f t="shared" si="552"/>
        <v>41994.834074074075</v>
      </c>
      <c r="M4044" s="12">
        <f t="shared" si="553"/>
        <v>42024.552777777775</v>
      </c>
      <c r="N4044" s="14">
        <f t="shared" si="554"/>
        <v>29.468703703703707</v>
      </c>
      <c r="O4044" t="b">
        <v>0</v>
      </c>
      <c r="P4044">
        <v>3</v>
      </c>
      <c r="Q4044" t="b">
        <v>0</v>
      </c>
      <c r="R4044" s="8">
        <f t="shared" si="555"/>
        <v>2.0999999999999999E-3</v>
      </c>
      <c r="S4044" s="10"/>
      <c r="T4044" t="s">
        <v>8271</v>
      </c>
      <c r="U4044" t="str">
        <f t="shared" si="549"/>
        <v>theater</v>
      </c>
      <c r="V4044" t="str">
        <f t="shared" si="550"/>
        <v>plays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>
        <f t="shared" si="551"/>
        <v>1296000</v>
      </c>
      <c r="L4045" s="12">
        <f t="shared" si="552"/>
        <v>41948.707465277781</v>
      </c>
      <c r="M4045" s="12">
        <f t="shared" si="553"/>
        <v>41963.707465277781</v>
      </c>
      <c r="N4045" s="14">
        <f t="shared" si="554"/>
        <v>14.75</v>
      </c>
      <c r="O4045" t="b">
        <v>0</v>
      </c>
      <c r="P4045">
        <v>0</v>
      </c>
      <c r="Q4045" t="b">
        <v>0</v>
      </c>
      <c r="R4045" s="8">
        <f t="shared" si="555"/>
        <v>0</v>
      </c>
      <c r="S4045" s="10"/>
      <c r="T4045" t="s">
        <v>8271</v>
      </c>
      <c r="U4045" t="str">
        <f t="shared" si="549"/>
        <v>theater</v>
      </c>
      <c r="V4045" t="str">
        <f t="shared" si="550"/>
        <v>plays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>
        <f t="shared" si="551"/>
        <v>2591018</v>
      </c>
      <c r="L4046" s="12">
        <f t="shared" si="552"/>
        <v>42073.969699074078</v>
      </c>
      <c r="M4046" s="12">
        <f t="shared" si="553"/>
        <v>42103.958333333328</v>
      </c>
      <c r="N4046" s="14">
        <f t="shared" si="554"/>
        <v>29.738634259259257</v>
      </c>
      <c r="O4046" t="b">
        <v>0</v>
      </c>
      <c r="P4046">
        <v>4</v>
      </c>
      <c r="Q4046" t="b">
        <v>0</v>
      </c>
      <c r="R4046" s="8">
        <f t="shared" si="555"/>
        <v>0.375</v>
      </c>
      <c r="S4046" s="10"/>
      <c r="T4046" t="s">
        <v>8271</v>
      </c>
      <c r="U4046" t="str">
        <f t="shared" si="549"/>
        <v>theater</v>
      </c>
      <c r="V4046" t="str">
        <f t="shared" si="550"/>
        <v>plays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>
        <f t="shared" si="551"/>
        <v>2592000</v>
      </c>
      <c r="L4047" s="12">
        <f t="shared" si="552"/>
        <v>41841.951261574075</v>
      </c>
      <c r="M4047" s="12">
        <f t="shared" si="553"/>
        <v>41871.951261574075</v>
      </c>
      <c r="N4047" s="14">
        <f t="shared" si="554"/>
        <v>29.75</v>
      </c>
      <c r="O4047" t="b">
        <v>0</v>
      </c>
      <c r="P4047">
        <v>1</v>
      </c>
      <c r="Q4047" t="b">
        <v>0</v>
      </c>
      <c r="R4047" s="8">
        <f t="shared" si="555"/>
        <v>2.0000000000000001E-4</v>
      </c>
      <c r="S4047" s="10"/>
      <c r="T4047" t="s">
        <v>8271</v>
      </c>
      <c r="U4047" t="str">
        <f t="shared" si="549"/>
        <v>theater</v>
      </c>
      <c r="V4047" t="str">
        <f t="shared" si="550"/>
        <v>plays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>
        <f t="shared" si="551"/>
        <v>2592000</v>
      </c>
      <c r="L4048" s="12">
        <f t="shared" si="552"/>
        <v>41904.400578703702</v>
      </c>
      <c r="M4048" s="12">
        <f t="shared" si="553"/>
        <v>41934.400578703702</v>
      </c>
      <c r="N4048" s="14">
        <f t="shared" si="554"/>
        <v>29.75</v>
      </c>
      <c r="O4048" t="b">
        <v>0</v>
      </c>
      <c r="P4048">
        <v>12</v>
      </c>
      <c r="Q4048" t="b">
        <v>0</v>
      </c>
      <c r="R4048" s="8">
        <f t="shared" si="555"/>
        <v>8.2142857142857142E-2</v>
      </c>
      <c r="S4048" s="10"/>
      <c r="T4048" t="s">
        <v>8271</v>
      </c>
      <c r="U4048" t="str">
        <f t="shared" si="549"/>
        <v>theater</v>
      </c>
      <c r="V4048" t="str">
        <f t="shared" si="550"/>
        <v>plays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>
        <f t="shared" si="551"/>
        <v>2075257</v>
      </c>
      <c r="L4049" s="12">
        <f t="shared" si="552"/>
        <v>41990.772488425922</v>
      </c>
      <c r="M4049" s="12">
        <f t="shared" si="553"/>
        <v>42014.791666666672</v>
      </c>
      <c r="N4049" s="14">
        <f t="shared" si="554"/>
        <v>23.769178240740743</v>
      </c>
      <c r="O4049" t="b">
        <v>0</v>
      </c>
      <c r="P4049">
        <v>4</v>
      </c>
      <c r="Q4049" t="b">
        <v>0</v>
      </c>
      <c r="R4049" s="8">
        <f t="shared" si="555"/>
        <v>2.1999999999999999E-2</v>
      </c>
      <c r="S4049" s="10"/>
      <c r="T4049" t="s">
        <v>8271</v>
      </c>
      <c r="U4049" t="str">
        <f t="shared" si="549"/>
        <v>theater</v>
      </c>
      <c r="V4049" t="str">
        <f t="shared" si="550"/>
        <v>plays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>
        <f t="shared" si="551"/>
        <v>3020400</v>
      </c>
      <c r="L4050" s="12">
        <f t="shared" si="552"/>
        <v>42436.259108796294</v>
      </c>
      <c r="M4050" s="12">
        <f t="shared" si="553"/>
        <v>42471.217442129629</v>
      </c>
      <c r="N4050" s="14">
        <f t="shared" si="554"/>
        <v>34.708333333333336</v>
      </c>
      <c r="O4050" t="b">
        <v>0</v>
      </c>
      <c r="P4050">
        <v>91</v>
      </c>
      <c r="Q4050" t="b">
        <v>0</v>
      </c>
      <c r="R4050" s="8">
        <f t="shared" si="555"/>
        <v>0.17652941176470588</v>
      </c>
      <c r="S4050" s="10"/>
      <c r="T4050" t="s">
        <v>8271</v>
      </c>
      <c r="U4050" t="str">
        <f t="shared" si="549"/>
        <v>theater</v>
      </c>
      <c r="V4050" t="str">
        <f t="shared" si="550"/>
        <v>plays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>
        <f t="shared" si="551"/>
        <v>2592000</v>
      </c>
      <c r="L4051" s="12">
        <f t="shared" si="552"/>
        <v>42169.708506944444</v>
      </c>
      <c r="M4051" s="12">
        <f t="shared" si="553"/>
        <v>42199.708506944444</v>
      </c>
      <c r="N4051" s="14">
        <f t="shared" si="554"/>
        <v>29.75</v>
      </c>
      <c r="O4051" t="b">
        <v>0</v>
      </c>
      <c r="P4051">
        <v>1</v>
      </c>
      <c r="Q4051" t="b">
        <v>0</v>
      </c>
      <c r="R4051" s="8">
        <f t="shared" si="555"/>
        <v>8.0000000000000004E-4</v>
      </c>
      <c r="S4051" s="10"/>
      <c r="T4051" t="s">
        <v>8271</v>
      </c>
      <c r="U4051" t="str">
        <f t="shared" si="549"/>
        <v>theater</v>
      </c>
      <c r="V4051" t="str">
        <f t="shared" si="550"/>
        <v>plays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>
        <f t="shared" si="551"/>
        <v>2592000</v>
      </c>
      <c r="L4052" s="12">
        <f t="shared" si="552"/>
        <v>41905.386469907404</v>
      </c>
      <c r="M4052" s="12">
        <f t="shared" si="553"/>
        <v>41935.386469907404</v>
      </c>
      <c r="N4052" s="14">
        <f t="shared" si="554"/>
        <v>29.75</v>
      </c>
      <c r="O4052" t="b">
        <v>0</v>
      </c>
      <c r="P4052">
        <v>1</v>
      </c>
      <c r="Q4052" t="b">
        <v>0</v>
      </c>
      <c r="R4052" s="8">
        <f t="shared" si="555"/>
        <v>6.6666666666666664E-4</v>
      </c>
      <c r="S4052" s="10"/>
      <c r="T4052" t="s">
        <v>8271</v>
      </c>
      <c r="U4052" t="str">
        <f t="shared" si="549"/>
        <v>theater</v>
      </c>
      <c r="V4052" t="str">
        <f t="shared" si="550"/>
        <v>plays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>
        <f t="shared" si="551"/>
        <v>559583</v>
      </c>
      <c r="L4053" s="12">
        <f t="shared" si="552"/>
        <v>41761.560150462967</v>
      </c>
      <c r="M4053" s="12">
        <f t="shared" si="553"/>
        <v>41768.036805555559</v>
      </c>
      <c r="N4053" s="14">
        <f t="shared" si="554"/>
        <v>6.2266550925925932</v>
      </c>
      <c r="O4053" t="b">
        <v>0</v>
      </c>
      <c r="P4053">
        <v>0</v>
      </c>
      <c r="Q4053" t="b">
        <v>0</v>
      </c>
      <c r="R4053" s="8">
        <f t="shared" si="555"/>
        <v>0</v>
      </c>
      <c r="S4053" s="10"/>
      <c r="T4053" t="s">
        <v>8271</v>
      </c>
      <c r="U4053" t="str">
        <f t="shared" si="549"/>
        <v>theater</v>
      </c>
      <c r="V4053" t="str">
        <f t="shared" si="550"/>
        <v>plays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>
        <f t="shared" si="551"/>
        <v>5184000</v>
      </c>
      <c r="L4054" s="12">
        <f t="shared" si="552"/>
        <v>41865.628657407404</v>
      </c>
      <c r="M4054" s="12">
        <f t="shared" si="553"/>
        <v>41925.628657407404</v>
      </c>
      <c r="N4054" s="14">
        <f t="shared" si="554"/>
        <v>59.75</v>
      </c>
      <c r="O4054" t="b">
        <v>0</v>
      </c>
      <c r="P4054">
        <v>13</v>
      </c>
      <c r="Q4054" t="b">
        <v>0</v>
      </c>
      <c r="R4054" s="8">
        <f t="shared" si="555"/>
        <v>0.37533333333333335</v>
      </c>
      <c r="S4054" s="10"/>
      <c r="T4054" t="s">
        <v>8271</v>
      </c>
      <c r="U4054" t="str">
        <f t="shared" si="549"/>
        <v>theater</v>
      </c>
      <c r="V4054" t="str">
        <f t="shared" si="550"/>
        <v>plays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>
        <f t="shared" si="551"/>
        <v>2604372</v>
      </c>
      <c r="L4055" s="12">
        <f t="shared" si="552"/>
        <v>41928.440138888887</v>
      </c>
      <c r="M4055" s="12">
        <f t="shared" si="553"/>
        <v>41958.583333333328</v>
      </c>
      <c r="N4055" s="14">
        <f t="shared" si="554"/>
        <v>29.893194444444443</v>
      </c>
      <c r="O4055" t="b">
        <v>0</v>
      </c>
      <c r="P4055">
        <v>2</v>
      </c>
      <c r="Q4055" t="b">
        <v>0</v>
      </c>
      <c r="R4055" s="8">
        <f t="shared" si="555"/>
        <v>0.22</v>
      </c>
      <c r="S4055" s="10"/>
      <c r="T4055" t="s">
        <v>8271</v>
      </c>
      <c r="U4055" t="str">
        <f t="shared" si="549"/>
        <v>theater</v>
      </c>
      <c r="V4055" t="str">
        <f t="shared" si="550"/>
        <v>plays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>
        <f t="shared" si="551"/>
        <v>2620115</v>
      </c>
      <c r="L4056" s="12">
        <f t="shared" si="552"/>
        <v>42613.591261574074</v>
      </c>
      <c r="M4056" s="12">
        <f t="shared" si="553"/>
        <v>42643.916666666672</v>
      </c>
      <c r="N4056" s="14">
        <f t="shared" si="554"/>
        <v>30.075405092592593</v>
      </c>
      <c r="O4056" t="b">
        <v>0</v>
      </c>
      <c r="P4056">
        <v>0</v>
      </c>
      <c r="Q4056" t="b">
        <v>0</v>
      </c>
      <c r="R4056" s="8">
        <f t="shared" si="555"/>
        <v>0</v>
      </c>
      <c r="S4056" s="10"/>
      <c r="T4056" t="s">
        <v>8271</v>
      </c>
      <c r="U4056" t="str">
        <f t="shared" si="549"/>
        <v>theater</v>
      </c>
      <c r="V4056" t="str">
        <f t="shared" si="550"/>
        <v>plays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>
        <f t="shared" si="551"/>
        <v>2592000</v>
      </c>
      <c r="L4057" s="12">
        <f t="shared" si="552"/>
        <v>41779.398506944446</v>
      </c>
      <c r="M4057" s="12">
        <f t="shared" si="553"/>
        <v>41809.398506944446</v>
      </c>
      <c r="N4057" s="14">
        <f t="shared" si="554"/>
        <v>29.75</v>
      </c>
      <c r="O4057" t="b">
        <v>0</v>
      </c>
      <c r="P4057">
        <v>21</v>
      </c>
      <c r="Q4057" t="b">
        <v>0</v>
      </c>
      <c r="R4057" s="8">
        <f t="shared" si="555"/>
        <v>0.1762</v>
      </c>
      <c r="S4057" s="10"/>
      <c r="T4057" t="s">
        <v>8271</v>
      </c>
      <c r="U4057" t="str">
        <f t="shared" si="549"/>
        <v>theater</v>
      </c>
      <c r="V4057" t="str">
        <f t="shared" si="550"/>
        <v>plays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>
        <f t="shared" si="551"/>
        <v>1719301</v>
      </c>
      <c r="L4058" s="12">
        <f t="shared" si="552"/>
        <v>42534.683321759265</v>
      </c>
      <c r="M4058" s="12">
        <f t="shared" si="553"/>
        <v>42554.582638888889</v>
      </c>
      <c r="N4058" s="14">
        <f t="shared" si="554"/>
        <v>19.64931712962963</v>
      </c>
      <c r="O4058" t="b">
        <v>0</v>
      </c>
      <c r="P4058">
        <v>9</v>
      </c>
      <c r="Q4058" t="b">
        <v>0</v>
      </c>
      <c r="R4058" s="8">
        <f t="shared" si="555"/>
        <v>0.53</v>
      </c>
      <c r="S4058" s="10"/>
      <c r="T4058" t="s">
        <v>8271</v>
      </c>
      <c r="U4058" t="str">
        <f t="shared" si="549"/>
        <v>theater</v>
      </c>
      <c r="V4058" t="str">
        <f t="shared" si="550"/>
        <v>plays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>
        <f t="shared" si="551"/>
        <v>1986320</v>
      </c>
      <c r="L4059" s="12">
        <f t="shared" si="552"/>
        <v>42310.718518518523</v>
      </c>
      <c r="M4059" s="12">
        <f t="shared" si="553"/>
        <v>42333.708333333328</v>
      </c>
      <c r="N4059" s="14">
        <f t="shared" si="554"/>
        <v>22.739814814814817</v>
      </c>
      <c r="O4059" t="b">
        <v>0</v>
      </c>
      <c r="P4059">
        <v>6</v>
      </c>
      <c r="Q4059" t="b">
        <v>0</v>
      </c>
      <c r="R4059" s="8">
        <f t="shared" si="555"/>
        <v>0.22142857142857142</v>
      </c>
      <c r="S4059" s="10"/>
      <c r="T4059" t="s">
        <v>8271</v>
      </c>
      <c r="U4059" t="str">
        <f t="shared" si="549"/>
        <v>theater</v>
      </c>
      <c r="V4059" t="str">
        <f t="shared" si="550"/>
        <v>plays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>
        <f t="shared" si="551"/>
        <v>1305096</v>
      </c>
      <c r="L4060" s="12">
        <f t="shared" si="552"/>
        <v>42445.810694444444</v>
      </c>
      <c r="M4060" s="12">
        <f t="shared" si="553"/>
        <v>42460.915972222225</v>
      </c>
      <c r="N4060" s="14">
        <f t="shared" si="554"/>
        <v>14.855277777777777</v>
      </c>
      <c r="O4060" t="b">
        <v>0</v>
      </c>
      <c r="P4060">
        <v>4</v>
      </c>
      <c r="Q4060" t="b">
        <v>0</v>
      </c>
      <c r="R4060" s="8">
        <f t="shared" si="555"/>
        <v>2.5333333333333333E-2</v>
      </c>
      <c r="S4060" s="10"/>
      <c r="T4060" t="s">
        <v>8271</v>
      </c>
      <c r="U4060" t="str">
        <f t="shared" si="549"/>
        <v>theater</v>
      </c>
      <c r="V4060" t="str">
        <f t="shared" si="550"/>
        <v>plays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>
        <f t="shared" si="551"/>
        <v>2720248</v>
      </c>
      <c r="L4061" s="12">
        <f t="shared" si="552"/>
        <v>41866.390648148146</v>
      </c>
      <c r="M4061" s="12">
        <f t="shared" si="553"/>
        <v>41897.875</v>
      </c>
      <c r="N4061" s="14">
        <f t="shared" si="554"/>
        <v>31.234351851851851</v>
      </c>
      <c r="O4061" t="b">
        <v>0</v>
      </c>
      <c r="P4061">
        <v>7</v>
      </c>
      <c r="Q4061" t="b">
        <v>0</v>
      </c>
      <c r="R4061" s="8">
        <f t="shared" si="555"/>
        <v>2.5000000000000001E-2</v>
      </c>
      <c r="S4061" s="10"/>
      <c r="T4061" t="s">
        <v>8271</v>
      </c>
      <c r="U4061" t="str">
        <f t="shared" si="549"/>
        <v>theater</v>
      </c>
      <c r="V4061" t="str">
        <f t="shared" si="550"/>
        <v>plays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>
        <f t="shared" si="551"/>
        <v>2935144</v>
      </c>
      <c r="L4062" s="12">
        <f t="shared" si="552"/>
        <v>41779.445092592592</v>
      </c>
      <c r="M4062" s="12">
        <f t="shared" si="553"/>
        <v>41813.416666666664</v>
      </c>
      <c r="N4062" s="14">
        <f t="shared" si="554"/>
        <v>33.721574074074077</v>
      </c>
      <c r="O4062" t="b">
        <v>0</v>
      </c>
      <c r="P4062">
        <v>5</v>
      </c>
      <c r="Q4062" t="b">
        <v>0</v>
      </c>
      <c r="R4062" s="8">
        <f t="shared" si="555"/>
        <v>2.8500000000000001E-2</v>
      </c>
      <c r="S4062" s="10"/>
      <c r="T4062" t="s">
        <v>8271</v>
      </c>
      <c r="U4062" t="str">
        <f t="shared" si="549"/>
        <v>theater</v>
      </c>
      <c r="V4062" t="str">
        <f t="shared" si="550"/>
        <v>plays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>
        <f t="shared" si="551"/>
        <v>5180400</v>
      </c>
      <c r="L4063" s="12">
        <f t="shared" si="552"/>
        <v>42420.891469907408</v>
      </c>
      <c r="M4063" s="12">
        <f t="shared" si="553"/>
        <v>42480.849803240737</v>
      </c>
      <c r="N4063" s="14">
        <f t="shared" si="554"/>
        <v>59.708333333333336</v>
      </c>
      <c r="O4063" t="b">
        <v>0</v>
      </c>
      <c r="P4063">
        <v>0</v>
      </c>
      <c r="Q4063" t="b">
        <v>0</v>
      </c>
      <c r="R4063" s="8">
        <f t="shared" si="555"/>
        <v>0</v>
      </c>
      <c r="S4063" s="10"/>
      <c r="T4063" t="s">
        <v>8271</v>
      </c>
      <c r="U4063" t="str">
        <f t="shared" ref="U4063:U4115" si="556">IF(T4063="theater/plays", "theater", IF(T4063="theater/musical", "theater", IF(T4063="theater/spaces", "theater", "N/A")))</f>
        <v>theater</v>
      </c>
      <c r="V4063" t="str">
        <f t="shared" ref="V4063:V4115" si="557">IF(T4063="theater/plays", "plays", IF(T4063="theater/musical", "musical", IF(T4063="theater/spaces", "spaces", "N/A")))</f>
        <v>plays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>
        <f t="shared" si="551"/>
        <v>2592000</v>
      </c>
      <c r="L4064" s="12">
        <f t="shared" si="552"/>
        <v>42523.489212962959</v>
      </c>
      <c r="M4064" s="12">
        <f t="shared" si="553"/>
        <v>42553.489212962959</v>
      </c>
      <c r="N4064" s="14">
        <f t="shared" si="554"/>
        <v>29.75</v>
      </c>
      <c r="O4064" t="b">
        <v>0</v>
      </c>
      <c r="P4064">
        <v>3</v>
      </c>
      <c r="Q4064" t="b">
        <v>0</v>
      </c>
      <c r="R4064" s="8">
        <f t="shared" si="555"/>
        <v>2.4500000000000001E-2</v>
      </c>
      <c r="S4064" s="10"/>
      <c r="T4064" t="s">
        <v>8271</v>
      </c>
      <c r="U4064" t="str">
        <f t="shared" si="556"/>
        <v>theater</v>
      </c>
      <c r="V4064" t="str">
        <f t="shared" si="557"/>
        <v>plays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>
        <f t="shared" si="551"/>
        <v>2592000</v>
      </c>
      <c r="L4065" s="12">
        <f t="shared" si="552"/>
        <v>41787.431527777779</v>
      </c>
      <c r="M4065" s="12">
        <f t="shared" si="553"/>
        <v>41817.431527777779</v>
      </c>
      <c r="N4065" s="14">
        <f t="shared" si="554"/>
        <v>29.75</v>
      </c>
      <c r="O4065" t="b">
        <v>0</v>
      </c>
      <c r="P4065">
        <v>9</v>
      </c>
      <c r="Q4065" t="b">
        <v>0</v>
      </c>
      <c r="R4065" s="8">
        <f t="shared" si="555"/>
        <v>1.4210526315789474E-2</v>
      </c>
      <c r="S4065" s="10"/>
      <c r="T4065" t="s">
        <v>8271</v>
      </c>
      <c r="U4065" t="str">
        <f t="shared" si="556"/>
        <v>theater</v>
      </c>
      <c r="V4065" t="str">
        <f t="shared" si="557"/>
        <v>plays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>
        <f t="shared" si="551"/>
        <v>2592000</v>
      </c>
      <c r="L4066" s="12">
        <f t="shared" si="552"/>
        <v>42093.338263888887</v>
      </c>
      <c r="M4066" s="12">
        <f t="shared" si="553"/>
        <v>42123.338263888887</v>
      </c>
      <c r="N4066" s="14">
        <f t="shared" si="554"/>
        <v>29.75</v>
      </c>
      <c r="O4066" t="b">
        <v>0</v>
      </c>
      <c r="P4066">
        <v>6</v>
      </c>
      <c r="Q4066" t="b">
        <v>0</v>
      </c>
      <c r="R4066" s="8">
        <f t="shared" si="555"/>
        <v>0.1925</v>
      </c>
      <c r="S4066" s="10"/>
      <c r="T4066" t="s">
        <v>8271</v>
      </c>
      <c r="U4066" t="str">
        <f t="shared" si="556"/>
        <v>theater</v>
      </c>
      <c r="V4066" t="str">
        <f t="shared" si="557"/>
        <v>plays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>
        <f t="shared" si="551"/>
        <v>2592000</v>
      </c>
      <c r="L4067" s="12">
        <f t="shared" si="552"/>
        <v>41833.701516203706</v>
      </c>
      <c r="M4067" s="12">
        <f t="shared" si="553"/>
        <v>41863.701516203706</v>
      </c>
      <c r="N4067" s="14">
        <f t="shared" si="554"/>
        <v>29.75</v>
      </c>
      <c r="O4067" t="b">
        <v>0</v>
      </c>
      <c r="P4067">
        <v>4</v>
      </c>
      <c r="Q4067" t="b">
        <v>0</v>
      </c>
      <c r="R4067" s="8">
        <f t="shared" si="555"/>
        <v>6.7499999999999999E-3</v>
      </c>
      <c r="S4067" s="10"/>
      <c r="T4067" t="s">
        <v>8271</v>
      </c>
      <c r="U4067" t="str">
        <f t="shared" si="556"/>
        <v>theater</v>
      </c>
      <c r="V4067" t="str">
        <f t="shared" si="557"/>
        <v>plays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>
        <f t="shared" si="551"/>
        <v>2592000</v>
      </c>
      <c r="L4068" s="12">
        <f t="shared" si="552"/>
        <v>42478.789212962962</v>
      </c>
      <c r="M4068" s="12">
        <f t="shared" si="553"/>
        <v>42508.789212962962</v>
      </c>
      <c r="N4068" s="14">
        <f t="shared" si="554"/>
        <v>29.75</v>
      </c>
      <c r="O4068" t="b">
        <v>0</v>
      </c>
      <c r="P4068">
        <v>1</v>
      </c>
      <c r="Q4068" t="b">
        <v>0</v>
      </c>
      <c r="R4068" s="8">
        <f t="shared" si="555"/>
        <v>1.6666666666666668E-3</v>
      </c>
      <c r="S4068" s="10"/>
      <c r="T4068" t="s">
        <v>8271</v>
      </c>
      <c r="U4068" t="str">
        <f t="shared" si="556"/>
        <v>theater</v>
      </c>
      <c r="V4068" t="str">
        <f t="shared" si="557"/>
        <v>plays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>
        <f t="shared" si="551"/>
        <v>3456000</v>
      </c>
      <c r="L4069" s="12">
        <f t="shared" si="552"/>
        <v>42234.867476851854</v>
      </c>
      <c r="M4069" s="12">
        <f t="shared" si="553"/>
        <v>42274.867476851854</v>
      </c>
      <c r="N4069" s="14">
        <f t="shared" si="554"/>
        <v>39.75</v>
      </c>
      <c r="O4069" t="b">
        <v>0</v>
      </c>
      <c r="P4069">
        <v>17</v>
      </c>
      <c r="Q4069" t="b">
        <v>0</v>
      </c>
      <c r="R4069" s="8">
        <f t="shared" si="555"/>
        <v>0.60899999999999999</v>
      </c>
      <c r="S4069" s="10"/>
      <c r="T4069" t="s">
        <v>8271</v>
      </c>
      <c r="U4069" t="str">
        <f t="shared" si="556"/>
        <v>theater</v>
      </c>
      <c r="V4069" t="str">
        <f t="shared" si="557"/>
        <v>plays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>
        <f t="shared" si="551"/>
        <v>2591845</v>
      </c>
      <c r="L4070" s="12">
        <f t="shared" si="552"/>
        <v>42718.713599537034</v>
      </c>
      <c r="M4070" s="12">
        <f t="shared" si="553"/>
        <v>42748.711805555555</v>
      </c>
      <c r="N4070" s="14">
        <f t="shared" si="554"/>
        <v>29.748206018518516</v>
      </c>
      <c r="O4070" t="b">
        <v>0</v>
      </c>
      <c r="P4070">
        <v>1</v>
      </c>
      <c r="Q4070" t="b">
        <v>0</v>
      </c>
      <c r="R4070" s="8">
        <f t="shared" si="555"/>
        <v>0.01</v>
      </c>
      <c r="S4070" s="10"/>
      <c r="T4070" t="s">
        <v>8271</v>
      </c>
      <c r="U4070" t="str">
        <f t="shared" si="556"/>
        <v>theater</v>
      </c>
      <c r="V4070" t="str">
        <f t="shared" si="557"/>
        <v>plays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>
        <f t="shared" si="551"/>
        <v>3528444</v>
      </c>
      <c r="L4071" s="12">
        <f t="shared" si="552"/>
        <v>42022.411527777775</v>
      </c>
      <c r="M4071" s="12">
        <f t="shared" si="553"/>
        <v>42063.25</v>
      </c>
      <c r="N4071" s="14">
        <f t="shared" si="554"/>
        <v>40.588472222222222</v>
      </c>
      <c r="O4071" t="b">
        <v>0</v>
      </c>
      <c r="P4071">
        <v>13</v>
      </c>
      <c r="Q4071" t="b">
        <v>0</v>
      </c>
      <c r="R4071" s="8">
        <f t="shared" si="555"/>
        <v>0.34399999999999997</v>
      </c>
      <c r="S4071" s="10"/>
      <c r="T4071" t="s">
        <v>8271</v>
      </c>
      <c r="U4071" t="str">
        <f t="shared" si="556"/>
        <v>theater</v>
      </c>
      <c r="V4071" t="str">
        <f t="shared" si="557"/>
        <v>plays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>
        <f t="shared" si="551"/>
        <v>2804380</v>
      </c>
      <c r="L4072" s="12">
        <f t="shared" si="552"/>
        <v>42031.416898148149</v>
      </c>
      <c r="M4072" s="12">
        <f t="shared" si="553"/>
        <v>42063.875</v>
      </c>
      <c r="N4072" s="14">
        <f t="shared" si="554"/>
        <v>32.20810185185185</v>
      </c>
      <c r="O4072" t="b">
        <v>0</v>
      </c>
      <c r="P4072">
        <v>6</v>
      </c>
      <c r="Q4072" t="b">
        <v>0</v>
      </c>
      <c r="R4072" s="8">
        <f t="shared" si="555"/>
        <v>0.16500000000000001</v>
      </c>
      <c r="S4072" s="10"/>
      <c r="T4072" t="s">
        <v>8271</v>
      </c>
      <c r="U4072" t="str">
        <f t="shared" si="556"/>
        <v>theater</v>
      </c>
      <c r="V4072" t="str">
        <f t="shared" si="557"/>
        <v>plays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>
        <f t="shared" si="551"/>
        <v>2592000</v>
      </c>
      <c r="L4073" s="12">
        <f t="shared" si="552"/>
        <v>42700.554756944446</v>
      </c>
      <c r="M4073" s="12">
        <f t="shared" si="553"/>
        <v>42730.554756944446</v>
      </c>
      <c r="N4073" s="14">
        <f t="shared" si="554"/>
        <v>29.75</v>
      </c>
      <c r="O4073" t="b">
        <v>0</v>
      </c>
      <c r="P4073">
        <v>0</v>
      </c>
      <c r="Q4073" t="b">
        <v>0</v>
      </c>
      <c r="R4073" s="8">
        <f t="shared" si="555"/>
        <v>0</v>
      </c>
      <c r="S4073" s="10"/>
      <c r="T4073" t="s">
        <v>8271</v>
      </c>
      <c r="U4073" t="str">
        <f t="shared" si="556"/>
        <v>theater</v>
      </c>
      <c r="V4073" t="str">
        <f t="shared" si="557"/>
        <v>plays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>
        <f t="shared" si="551"/>
        <v>5184000</v>
      </c>
      <c r="L4074" s="12">
        <f t="shared" si="552"/>
        <v>41812.52443287037</v>
      </c>
      <c r="M4074" s="12">
        <f t="shared" si="553"/>
        <v>41872.52443287037</v>
      </c>
      <c r="N4074" s="14">
        <f t="shared" si="554"/>
        <v>59.75</v>
      </c>
      <c r="O4074" t="b">
        <v>0</v>
      </c>
      <c r="P4074">
        <v>2</v>
      </c>
      <c r="Q4074" t="b">
        <v>0</v>
      </c>
      <c r="R4074" s="8">
        <f t="shared" si="555"/>
        <v>4.0000000000000001E-3</v>
      </c>
      <c r="S4074" s="10"/>
      <c r="T4074" t="s">
        <v>8271</v>
      </c>
      <c r="U4074" t="str">
        <f t="shared" si="556"/>
        <v>theater</v>
      </c>
      <c r="V4074" t="str">
        <f t="shared" si="557"/>
        <v>plays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>
        <f t="shared" si="551"/>
        <v>4736574</v>
      </c>
      <c r="L4075" s="12">
        <f t="shared" si="552"/>
        <v>42078.09520833334</v>
      </c>
      <c r="M4075" s="12">
        <f t="shared" si="553"/>
        <v>42132.916666666672</v>
      </c>
      <c r="N4075" s="14">
        <f t="shared" si="554"/>
        <v>54.571458333333332</v>
      </c>
      <c r="O4075" t="b">
        <v>0</v>
      </c>
      <c r="P4075">
        <v>2</v>
      </c>
      <c r="Q4075" t="b">
        <v>0</v>
      </c>
      <c r="R4075" s="8">
        <f t="shared" si="555"/>
        <v>1.0571428571428572E-2</v>
      </c>
      <c r="S4075" s="10"/>
      <c r="T4075" t="s">
        <v>8271</v>
      </c>
      <c r="U4075" t="str">
        <f t="shared" si="556"/>
        <v>theater</v>
      </c>
      <c r="V4075" t="str">
        <f t="shared" si="557"/>
        <v>plays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>
        <f t="shared" si="551"/>
        <v>2595600</v>
      </c>
      <c r="L4076" s="12">
        <f t="shared" si="552"/>
        <v>42283.302951388891</v>
      </c>
      <c r="M4076" s="12">
        <f t="shared" si="553"/>
        <v>42313.344618055555</v>
      </c>
      <c r="N4076" s="14">
        <f t="shared" si="554"/>
        <v>29.791666666666668</v>
      </c>
      <c r="O4076" t="b">
        <v>0</v>
      </c>
      <c r="P4076">
        <v>21</v>
      </c>
      <c r="Q4076" t="b">
        <v>0</v>
      </c>
      <c r="R4076" s="8">
        <f t="shared" si="555"/>
        <v>0.26727272727272727</v>
      </c>
      <c r="S4076" s="10"/>
      <c r="T4076" t="s">
        <v>8271</v>
      </c>
      <c r="U4076" t="str">
        <f t="shared" si="556"/>
        <v>theater</v>
      </c>
      <c r="V4076" t="str">
        <f t="shared" si="557"/>
        <v>plays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>
        <f t="shared" si="551"/>
        <v>3601311</v>
      </c>
      <c r="L4077" s="12">
        <f t="shared" si="552"/>
        <v>41778.795937499999</v>
      </c>
      <c r="M4077" s="12">
        <f t="shared" si="553"/>
        <v>41820.477777777778</v>
      </c>
      <c r="N4077" s="14">
        <f t="shared" si="554"/>
        <v>41.431840277777773</v>
      </c>
      <c r="O4077" t="b">
        <v>0</v>
      </c>
      <c r="P4077">
        <v>13</v>
      </c>
      <c r="Q4077" t="b">
        <v>0</v>
      </c>
      <c r="R4077" s="8">
        <f t="shared" si="555"/>
        <v>0.28799999999999998</v>
      </c>
      <c r="S4077" s="10"/>
      <c r="T4077" t="s">
        <v>8271</v>
      </c>
      <c r="U4077" t="str">
        <f t="shared" si="556"/>
        <v>theater</v>
      </c>
      <c r="V4077" t="str">
        <f t="shared" si="557"/>
        <v>plays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>
        <f t="shared" si="551"/>
        <v>2421911</v>
      </c>
      <c r="L4078" s="12">
        <f t="shared" si="552"/>
        <v>41905.545706018522</v>
      </c>
      <c r="M4078" s="12">
        <f t="shared" si="553"/>
        <v>41933.57708333333</v>
      </c>
      <c r="N4078" s="14">
        <f t="shared" si="554"/>
        <v>27.781377314814815</v>
      </c>
      <c r="O4078" t="b">
        <v>0</v>
      </c>
      <c r="P4078">
        <v>0</v>
      </c>
      <c r="Q4078" t="b">
        <v>0</v>
      </c>
      <c r="R4078" s="8">
        <f t="shared" si="555"/>
        <v>0</v>
      </c>
      <c r="S4078" s="10"/>
      <c r="T4078" t="s">
        <v>8271</v>
      </c>
      <c r="U4078" t="str">
        <f t="shared" si="556"/>
        <v>theater</v>
      </c>
      <c r="V4078" t="str">
        <f t="shared" si="557"/>
        <v>plays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>
        <f t="shared" si="551"/>
        <v>2592000</v>
      </c>
      <c r="L4079" s="12">
        <f t="shared" si="552"/>
        <v>42695.4605787037</v>
      </c>
      <c r="M4079" s="12">
        <f t="shared" si="553"/>
        <v>42725.4605787037</v>
      </c>
      <c r="N4079" s="14">
        <f t="shared" si="554"/>
        <v>29.75</v>
      </c>
      <c r="O4079" t="b">
        <v>0</v>
      </c>
      <c r="P4079">
        <v>6</v>
      </c>
      <c r="Q4079" t="b">
        <v>0</v>
      </c>
      <c r="R4079" s="8">
        <f t="shared" si="555"/>
        <v>8.8999999999999996E-2</v>
      </c>
      <c r="S4079" s="10"/>
      <c r="T4079" t="s">
        <v>8271</v>
      </c>
      <c r="U4079" t="str">
        <f t="shared" si="556"/>
        <v>theater</v>
      </c>
      <c r="V4079" t="str">
        <f t="shared" si="557"/>
        <v>plays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>
        <f t="shared" si="551"/>
        <v>2592000</v>
      </c>
      <c r="L4080" s="12">
        <f t="shared" si="552"/>
        <v>42732.537523148145</v>
      </c>
      <c r="M4080" s="12">
        <f t="shared" si="553"/>
        <v>42762.537523148145</v>
      </c>
      <c r="N4080" s="14">
        <f t="shared" si="554"/>
        <v>29.75</v>
      </c>
      <c r="O4080" t="b">
        <v>0</v>
      </c>
      <c r="P4080">
        <v>0</v>
      </c>
      <c r="Q4080" t="b">
        <v>0</v>
      </c>
      <c r="R4080" s="8">
        <f t="shared" si="555"/>
        <v>0</v>
      </c>
      <c r="S4080" s="10"/>
      <c r="T4080" t="s">
        <v>8271</v>
      </c>
      <c r="U4080" t="str">
        <f t="shared" si="556"/>
        <v>theater</v>
      </c>
      <c r="V4080" t="str">
        <f t="shared" si="557"/>
        <v>plays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>
        <f t="shared" si="551"/>
        <v>2592000</v>
      </c>
      <c r="L4081" s="12">
        <f t="shared" si="552"/>
        <v>42510.688900462963</v>
      </c>
      <c r="M4081" s="12">
        <f t="shared" si="553"/>
        <v>42540.688900462963</v>
      </c>
      <c r="N4081" s="14">
        <f t="shared" si="554"/>
        <v>29.75</v>
      </c>
      <c r="O4081" t="b">
        <v>0</v>
      </c>
      <c r="P4081">
        <v>1</v>
      </c>
      <c r="Q4081" t="b">
        <v>0</v>
      </c>
      <c r="R4081" s="8">
        <f t="shared" si="555"/>
        <v>1.6666666666666668E-3</v>
      </c>
      <c r="S4081" s="10"/>
      <c r="T4081" t="s">
        <v>8271</v>
      </c>
      <c r="U4081" t="str">
        <f t="shared" si="556"/>
        <v>theater</v>
      </c>
      <c r="V4081" t="str">
        <f t="shared" si="557"/>
        <v>plays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>
        <f t="shared" si="551"/>
        <v>2081324</v>
      </c>
      <c r="L4082" s="12">
        <f t="shared" si="552"/>
        <v>42511.448101851856</v>
      </c>
      <c r="M4082" s="12">
        <f t="shared" si="553"/>
        <v>42535.537500000006</v>
      </c>
      <c r="N4082" s="14">
        <f t="shared" si="554"/>
        <v>23.839398148148145</v>
      </c>
      <c r="O4082" t="b">
        <v>0</v>
      </c>
      <c r="P4082">
        <v>0</v>
      </c>
      <c r="Q4082" t="b">
        <v>0</v>
      </c>
      <c r="R4082" s="8">
        <f t="shared" si="555"/>
        <v>0</v>
      </c>
      <c r="S4082" s="10"/>
      <c r="T4082" t="s">
        <v>8271</v>
      </c>
      <c r="U4082" t="str">
        <f t="shared" si="556"/>
        <v>theater</v>
      </c>
      <c r="V4082" t="str">
        <f t="shared" si="557"/>
        <v>plays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>
        <f t="shared" si="551"/>
        <v>2588400</v>
      </c>
      <c r="L4083" s="12">
        <f t="shared" si="552"/>
        <v>42041.331307870365</v>
      </c>
      <c r="M4083" s="12">
        <f t="shared" si="553"/>
        <v>42071.289641203708</v>
      </c>
      <c r="N4083" s="14">
        <f t="shared" si="554"/>
        <v>29.708333333333332</v>
      </c>
      <c r="O4083" t="b">
        <v>0</v>
      </c>
      <c r="P4083">
        <v>12</v>
      </c>
      <c r="Q4083" t="b">
        <v>0</v>
      </c>
      <c r="R4083" s="8">
        <f t="shared" si="555"/>
        <v>0.15737410071942445</v>
      </c>
      <c r="S4083" s="10"/>
      <c r="T4083" t="s">
        <v>8271</v>
      </c>
      <c r="U4083" t="str">
        <f t="shared" si="556"/>
        <v>theater</v>
      </c>
      <c r="V4083" t="str">
        <f t="shared" si="557"/>
        <v>plays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>
        <f t="shared" si="551"/>
        <v>1362447</v>
      </c>
      <c r="L4084" s="12">
        <f t="shared" si="552"/>
        <v>42306.939270833333</v>
      </c>
      <c r="M4084" s="12">
        <f t="shared" si="553"/>
        <v>42322.708333333328</v>
      </c>
      <c r="N4084" s="14">
        <f t="shared" si="554"/>
        <v>15.519062500000002</v>
      </c>
      <c r="O4084" t="b">
        <v>0</v>
      </c>
      <c r="P4084">
        <v>2</v>
      </c>
      <c r="Q4084" t="b">
        <v>0</v>
      </c>
      <c r="R4084" s="8">
        <f t="shared" si="555"/>
        <v>0.02</v>
      </c>
      <c r="S4084" s="10"/>
      <c r="T4084" t="s">
        <v>8271</v>
      </c>
      <c r="U4084" t="str">
        <f t="shared" si="556"/>
        <v>theater</v>
      </c>
      <c r="V4084" t="str">
        <f t="shared" si="557"/>
        <v>plays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>
        <f t="shared" si="551"/>
        <v>2592000</v>
      </c>
      <c r="L4085" s="12">
        <f t="shared" si="552"/>
        <v>42353.511759259258</v>
      </c>
      <c r="M4085" s="12">
        <f t="shared" si="553"/>
        <v>42383.511759259258</v>
      </c>
      <c r="N4085" s="14">
        <f t="shared" si="554"/>
        <v>29.75</v>
      </c>
      <c r="O4085" t="b">
        <v>0</v>
      </c>
      <c r="P4085">
        <v>6</v>
      </c>
      <c r="Q4085" t="b">
        <v>0</v>
      </c>
      <c r="R4085" s="8">
        <f t="shared" si="555"/>
        <v>0.21685714285714286</v>
      </c>
      <c r="S4085" s="10"/>
      <c r="T4085" t="s">
        <v>8271</v>
      </c>
      <c r="U4085" t="str">
        <f t="shared" si="556"/>
        <v>theater</v>
      </c>
      <c r="V4085" t="str">
        <f t="shared" si="557"/>
        <v>plays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>
        <f t="shared" si="551"/>
        <v>2592000</v>
      </c>
      <c r="L4086" s="12">
        <f t="shared" si="552"/>
        <v>42622.186412037037</v>
      </c>
      <c r="M4086" s="12">
        <f t="shared" si="553"/>
        <v>42652.186412037037</v>
      </c>
      <c r="N4086" s="14">
        <f t="shared" si="554"/>
        <v>29.75</v>
      </c>
      <c r="O4086" t="b">
        <v>0</v>
      </c>
      <c r="P4086">
        <v>1</v>
      </c>
      <c r="Q4086" t="b">
        <v>0</v>
      </c>
      <c r="R4086" s="8">
        <f t="shared" si="555"/>
        <v>3.3333333333333335E-3</v>
      </c>
      <c r="S4086" s="10"/>
      <c r="T4086" t="s">
        <v>8271</v>
      </c>
      <c r="U4086" t="str">
        <f t="shared" si="556"/>
        <v>theater</v>
      </c>
      <c r="V4086" t="str">
        <f t="shared" si="557"/>
        <v>plays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>
        <f t="shared" si="551"/>
        <v>2467765</v>
      </c>
      <c r="L4087" s="12">
        <f t="shared" si="552"/>
        <v>42058.353877314818</v>
      </c>
      <c r="M4087" s="12">
        <f t="shared" si="553"/>
        <v>42086.915972222225</v>
      </c>
      <c r="N4087" s="14">
        <f t="shared" si="554"/>
        <v>28.312094907407403</v>
      </c>
      <c r="O4087" t="b">
        <v>0</v>
      </c>
      <c r="P4087">
        <v>1</v>
      </c>
      <c r="Q4087" t="b">
        <v>0</v>
      </c>
      <c r="R4087" s="8">
        <f t="shared" si="555"/>
        <v>2.8571428571428571E-3</v>
      </c>
      <c r="S4087" s="10"/>
      <c r="T4087" t="s">
        <v>8271</v>
      </c>
      <c r="U4087" t="str">
        <f t="shared" si="556"/>
        <v>theater</v>
      </c>
      <c r="V4087" t="str">
        <f t="shared" si="557"/>
        <v>plays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>
        <f t="shared" si="551"/>
        <v>2093101</v>
      </c>
      <c r="L4088" s="12">
        <f t="shared" si="552"/>
        <v>42304.690960648149</v>
      </c>
      <c r="M4088" s="12">
        <f t="shared" si="553"/>
        <v>42328.916666666672</v>
      </c>
      <c r="N4088" s="14">
        <f t="shared" si="554"/>
        <v>23.975706018518522</v>
      </c>
      <c r="O4088" t="b">
        <v>0</v>
      </c>
      <c r="P4088">
        <v>5</v>
      </c>
      <c r="Q4088" t="b">
        <v>0</v>
      </c>
      <c r="R4088" s="8">
        <f t="shared" si="555"/>
        <v>4.7E-2</v>
      </c>
      <c r="S4088" s="10"/>
      <c r="T4088" t="s">
        <v>8271</v>
      </c>
      <c r="U4088" t="str">
        <f t="shared" si="556"/>
        <v>theater</v>
      </c>
      <c r="V4088" t="str">
        <f t="shared" si="557"/>
        <v>plays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>
        <f t="shared" si="551"/>
        <v>2592000</v>
      </c>
      <c r="L4089" s="12">
        <f t="shared" si="552"/>
        <v>42538.492893518516</v>
      </c>
      <c r="M4089" s="12">
        <f t="shared" si="553"/>
        <v>42568.492893518516</v>
      </c>
      <c r="N4089" s="14">
        <f t="shared" si="554"/>
        <v>29.75</v>
      </c>
      <c r="O4089" t="b">
        <v>0</v>
      </c>
      <c r="P4089">
        <v>0</v>
      </c>
      <c r="Q4089" t="b">
        <v>0</v>
      </c>
      <c r="R4089" s="8">
        <f t="shared" si="555"/>
        <v>0</v>
      </c>
      <c r="S4089" s="10"/>
      <c r="T4089" t="s">
        <v>8271</v>
      </c>
      <c r="U4089" t="str">
        <f t="shared" si="556"/>
        <v>theater</v>
      </c>
      <c r="V4089" t="str">
        <f t="shared" si="557"/>
        <v>plays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>
        <f t="shared" si="551"/>
        <v>2576636</v>
      </c>
      <c r="L4090" s="12">
        <f t="shared" si="552"/>
        <v>41990.362546296295</v>
      </c>
      <c r="M4090" s="12">
        <f t="shared" si="553"/>
        <v>42020.184722222228</v>
      </c>
      <c r="N4090" s="14">
        <f t="shared" si="554"/>
        <v>29.572175925925929</v>
      </c>
      <c r="O4090" t="b">
        <v>0</v>
      </c>
      <c r="P4090">
        <v>3</v>
      </c>
      <c r="Q4090" t="b">
        <v>0</v>
      </c>
      <c r="R4090" s="8">
        <f t="shared" si="555"/>
        <v>0.108</v>
      </c>
      <c r="S4090" s="10"/>
      <c r="T4090" t="s">
        <v>8271</v>
      </c>
      <c r="U4090" t="str">
        <f t="shared" si="556"/>
        <v>theater</v>
      </c>
      <c r="V4090" t="str">
        <f t="shared" si="557"/>
        <v>plays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>
        <f t="shared" si="551"/>
        <v>2851212</v>
      </c>
      <c r="L4091" s="12">
        <f t="shared" si="552"/>
        <v>42122.482499999998</v>
      </c>
      <c r="M4091" s="12">
        <f t="shared" si="553"/>
        <v>42155.482638888891</v>
      </c>
      <c r="N4091" s="14">
        <f t="shared" si="554"/>
        <v>32.750138888888891</v>
      </c>
      <c r="O4091" t="b">
        <v>0</v>
      </c>
      <c r="P4091">
        <v>8</v>
      </c>
      <c r="Q4091" t="b">
        <v>0</v>
      </c>
      <c r="R4091" s="8">
        <f t="shared" si="555"/>
        <v>4.8000000000000001E-2</v>
      </c>
      <c r="S4091" s="10"/>
      <c r="T4091" t="s">
        <v>8271</v>
      </c>
      <c r="U4091" t="str">
        <f t="shared" si="556"/>
        <v>theater</v>
      </c>
      <c r="V4091" t="str">
        <f t="shared" si="557"/>
        <v>plays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>
        <f t="shared" si="551"/>
        <v>1205463</v>
      </c>
      <c r="L4092" s="12">
        <f t="shared" si="552"/>
        <v>42209.42288194444</v>
      </c>
      <c r="M4092" s="12">
        <f t="shared" si="553"/>
        <v>42223.375</v>
      </c>
      <c r="N4092" s="14">
        <f t="shared" si="554"/>
        <v>13.702118055555554</v>
      </c>
      <c r="O4092" t="b">
        <v>0</v>
      </c>
      <c r="P4092">
        <v>3</v>
      </c>
      <c r="Q4092" t="b">
        <v>0</v>
      </c>
      <c r="R4092" s="8">
        <f t="shared" si="555"/>
        <v>3.2000000000000001E-2</v>
      </c>
      <c r="S4092" s="10"/>
      <c r="T4092" t="s">
        <v>8271</v>
      </c>
      <c r="U4092" t="str">
        <f t="shared" si="556"/>
        <v>theater</v>
      </c>
      <c r="V4092" t="str">
        <f t="shared" si="557"/>
        <v>plays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>
        <f t="shared" si="551"/>
        <v>2592000</v>
      </c>
      <c r="L4093" s="12">
        <f t="shared" si="552"/>
        <v>41990.256377314814</v>
      </c>
      <c r="M4093" s="12">
        <f t="shared" si="553"/>
        <v>42020.256377314814</v>
      </c>
      <c r="N4093" s="14">
        <f t="shared" si="554"/>
        <v>29.75</v>
      </c>
      <c r="O4093" t="b">
        <v>0</v>
      </c>
      <c r="P4093">
        <v>8</v>
      </c>
      <c r="Q4093" t="b">
        <v>0</v>
      </c>
      <c r="R4093" s="8">
        <f t="shared" si="555"/>
        <v>0.1275</v>
      </c>
      <c r="S4093" s="10"/>
      <c r="T4093" t="s">
        <v>8271</v>
      </c>
      <c r="U4093" t="str">
        <f t="shared" si="556"/>
        <v>theater</v>
      </c>
      <c r="V4093" t="str">
        <f t="shared" si="557"/>
        <v>plays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>
        <f t="shared" si="551"/>
        <v>5180400</v>
      </c>
      <c r="L4094" s="12">
        <f t="shared" si="552"/>
        <v>42038.944988425923</v>
      </c>
      <c r="M4094" s="12">
        <f t="shared" si="553"/>
        <v>42098.903321759266</v>
      </c>
      <c r="N4094" s="14">
        <f t="shared" si="554"/>
        <v>59.708333333333336</v>
      </c>
      <c r="O4094" t="b">
        <v>0</v>
      </c>
      <c r="P4094">
        <v>1</v>
      </c>
      <c r="Q4094" t="b">
        <v>0</v>
      </c>
      <c r="R4094" s="8">
        <f t="shared" si="555"/>
        <v>1.8181818181818181E-4</v>
      </c>
      <c r="S4094" s="10"/>
      <c r="T4094" t="s">
        <v>8271</v>
      </c>
      <c r="U4094" t="str">
        <f t="shared" si="556"/>
        <v>theater</v>
      </c>
      <c r="V4094" t="str">
        <f t="shared" si="557"/>
        <v>plays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>
        <f t="shared" si="551"/>
        <v>5184000</v>
      </c>
      <c r="L4095" s="12">
        <f t="shared" si="552"/>
        <v>42178.565891203703</v>
      </c>
      <c r="M4095" s="12">
        <f t="shared" si="553"/>
        <v>42238.565891203703</v>
      </c>
      <c r="N4095" s="14">
        <f t="shared" si="554"/>
        <v>59.75</v>
      </c>
      <c r="O4095" t="b">
        <v>0</v>
      </c>
      <c r="P4095">
        <v>4</v>
      </c>
      <c r="Q4095" t="b">
        <v>0</v>
      </c>
      <c r="R4095" s="8">
        <f t="shared" si="555"/>
        <v>2.4E-2</v>
      </c>
      <c r="S4095" s="10"/>
      <c r="T4095" t="s">
        <v>8271</v>
      </c>
      <c r="U4095" t="str">
        <f t="shared" si="556"/>
        <v>theater</v>
      </c>
      <c r="V4095" t="str">
        <f t="shared" si="557"/>
        <v>plays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>
        <f t="shared" si="551"/>
        <v>3812040</v>
      </c>
      <c r="L4096" s="12">
        <f t="shared" si="552"/>
        <v>41889.836805555555</v>
      </c>
      <c r="M4096" s="12">
        <f t="shared" si="553"/>
        <v>41933.957638888889</v>
      </c>
      <c r="N4096" s="14">
        <f t="shared" si="554"/>
        <v>43.870833333333337</v>
      </c>
      <c r="O4096" t="b">
        <v>0</v>
      </c>
      <c r="P4096">
        <v>8</v>
      </c>
      <c r="Q4096" t="b">
        <v>0</v>
      </c>
      <c r="R4096" s="8">
        <f t="shared" si="555"/>
        <v>0.36499999999999999</v>
      </c>
      <c r="S4096" s="10"/>
      <c r="T4096" t="s">
        <v>8271</v>
      </c>
      <c r="U4096" t="str">
        <f t="shared" si="556"/>
        <v>theater</v>
      </c>
      <c r="V4096" t="str">
        <f t="shared" si="557"/>
        <v>plays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>
        <f t="shared" si="551"/>
        <v>2592000</v>
      </c>
      <c r="L4097" s="12">
        <f t="shared" si="552"/>
        <v>42692.781828703708</v>
      </c>
      <c r="M4097" s="12">
        <f t="shared" si="553"/>
        <v>42722.781828703708</v>
      </c>
      <c r="N4097" s="14">
        <f t="shared" si="554"/>
        <v>29.75</v>
      </c>
      <c r="O4097" t="b">
        <v>0</v>
      </c>
      <c r="P4097">
        <v>1</v>
      </c>
      <c r="Q4097" t="b">
        <v>0</v>
      </c>
      <c r="R4097" s="8">
        <f t="shared" si="555"/>
        <v>2.6666666666666668E-2</v>
      </c>
      <c r="S4097" s="10"/>
      <c r="T4097" t="s">
        <v>8271</v>
      </c>
      <c r="U4097" t="str">
        <f t="shared" si="556"/>
        <v>theater</v>
      </c>
      <c r="V4097" t="str">
        <f t="shared" si="557"/>
        <v>plays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>
        <f t="shared" si="551"/>
        <v>3787641</v>
      </c>
      <c r="L4098" s="12">
        <f t="shared" si="552"/>
        <v>42750.280312499999</v>
      </c>
      <c r="M4098" s="12">
        <f t="shared" si="553"/>
        <v>42794.118749999994</v>
      </c>
      <c r="N4098" s="14">
        <f t="shared" si="554"/>
        <v>43.588437499999998</v>
      </c>
      <c r="O4098" t="b">
        <v>0</v>
      </c>
      <c r="P4098">
        <v>5</v>
      </c>
      <c r="Q4098" t="b">
        <v>0</v>
      </c>
      <c r="R4098" s="8">
        <f t="shared" si="555"/>
        <v>0.11428571428571428</v>
      </c>
      <c r="S4098" s="10"/>
      <c r="T4098" t="s">
        <v>8271</v>
      </c>
      <c r="U4098" t="str">
        <f t="shared" si="556"/>
        <v>theater</v>
      </c>
      <c r="V4098" t="str">
        <f t="shared" si="557"/>
        <v>plays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>
        <f t="shared" ref="K4099:K4115" si="558">SUM(I4099,-J4099)</f>
        <v>4853263</v>
      </c>
      <c r="L4099" s="12">
        <f t="shared" ref="L4099:L4115" si="559">(((J4099/60)/60)/24)+DATE(1970,1,1)+(-6/24)</f>
        <v>42344.574502314819</v>
      </c>
      <c r="M4099" s="12">
        <f t="shared" ref="M4099:M4115" si="560">(((I4099/60)/60)/24)+DATE(1970,1,1)+(-6/24)</f>
        <v>42400.746527777781</v>
      </c>
      <c r="N4099" s="14">
        <f t="shared" ref="N4099:N4115" si="561">(((K4099/60)/60)/24)+(-6/24)</f>
        <v>55.922025462962957</v>
      </c>
      <c r="O4099" t="b">
        <v>0</v>
      </c>
      <c r="P4099">
        <v>0</v>
      </c>
      <c r="Q4099" t="b">
        <v>0</v>
      </c>
      <c r="R4099" s="8">
        <f t="shared" ref="R4099:R4115" si="562">E4099/D4099</f>
        <v>0</v>
      </c>
      <c r="S4099" s="10"/>
      <c r="T4099" t="s">
        <v>8271</v>
      </c>
      <c r="U4099" t="str">
        <f t="shared" si="556"/>
        <v>theater</v>
      </c>
      <c r="V4099" t="str">
        <f t="shared" si="557"/>
        <v>plays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>
        <f t="shared" si="558"/>
        <v>2592000</v>
      </c>
      <c r="L4100" s="12">
        <f t="shared" si="559"/>
        <v>42495.472187499996</v>
      </c>
      <c r="M4100" s="12">
        <f t="shared" si="560"/>
        <v>42525.472187499996</v>
      </c>
      <c r="N4100" s="14">
        <f t="shared" si="561"/>
        <v>29.75</v>
      </c>
      <c r="O4100" t="b">
        <v>0</v>
      </c>
      <c r="P4100">
        <v>0</v>
      </c>
      <c r="Q4100" t="b">
        <v>0</v>
      </c>
      <c r="R4100" s="8">
        <f t="shared" si="562"/>
        <v>0</v>
      </c>
      <c r="S4100" s="10"/>
      <c r="T4100" t="s">
        <v>8271</v>
      </c>
      <c r="U4100" t="str">
        <f t="shared" si="556"/>
        <v>theater</v>
      </c>
      <c r="V4100" t="str">
        <f t="shared" si="557"/>
        <v>plays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>
        <f t="shared" si="558"/>
        <v>3888000</v>
      </c>
      <c r="L4101" s="12">
        <f t="shared" si="559"/>
        <v>42570.600381944445</v>
      </c>
      <c r="M4101" s="12">
        <f t="shared" si="560"/>
        <v>42615.600381944445</v>
      </c>
      <c r="N4101" s="14">
        <f t="shared" si="561"/>
        <v>44.75</v>
      </c>
      <c r="O4101" t="b">
        <v>0</v>
      </c>
      <c r="P4101">
        <v>1</v>
      </c>
      <c r="Q4101" t="b">
        <v>0</v>
      </c>
      <c r="R4101" s="8">
        <f t="shared" si="562"/>
        <v>1.1111111111111112E-2</v>
      </c>
      <c r="S4101" s="10"/>
      <c r="T4101" t="s">
        <v>8271</v>
      </c>
      <c r="U4101" t="str">
        <f t="shared" si="556"/>
        <v>theater</v>
      </c>
      <c r="V4101" t="str">
        <f t="shared" si="557"/>
        <v>plays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>
        <f t="shared" si="558"/>
        <v>864000</v>
      </c>
      <c r="L4102" s="12">
        <f t="shared" si="559"/>
        <v>41926.874884259261</v>
      </c>
      <c r="M4102" s="12">
        <f t="shared" si="560"/>
        <v>41936.874884259261</v>
      </c>
      <c r="N4102" s="14">
        <f t="shared" si="561"/>
        <v>9.75</v>
      </c>
      <c r="O4102" t="b">
        <v>0</v>
      </c>
      <c r="P4102">
        <v>0</v>
      </c>
      <c r="Q4102" t="b">
        <v>0</v>
      </c>
      <c r="R4102" s="8">
        <f t="shared" si="562"/>
        <v>0</v>
      </c>
      <c r="S4102" s="10"/>
      <c r="T4102" t="s">
        <v>8271</v>
      </c>
      <c r="U4102" t="str">
        <f t="shared" si="556"/>
        <v>theater</v>
      </c>
      <c r="V4102" t="str">
        <f t="shared" si="557"/>
        <v>plays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>
        <f t="shared" si="558"/>
        <v>2592000</v>
      </c>
      <c r="L4103" s="12">
        <f t="shared" si="559"/>
        <v>42730.653726851851</v>
      </c>
      <c r="M4103" s="12">
        <f t="shared" si="560"/>
        <v>42760.653726851851</v>
      </c>
      <c r="N4103" s="14">
        <f t="shared" si="561"/>
        <v>29.75</v>
      </c>
      <c r="O4103" t="b">
        <v>0</v>
      </c>
      <c r="P4103">
        <v>0</v>
      </c>
      <c r="Q4103" t="b">
        <v>0</v>
      </c>
      <c r="R4103" s="8">
        <f t="shared" si="562"/>
        <v>0</v>
      </c>
      <c r="S4103" s="10"/>
      <c r="T4103" t="s">
        <v>8271</v>
      </c>
      <c r="U4103" t="str">
        <f t="shared" si="556"/>
        <v>theater</v>
      </c>
      <c r="V4103" t="str">
        <f t="shared" si="557"/>
        <v>plays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>
        <f t="shared" si="558"/>
        <v>2592000</v>
      </c>
      <c r="L4104" s="12">
        <f t="shared" si="559"/>
        <v>42475.598067129627</v>
      </c>
      <c r="M4104" s="12">
        <f t="shared" si="560"/>
        <v>42505.598067129627</v>
      </c>
      <c r="N4104" s="14">
        <f t="shared" si="561"/>
        <v>29.75</v>
      </c>
      <c r="O4104" t="b">
        <v>0</v>
      </c>
      <c r="P4104">
        <v>6</v>
      </c>
      <c r="Q4104" t="b">
        <v>0</v>
      </c>
      <c r="R4104" s="8">
        <f t="shared" si="562"/>
        <v>0.27400000000000002</v>
      </c>
      <c r="S4104" s="10"/>
      <c r="T4104" t="s">
        <v>8271</v>
      </c>
      <c r="U4104" t="str">
        <f t="shared" si="556"/>
        <v>theater</v>
      </c>
      <c r="V4104" t="str">
        <f t="shared" si="557"/>
        <v>plays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>
        <f t="shared" si="558"/>
        <v>4660354</v>
      </c>
      <c r="L4105" s="12">
        <f t="shared" si="559"/>
        <v>42188.58293981482</v>
      </c>
      <c r="M4105" s="12">
        <f t="shared" si="560"/>
        <v>42242.522222222222</v>
      </c>
      <c r="N4105" s="14">
        <f t="shared" si="561"/>
        <v>53.689282407407404</v>
      </c>
      <c r="O4105" t="b">
        <v>0</v>
      </c>
      <c r="P4105">
        <v>6</v>
      </c>
      <c r="Q4105" t="b">
        <v>0</v>
      </c>
      <c r="R4105" s="8">
        <f t="shared" si="562"/>
        <v>0.1</v>
      </c>
      <c r="S4105" s="10"/>
      <c r="T4105" t="s">
        <v>8271</v>
      </c>
      <c r="U4105" t="str">
        <f t="shared" si="556"/>
        <v>theater</v>
      </c>
      <c r="V4105" t="str">
        <f t="shared" si="557"/>
        <v>plays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>
        <f t="shared" si="558"/>
        <v>2592000</v>
      </c>
      <c r="L4106" s="12">
        <f t="shared" si="559"/>
        <v>42640.028171296297</v>
      </c>
      <c r="M4106" s="12">
        <f t="shared" si="560"/>
        <v>42670.028171296297</v>
      </c>
      <c r="N4106" s="14">
        <f t="shared" si="561"/>
        <v>29.75</v>
      </c>
      <c r="O4106" t="b">
        <v>0</v>
      </c>
      <c r="P4106">
        <v>14</v>
      </c>
      <c r="Q4106" t="b">
        <v>0</v>
      </c>
      <c r="R4106" s="8">
        <f t="shared" si="562"/>
        <v>0.21366666666666667</v>
      </c>
      <c r="S4106" s="10"/>
      <c r="T4106" t="s">
        <v>8271</v>
      </c>
      <c r="U4106" t="str">
        <f t="shared" si="556"/>
        <v>theater</v>
      </c>
      <c r="V4106" t="str">
        <f t="shared" si="557"/>
        <v>plays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>
        <f t="shared" si="558"/>
        <v>2851200</v>
      </c>
      <c r="L4107" s="12">
        <f t="shared" si="559"/>
        <v>42696.760520833333</v>
      </c>
      <c r="M4107" s="12">
        <f t="shared" si="560"/>
        <v>42729.760520833333</v>
      </c>
      <c r="N4107" s="14">
        <f t="shared" si="561"/>
        <v>32.75</v>
      </c>
      <c r="O4107" t="b">
        <v>0</v>
      </c>
      <c r="P4107">
        <v>6</v>
      </c>
      <c r="Q4107" t="b">
        <v>0</v>
      </c>
      <c r="R4107" s="8">
        <f t="shared" si="562"/>
        <v>6.9696969696969702E-2</v>
      </c>
      <c r="S4107" s="10"/>
      <c r="T4107" t="s">
        <v>8271</v>
      </c>
      <c r="U4107" t="str">
        <f t="shared" si="556"/>
        <v>theater</v>
      </c>
      <c r="V4107" t="str">
        <f t="shared" si="557"/>
        <v>plays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>
        <f t="shared" si="558"/>
        <v>3714534</v>
      </c>
      <c r="L4108" s="12">
        <f t="shared" si="559"/>
        <v>42052.799375000002</v>
      </c>
      <c r="M4108" s="12">
        <f t="shared" si="560"/>
        <v>42095.791666666672</v>
      </c>
      <c r="N4108" s="14">
        <f t="shared" si="561"/>
        <v>42.742291666666667</v>
      </c>
      <c r="O4108" t="b">
        <v>0</v>
      </c>
      <c r="P4108">
        <v>33</v>
      </c>
      <c r="Q4108" t="b">
        <v>0</v>
      </c>
      <c r="R4108" s="8">
        <f t="shared" si="562"/>
        <v>0.70599999999999996</v>
      </c>
      <c r="S4108" s="10"/>
      <c r="T4108" t="s">
        <v>8271</v>
      </c>
      <c r="U4108" t="str">
        <f t="shared" si="556"/>
        <v>theater</v>
      </c>
      <c r="V4108" t="str">
        <f t="shared" si="557"/>
        <v>plays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>
        <f t="shared" si="558"/>
        <v>1987200</v>
      </c>
      <c r="L4109" s="12">
        <f t="shared" si="559"/>
        <v>41883.666678240741</v>
      </c>
      <c r="M4109" s="12">
        <f t="shared" si="560"/>
        <v>41906.666678240741</v>
      </c>
      <c r="N4109" s="14">
        <f t="shared" si="561"/>
        <v>22.75</v>
      </c>
      <c r="O4109" t="b">
        <v>0</v>
      </c>
      <c r="P4109">
        <v>4</v>
      </c>
      <c r="Q4109" t="b">
        <v>0</v>
      </c>
      <c r="R4109" s="8">
        <f t="shared" si="562"/>
        <v>2.0500000000000001E-2</v>
      </c>
      <c r="S4109" s="10"/>
      <c r="T4109" t="s">
        <v>8271</v>
      </c>
      <c r="U4109" t="str">
        <f t="shared" si="556"/>
        <v>theater</v>
      </c>
      <c r="V4109" t="str">
        <f t="shared" si="557"/>
        <v>plays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>
        <f t="shared" si="558"/>
        <v>2607263</v>
      </c>
      <c r="L4110" s="12">
        <f t="shared" si="559"/>
        <v>42766.781678240746</v>
      </c>
      <c r="M4110" s="12">
        <f t="shared" si="560"/>
        <v>42796.958333333328</v>
      </c>
      <c r="N4110" s="14">
        <f t="shared" si="561"/>
        <v>29.926655092592593</v>
      </c>
      <c r="O4110" t="b">
        <v>0</v>
      </c>
      <c r="P4110">
        <v>1</v>
      </c>
      <c r="Q4110" t="b">
        <v>0</v>
      </c>
      <c r="R4110" s="8">
        <f t="shared" si="562"/>
        <v>1.9666666666666666E-2</v>
      </c>
      <c r="S4110" s="10"/>
      <c r="T4110" t="s">
        <v>8271</v>
      </c>
      <c r="U4110" t="str">
        <f t="shared" si="556"/>
        <v>theater</v>
      </c>
      <c r="V4110" t="str">
        <f t="shared" si="557"/>
        <v>plays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>
        <f t="shared" si="558"/>
        <v>2595600</v>
      </c>
      <c r="L4111" s="12">
        <f t="shared" si="559"/>
        <v>42307.289398148147</v>
      </c>
      <c r="M4111" s="12">
        <f t="shared" si="560"/>
        <v>42337.331064814818</v>
      </c>
      <c r="N4111" s="14">
        <f t="shared" si="561"/>
        <v>29.791666666666668</v>
      </c>
      <c r="O4111" t="b">
        <v>0</v>
      </c>
      <c r="P4111">
        <v>0</v>
      </c>
      <c r="Q4111" t="b">
        <v>0</v>
      </c>
      <c r="R4111" s="8">
        <f t="shared" si="562"/>
        <v>0</v>
      </c>
      <c r="S4111" s="10"/>
      <c r="T4111" t="s">
        <v>8271</v>
      </c>
      <c r="U4111" t="str">
        <f t="shared" si="556"/>
        <v>theater</v>
      </c>
      <c r="V4111" t="str">
        <f t="shared" si="557"/>
        <v>plays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>
        <f t="shared" si="558"/>
        <v>5184000</v>
      </c>
      <c r="L4112" s="12">
        <f t="shared" si="559"/>
        <v>42512.376747685179</v>
      </c>
      <c r="M4112" s="12">
        <f t="shared" si="560"/>
        <v>42572.376747685179</v>
      </c>
      <c r="N4112" s="14">
        <f t="shared" si="561"/>
        <v>59.75</v>
      </c>
      <c r="O4112" t="b">
        <v>0</v>
      </c>
      <c r="P4112">
        <v>6</v>
      </c>
      <c r="Q4112" t="b">
        <v>0</v>
      </c>
      <c r="R4112" s="8">
        <f t="shared" si="562"/>
        <v>0.28666666666666668</v>
      </c>
      <c r="S4112" s="10"/>
      <c r="T4112" t="s">
        <v>8271</v>
      </c>
      <c r="U4112" t="str">
        <f t="shared" si="556"/>
        <v>theater</v>
      </c>
      <c r="V4112" t="str">
        <f t="shared" si="557"/>
        <v>plays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>
        <f t="shared" si="558"/>
        <v>2592000</v>
      </c>
      <c r="L4113" s="12">
        <f t="shared" si="559"/>
        <v>42028.885879629626</v>
      </c>
      <c r="M4113" s="12">
        <f t="shared" si="560"/>
        <v>42058.885879629626</v>
      </c>
      <c r="N4113" s="14">
        <f t="shared" si="561"/>
        <v>29.75</v>
      </c>
      <c r="O4113" t="b">
        <v>0</v>
      </c>
      <c r="P4113">
        <v>6</v>
      </c>
      <c r="Q4113" t="b">
        <v>0</v>
      </c>
      <c r="R4113" s="8">
        <f t="shared" si="562"/>
        <v>3.1333333333333331E-2</v>
      </c>
      <c r="S4113" s="10"/>
      <c r="T4113" t="s">
        <v>8271</v>
      </c>
      <c r="U4113" t="str">
        <f t="shared" si="556"/>
        <v>theater</v>
      </c>
      <c r="V4113" t="str">
        <f t="shared" si="557"/>
        <v>plays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>
        <f t="shared" si="558"/>
        <v>2337414</v>
      </c>
      <c r="L4114" s="12">
        <f t="shared" si="559"/>
        <v>42400.696597222224</v>
      </c>
      <c r="M4114" s="12">
        <f t="shared" si="560"/>
        <v>42427.75</v>
      </c>
      <c r="N4114" s="14">
        <f t="shared" si="561"/>
        <v>26.803402777777777</v>
      </c>
      <c r="O4114" t="b">
        <v>0</v>
      </c>
      <c r="P4114">
        <v>1</v>
      </c>
      <c r="Q4114" t="b">
        <v>0</v>
      </c>
      <c r="R4114" s="8">
        <f t="shared" si="562"/>
        <v>4.0000000000000002E-4</v>
      </c>
      <c r="S4114" s="10"/>
      <c r="T4114" t="s">
        <v>8271</v>
      </c>
      <c r="U4114" t="str">
        <f t="shared" si="556"/>
        <v>theater</v>
      </c>
      <c r="V4114" t="str">
        <f t="shared" si="557"/>
        <v>plays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>
        <f t="shared" si="558"/>
        <v>1615717</v>
      </c>
      <c r="L4115" s="12">
        <f t="shared" si="559"/>
        <v>42358.323182870372</v>
      </c>
      <c r="M4115" s="12">
        <f t="shared" si="560"/>
        <v>42377.023611111115</v>
      </c>
      <c r="N4115" s="14">
        <f t="shared" si="561"/>
        <v>18.450428240740738</v>
      </c>
      <c r="O4115" t="b">
        <v>0</v>
      </c>
      <c r="P4115">
        <v>3</v>
      </c>
      <c r="Q4115" t="b">
        <v>0</v>
      </c>
      <c r="R4115" s="8">
        <f t="shared" si="562"/>
        <v>2E-3</v>
      </c>
      <c r="S4115" s="10"/>
      <c r="T4115" t="s">
        <v>8271</v>
      </c>
      <c r="U4115" t="str">
        <f t="shared" si="556"/>
        <v>theater</v>
      </c>
      <c r="V4115" t="str">
        <f t="shared" si="557"/>
        <v>plays</v>
      </c>
    </row>
  </sheetData>
  <autoFilter ref="U1:U4115" xr:uid="{4DED3B7B-CBB5-4AC4-836B-7D14829051F0}"/>
  <conditionalFormatting sqref="F1:F1048576">
    <cfRule type="cellIs" dxfId="9" priority="4" operator="equal">
      <formula>"canceled"</formula>
    </cfRule>
    <cfRule type="cellIs" dxfId="8" priority="5" operator="equal">
      <formula>"live"</formula>
    </cfRule>
    <cfRule type="cellIs" dxfId="7" priority="6" operator="equal">
      <formula>"failed"</formula>
    </cfRule>
    <cfRule type="cellIs" dxfId="6" priority="7" operator="equal">
      <formula>"successful"</formula>
    </cfRule>
  </conditionalFormatting>
  <conditionalFormatting sqref="R1:R1048576">
    <cfRule type="colorScale" priority="2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conditionalFormatting sqref="Q1:Q1048576">
    <cfRule type="cellIs" dxfId="5" priority="1" operator="equal">
      <formula>"""TRUE"""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Pivot_Category States</vt:lpstr>
      <vt:lpstr>Pivot_Sub_Category States</vt:lpstr>
      <vt:lpstr>Pivot_Years</vt:lpstr>
      <vt:lpstr>Bonus</vt:lpstr>
      <vt:lpstr>Main</vt:lpstr>
      <vt:lpstr>kickstarter</vt:lpstr>
      <vt:lpstr>percent_funded</vt:lpstr>
      <vt:lpstr>spotlight</vt:lpstr>
      <vt:lpstr>staff_pick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pl1070</cp:lastModifiedBy>
  <dcterms:created xsi:type="dcterms:W3CDTF">2017-04-20T15:17:24Z</dcterms:created>
  <dcterms:modified xsi:type="dcterms:W3CDTF">2018-04-17T23:59:44Z</dcterms:modified>
</cp:coreProperties>
</file>