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PycharmProjects\jakov\вариант 2024 2025\C.Горбачёв\4\"/>
    </mc:Choice>
  </mc:AlternateContent>
  <bookViews>
    <workbookView xWindow="-120" yWindow="-120" windowWidth="29040" windowHeight="15840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" l="1"/>
  <c r="A2" i="1"/>
  <c r="A3" i="1"/>
  <c r="A4" i="1"/>
  <c r="A5" i="1"/>
  <c r="A6" i="1"/>
  <c r="A8" i="1"/>
  <c r="A10" i="1"/>
  <c r="A11" i="1"/>
  <c r="A13" i="1"/>
  <c r="A14" i="1"/>
  <c r="A19" i="1"/>
  <c r="A20" i="1"/>
  <c r="A22" i="1"/>
  <c r="A24" i="1"/>
  <c r="A35" i="1"/>
  <c r="A37" i="1"/>
  <c r="A38" i="1"/>
  <c r="A40" i="1"/>
  <c r="A42" i="1"/>
  <c r="A45" i="1"/>
  <c r="A51" i="1"/>
  <c r="A52" i="1"/>
  <c r="A55" i="1"/>
  <c r="A57" i="1"/>
  <c r="A60" i="1"/>
  <c r="A62" i="1"/>
  <c r="A63" i="1"/>
  <c r="A64" i="1"/>
  <c r="A66" i="1"/>
  <c r="A68" i="1"/>
  <c r="A69" i="1"/>
  <c r="A73" i="1"/>
  <c r="A75" i="1"/>
  <c r="A79" i="1"/>
  <c r="A84" i="1"/>
  <c r="A86" i="1"/>
  <c r="A91" i="1"/>
  <c r="A93" i="1"/>
  <c r="A95" i="1"/>
  <c r="A98" i="1"/>
  <c r="A99" i="1"/>
  <c r="A100" i="1"/>
  <c r="A103" i="1"/>
  <c r="A107" i="1"/>
  <c r="A111" i="1"/>
  <c r="A114" i="1"/>
  <c r="A115" i="1"/>
  <c r="A118" i="1"/>
  <c r="A120" i="1"/>
  <c r="A121" i="1"/>
  <c r="A122" i="1"/>
  <c r="A124" i="1"/>
  <c r="A126" i="1"/>
  <c r="A130" i="1"/>
  <c r="A131" i="1"/>
  <c r="A132" i="1"/>
  <c r="A134" i="1"/>
  <c r="A137" i="1"/>
  <c r="A140" i="1"/>
  <c r="A141" i="1"/>
  <c r="A143" i="1"/>
  <c r="A146" i="1"/>
  <c r="A147" i="1"/>
  <c r="A148" i="1"/>
  <c r="A154" i="1"/>
  <c r="A155" i="1"/>
  <c r="A164" i="1"/>
  <c r="A167" i="1"/>
  <c r="A170" i="1"/>
  <c r="A173" i="1"/>
  <c r="A174" i="1"/>
  <c r="A175" i="1"/>
  <c r="A177" i="1"/>
  <c r="A178" i="1"/>
  <c r="A180" i="1"/>
  <c r="A183" i="1"/>
  <c r="A184" i="1"/>
  <c r="A185" i="1"/>
  <c r="A186" i="1"/>
  <c r="A188" i="1"/>
  <c r="A198" i="1"/>
  <c r="A202" i="1"/>
  <c r="A208" i="1"/>
  <c r="A209" i="1"/>
  <c r="A210" i="1"/>
  <c r="A212" i="1"/>
  <c r="A213" i="1"/>
  <c r="A215" i="1"/>
  <c r="A217" i="1"/>
  <c r="A218" i="1"/>
  <c r="A221" i="1"/>
  <c r="A222" i="1"/>
  <c r="A223" i="1"/>
  <c r="A225" i="1"/>
  <c r="A226" i="1"/>
  <c r="A228" i="1"/>
  <c r="A233" i="1"/>
  <c r="A235" i="1"/>
  <c r="A241" i="1"/>
  <c r="A243" i="1"/>
  <c r="A245" i="1"/>
  <c r="A246" i="1"/>
  <c r="A255" i="1"/>
  <c r="A257" i="1"/>
  <c r="A262" i="1"/>
  <c r="A263" i="1"/>
  <c r="A266" i="1"/>
  <c r="A275" i="1"/>
  <c r="A278" i="1"/>
  <c r="A279" i="1"/>
  <c r="A280" i="1"/>
  <c r="A282" i="1"/>
  <c r="A283" i="1"/>
  <c r="A289" i="1"/>
  <c r="A290" i="1"/>
  <c r="A310" i="1"/>
  <c r="A315" i="1"/>
  <c r="A319" i="1"/>
  <c r="A320" i="1"/>
  <c r="A321" i="1"/>
  <c r="A325" i="1"/>
  <c r="A328" i="1"/>
  <c r="A332" i="1"/>
  <c r="A333" i="1"/>
  <c r="A336" i="1"/>
  <c r="A337" i="1"/>
  <c r="A338" i="1"/>
  <c r="A339" i="1"/>
  <c r="A341" i="1"/>
  <c r="A342" i="1"/>
  <c r="A343" i="1"/>
  <c r="A344" i="1"/>
  <c r="A345" i="1"/>
  <c r="A347" i="1"/>
  <c r="A349" i="1"/>
  <c r="A351" i="1"/>
  <c r="A354" i="1"/>
  <c r="A355" i="1"/>
  <c r="A357" i="1"/>
  <c r="A364" i="1"/>
  <c r="A369" i="1"/>
  <c r="A376" i="1"/>
  <c r="A377" i="1"/>
  <c r="A379" i="1"/>
  <c r="A384" i="1"/>
  <c r="A385" i="1"/>
  <c r="A386" i="1"/>
  <c r="A390" i="1"/>
  <c r="A393" i="1"/>
  <c r="A400" i="1"/>
  <c r="A406" i="1"/>
  <c r="A409" i="1"/>
  <c r="A412" i="1"/>
  <c r="A417" i="1"/>
  <c r="A418" i="1"/>
  <c r="A419" i="1"/>
  <c r="A423" i="1"/>
  <c r="A426" i="1"/>
  <c r="A434" i="1"/>
  <c r="A435" i="1"/>
  <c r="A436" i="1"/>
  <c r="A438" i="1"/>
  <c r="A439" i="1"/>
  <c r="A441" i="1"/>
  <c r="A446" i="1"/>
  <c r="A447" i="1"/>
  <c r="A448" i="1"/>
  <c r="A452" i="1"/>
  <c r="A454" i="1"/>
  <c r="A455" i="1"/>
  <c r="A456" i="1"/>
  <c r="A457" i="1"/>
  <c r="A460" i="1"/>
  <c r="A463" i="1"/>
  <c r="A469" i="1"/>
  <c r="A470" i="1"/>
  <c r="A471" i="1"/>
  <c r="A476" i="1"/>
  <c r="A478" i="1"/>
  <c r="A479" i="1"/>
  <c r="A480" i="1"/>
  <c r="A483" i="1"/>
  <c r="A491" i="1"/>
  <c r="A495" i="1"/>
  <c r="A502" i="1"/>
  <c r="A503" i="1"/>
  <c r="A505" i="1"/>
  <c r="A507" i="1"/>
  <c r="A510" i="1"/>
  <c r="A513" i="1"/>
  <c r="A519" i="1"/>
  <c r="A522" i="1"/>
  <c r="A523" i="1"/>
  <c r="A525" i="1"/>
  <c r="A527" i="1"/>
  <c r="A531" i="1"/>
  <c r="A534" i="1"/>
  <c r="A539" i="1"/>
  <c r="A541" i="1"/>
  <c r="A542" i="1"/>
  <c r="A543" i="1"/>
  <c r="A549" i="1"/>
  <c r="A552" i="1"/>
  <c r="A554" i="1"/>
  <c r="A556" i="1"/>
  <c r="A558" i="1"/>
  <c r="A562" i="1"/>
  <c r="A564" i="1"/>
  <c r="A567" i="1"/>
  <c r="A570" i="1"/>
  <c r="A574" i="1"/>
  <c r="A578" i="1"/>
  <c r="A581" i="1"/>
  <c r="A583" i="1"/>
  <c r="A586" i="1"/>
  <c r="A587" i="1"/>
  <c r="A592" i="1"/>
  <c r="A597" i="1"/>
  <c r="A598" i="1"/>
  <c r="A601" i="1"/>
  <c r="A602" i="1"/>
  <c r="A605" i="1"/>
  <c r="A607" i="1"/>
  <c r="A608" i="1"/>
  <c r="A611" i="1"/>
  <c r="A614" i="1"/>
  <c r="A620" i="1"/>
  <c r="A621" i="1"/>
  <c r="A622" i="1"/>
  <c r="A625" i="1"/>
  <c r="A626" i="1"/>
  <c r="A628" i="1"/>
  <c r="A631" i="1"/>
  <c r="A632" i="1"/>
  <c r="A633" i="1"/>
  <c r="A634" i="1"/>
  <c r="A635" i="1"/>
  <c r="A638" i="1"/>
  <c r="A643" i="1"/>
  <c r="A646" i="1"/>
  <c r="A651" i="1"/>
  <c r="A655" i="1"/>
  <c r="A656" i="1"/>
  <c r="A658" i="1"/>
  <c r="A663" i="1"/>
  <c r="A664" i="1"/>
  <c r="A671" i="1"/>
  <c r="A672" i="1"/>
  <c r="A676" i="1"/>
  <c r="A680" i="1"/>
  <c r="A681" i="1"/>
  <c r="A683" i="1"/>
  <c r="A685" i="1"/>
  <c r="A687" i="1"/>
  <c r="A691" i="1"/>
  <c r="A693" i="1"/>
  <c r="A696" i="1"/>
  <c r="A697" i="1"/>
  <c r="A700" i="1"/>
  <c r="A705" i="1"/>
  <c r="A709" i="1"/>
  <c r="A714" i="1"/>
  <c r="A715" i="1"/>
  <c r="A718" i="1"/>
  <c r="A719" i="1"/>
  <c r="A720" i="1"/>
  <c r="A723" i="1"/>
  <c r="A730" i="1"/>
  <c r="A732" i="1"/>
  <c r="A735" i="1"/>
  <c r="A740" i="1"/>
  <c r="A741" i="1"/>
  <c r="A750" i="1"/>
  <c r="A751" i="1"/>
  <c r="A752" i="1"/>
  <c r="A755" i="1"/>
  <c r="A762" i="1"/>
  <c r="A764" i="1"/>
  <c r="A767" i="1"/>
  <c r="A771" i="1"/>
  <c r="A773" i="1"/>
  <c r="A777" i="1"/>
  <c r="A778" i="1"/>
  <c r="A783" i="1"/>
  <c r="A784" i="1"/>
  <c r="A785" i="1"/>
  <c r="A786" i="1"/>
  <c r="A787" i="1"/>
  <c r="A790" i="1"/>
  <c r="A792" i="1"/>
  <c r="A796" i="1"/>
  <c r="A800" i="1"/>
  <c r="A801" i="1"/>
  <c r="A802" i="1"/>
  <c r="A804" i="1"/>
  <c r="A808" i="1"/>
  <c r="A809" i="1"/>
  <c r="A811" i="1"/>
  <c r="A813" i="1"/>
  <c r="A815" i="1"/>
  <c r="A817" i="1"/>
  <c r="A818" i="1"/>
  <c r="A819" i="1"/>
  <c r="A820" i="1"/>
  <c r="A825" i="1"/>
  <c r="A832" i="1"/>
  <c r="A835" i="1"/>
  <c r="A838" i="1"/>
  <c r="A839" i="1"/>
  <c r="A840" i="1"/>
  <c r="A842" i="1"/>
  <c r="A843" i="1"/>
  <c r="A844" i="1"/>
  <c r="A846" i="1"/>
  <c r="A850" i="1"/>
  <c r="A859" i="1"/>
  <c r="A860" i="1"/>
  <c r="A864" i="1"/>
  <c r="A865" i="1"/>
  <c r="A870" i="1"/>
  <c r="A871" i="1"/>
  <c r="A876" i="1"/>
  <c r="A878" i="1"/>
  <c r="A880" i="1"/>
  <c r="A882" i="1"/>
  <c r="A884" i="1"/>
  <c r="A891" i="1"/>
  <c r="A894" i="1"/>
  <c r="A897" i="1"/>
  <c r="A898" i="1"/>
  <c r="A900" i="1"/>
  <c r="A902" i="1"/>
  <c r="A910" i="1"/>
  <c r="A912" i="1"/>
  <c r="A913" i="1"/>
  <c r="A915" i="1"/>
  <c r="A917" i="1"/>
  <c r="A918" i="1"/>
  <c r="A920" i="1"/>
  <c r="A922" i="1"/>
  <c r="A925" i="1"/>
  <c r="A933" i="1"/>
  <c r="A934" i="1"/>
  <c r="A937" i="1"/>
  <c r="A938" i="1"/>
  <c r="A941" i="1"/>
  <c r="A944" i="1"/>
  <c r="A945" i="1"/>
  <c r="A947" i="1"/>
  <c r="A949" i="1"/>
  <c r="A952" i="1"/>
  <c r="A956" i="1"/>
  <c r="A961" i="1"/>
  <c r="A968" i="1"/>
  <c r="A969" i="1"/>
  <c r="A970" i="1"/>
  <c r="A972" i="1"/>
  <c r="A975" i="1"/>
  <c r="A977" i="1"/>
  <c r="A979" i="1"/>
  <c r="A983" i="1"/>
  <c r="A986" i="1"/>
  <c r="A987" i="1"/>
  <c r="A990" i="1"/>
  <c r="A991" i="1"/>
  <c r="A993" i="1"/>
  <c r="A994" i="1"/>
  <c r="A995" i="1"/>
  <c r="A999" i="1"/>
  <c r="A1005" i="1"/>
  <c r="A1007" i="1"/>
  <c r="A1008" i="1"/>
  <c r="A1010" i="1"/>
  <c r="A1012" i="1"/>
  <c r="A1021" i="1"/>
  <c r="A1023" i="1"/>
  <c r="A1026" i="1"/>
  <c r="A1028" i="1"/>
  <c r="A1030" i="1"/>
  <c r="A1031" i="1"/>
  <c r="A1036" i="1"/>
  <c r="A1037" i="1"/>
  <c r="A1041" i="1"/>
  <c r="A1044" i="1"/>
  <c r="A1046" i="1"/>
  <c r="A1049" i="1"/>
  <c r="A1050" i="1"/>
  <c r="A1057" i="1"/>
  <c r="A1060" i="1"/>
  <c r="A1064" i="1"/>
  <c r="A1068" i="1"/>
  <c r="A1069" i="1"/>
  <c r="A1076" i="1"/>
  <c r="A1077" i="1"/>
  <c r="A1078" i="1"/>
  <c r="A1083" i="1"/>
  <c r="A1087" i="1"/>
  <c r="A1088" i="1"/>
  <c r="A1090" i="1"/>
  <c r="A1091" i="1"/>
  <c r="A1096" i="1"/>
  <c r="A1099" i="1"/>
  <c r="A1104" i="1"/>
  <c r="A1108" i="1"/>
  <c r="A1110" i="1"/>
  <c r="A1111" i="1"/>
  <c r="A1113" i="1"/>
  <c r="A1117" i="1"/>
  <c r="A1118" i="1"/>
  <c r="A1119" i="1"/>
  <c r="A1121" i="1"/>
  <c r="A1123" i="1"/>
  <c r="A1124" i="1"/>
  <c r="A1126" i="1"/>
  <c r="A1127" i="1"/>
  <c r="A1131" i="1"/>
  <c r="A1135" i="1"/>
  <c r="A1137" i="1"/>
  <c r="A1138" i="1"/>
  <c r="A1139" i="1"/>
  <c r="A1141" i="1"/>
  <c r="A1143" i="1"/>
  <c r="A1144" i="1"/>
  <c r="A1151" i="1"/>
  <c r="A1152" i="1"/>
  <c r="A1154" i="1"/>
  <c r="A1156" i="1"/>
  <c r="A1160" i="1"/>
  <c r="A1163" i="1"/>
  <c r="A1168" i="1"/>
  <c r="A1173" i="1"/>
  <c r="A1174" i="1"/>
  <c r="A1179" i="1"/>
  <c r="A1186" i="1"/>
  <c r="A1188" i="1"/>
  <c r="A1194" i="1"/>
  <c r="A1195" i="1"/>
  <c r="A1196" i="1"/>
  <c r="A1198" i="1"/>
  <c r="A1199" i="1"/>
  <c r="A1200" i="1"/>
  <c r="A1202" i="1"/>
  <c r="A1205" i="1"/>
  <c r="A1210" i="1"/>
  <c r="A1219" i="1"/>
  <c r="A1220" i="1"/>
  <c r="A1221" i="1"/>
  <c r="A1223" i="1"/>
  <c r="A1225" i="1"/>
  <c r="A1227" i="1"/>
  <c r="A1228" i="1"/>
  <c r="A1229" i="1"/>
  <c r="A1236" i="1"/>
  <c r="A1237" i="1"/>
  <c r="A1238" i="1"/>
  <c r="A1241" i="1"/>
  <c r="A1243" i="1"/>
  <c r="A1245" i="1"/>
  <c r="A1248" i="1"/>
  <c r="A1249" i="1"/>
  <c r="A1250" i="1"/>
  <c r="A1251" i="1"/>
  <c r="A1252" i="1"/>
  <c r="A1256" i="1"/>
  <c r="A1257" i="1"/>
  <c r="A1258" i="1"/>
  <c r="A1259" i="1"/>
  <c r="A1267" i="1"/>
  <c r="A1270" i="1"/>
  <c r="A1271" i="1"/>
  <c r="A1274" i="1"/>
  <c r="A1275" i="1"/>
  <c r="A1276" i="1"/>
  <c r="A1277" i="1"/>
  <c r="A1279" i="1"/>
  <c r="A1283" i="1"/>
  <c r="A1293" i="1"/>
  <c r="A1294" i="1"/>
  <c r="A1296" i="1"/>
  <c r="A1297" i="1"/>
  <c r="A1301" i="1"/>
  <c r="A1303" i="1"/>
  <c r="A1304" i="1"/>
  <c r="A1305" i="1"/>
  <c r="A1306" i="1"/>
  <c r="A1307" i="1"/>
  <c r="A1308" i="1"/>
  <c r="A1309" i="1"/>
  <c r="A1310" i="1"/>
  <c r="A1316" i="1"/>
  <c r="A1319" i="1"/>
  <c r="A1320" i="1"/>
  <c r="A1322" i="1"/>
  <c r="A1323" i="1"/>
  <c r="A1325" i="1"/>
  <c r="A1326" i="1"/>
  <c r="A1334" i="1"/>
  <c r="A1336" i="1"/>
  <c r="A1337" i="1"/>
  <c r="A1340" i="1"/>
  <c r="A1341" i="1"/>
  <c r="A1342" i="1"/>
  <c r="A1344" i="1"/>
  <c r="A1345" i="1"/>
  <c r="A1353" i="1"/>
  <c r="A1354" i="1"/>
  <c r="A1356" i="1"/>
  <c r="A1359" i="1"/>
  <c r="A1360" i="1"/>
  <c r="A1362" i="1"/>
  <c r="A1363" i="1"/>
  <c r="A1364" i="1"/>
  <c r="A1370" i="1"/>
  <c r="A1372" i="1"/>
  <c r="A1374" i="1"/>
  <c r="A1375" i="1"/>
  <c r="A1376" i="1"/>
  <c r="A1378" i="1"/>
  <c r="A1379" i="1"/>
  <c r="A1383" i="1"/>
  <c r="A1385" i="1"/>
  <c r="A1387" i="1"/>
  <c r="A1390" i="1"/>
  <c r="A1391" i="1"/>
  <c r="A1398" i="1"/>
  <c r="A1399" i="1"/>
  <c r="A1404" i="1"/>
  <c r="A1405" i="1"/>
  <c r="A1410" i="1"/>
  <c r="A1411" i="1"/>
  <c r="A1413" i="1"/>
  <c r="A1414" i="1"/>
  <c r="A1418" i="1"/>
  <c r="A1422" i="1"/>
  <c r="A1423" i="1"/>
  <c r="A1425" i="1"/>
  <c r="A1426" i="1"/>
  <c r="A1428" i="1"/>
  <c r="A1429" i="1"/>
  <c r="A1433" i="1"/>
  <c r="A1436" i="1"/>
  <c r="A1439" i="1"/>
  <c r="A1440" i="1"/>
  <c r="A1441" i="1"/>
  <c r="A1442" i="1"/>
  <c r="A1444" i="1"/>
  <c r="A1448" i="1"/>
  <c r="A1451" i="1"/>
  <c r="A1452" i="1"/>
  <c r="A1460" i="1"/>
  <c r="A1468" i="1"/>
  <c r="A1469" i="1"/>
  <c r="A1472" i="1"/>
  <c r="A1474" i="1"/>
  <c r="A1477" i="1"/>
  <c r="A1479" i="1"/>
  <c r="A1480" i="1"/>
  <c r="A1482" i="1"/>
  <c r="A1483" i="1"/>
  <c r="A1486" i="1"/>
  <c r="A1487" i="1"/>
  <c r="A1490" i="1"/>
  <c r="A1491" i="1"/>
  <c r="A1493" i="1"/>
  <c r="A1497" i="1"/>
  <c r="A1498" i="1"/>
  <c r="A1500" i="1"/>
  <c r="A1503" i="1"/>
  <c r="A1504" i="1"/>
  <c r="A1507" i="1"/>
  <c r="A1508" i="1"/>
  <c r="A1509" i="1"/>
  <c r="A1514" i="1"/>
  <c r="A1518" i="1"/>
  <c r="A1519" i="1"/>
  <c r="A1520" i="1"/>
  <c r="A1522" i="1"/>
  <c r="A1524" i="1"/>
  <c r="A1525" i="1"/>
  <c r="A1526" i="1"/>
  <c r="A1527" i="1"/>
  <c r="A1529" i="1"/>
  <c r="A1531" i="1"/>
  <c r="A1533" i="1"/>
  <c r="A1541" i="1"/>
  <c r="A1544" i="1"/>
  <c r="A1546" i="1"/>
  <c r="A1547" i="1"/>
  <c r="A1550" i="1"/>
  <c r="A1551" i="1"/>
  <c r="A1556" i="1"/>
  <c r="A1558" i="1"/>
  <c r="A1563" i="1"/>
  <c r="A1564" i="1"/>
  <c r="A1566" i="1"/>
  <c r="A1573" i="1"/>
  <c r="A1577" i="1"/>
  <c r="A1580" i="1"/>
  <c r="A1584" i="1"/>
  <c r="A1589" i="1"/>
  <c r="A1590" i="1"/>
  <c r="A1592" i="1"/>
  <c r="A1594" i="1"/>
  <c r="A1603" i="1"/>
  <c r="A1605" i="1"/>
  <c r="A1609" i="1"/>
  <c r="A1613" i="1"/>
  <c r="A1614" i="1"/>
  <c r="A1615" i="1"/>
  <c r="A1621" i="1"/>
  <c r="A1622" i="1"/>
  <c r="A1624" i="1"/>
  <c r="A1625" i="1"/>
  <c r="A1628" i="1"/>
  <c r="A1630" i="1"/>
  <c r="A1632" i="1"/>
  <c r="A1634" i="1"/>
  <c r="A1637" i="1"/>
  <c r="A1639" i="1"/>
  <c r="A1640" i="1"/>
  <c r="A1645" i="1"/>
  <c r="A1646" i="1"/>
  <c r="A1647" i="1"/>
  <c r="A1649" i="1"/>
  <c r="A1650" i="1"/>
  <c r="A1653" i="1"/>
  <c r="A1654" i="1"/>
  <c r="A1658" i="1"/>
  <c r="A1665" i="1"/>
  <c r="A1667" i="1"/>
  <c r="A1668" i="1"/>
  <c r="A1669" i="1"/>
  <c r="A1678" i="1"/>
  <c r="A1681" i="1"/>
  <c r="A1686" i="1"/>
  <c r="A1690" i="1"/>
  <c r="A1691" i="1"/>
  <c r="A1692" i="1"/>
  <c r="A1694" i="1"/>
  <c r="A1695" i="1"/>
  <c r="A1697" i="1"/>
  <c r="A1701" i="1"/>
  <c r="A1704" i="1"/>
  <c r="A1705" i="1"/>
  <c r="A1713" i="1"/>
  <c r="A1717" i="1"/>
  <c r="A1718" i="1"/>
  <c r="A1723" i="1"/>
  <c r="A1725" i="1"/>
  <c r="A1728" i="1"/>
  <c r="A1729" i="1"/>
  <c r="A1735" i="1"/>
  <c r="A1737" i="1"/>
  <c r="A1739" i="1"/>
  <c r="A1741" i="1"/>
  <c r="A1746" i="1"/>
  <c r="A1749" i="1"/>
  <c r="A1752" i="1"/>
  <c r="A1753" i="1"/>
  <c r="A1754" i="1"/>
  <c r="A1756" i="1"/>
  <c r="A1757" i="1"/>
  <c r="A1761" i="1"/>
  <c r="A1763" i="1"/>
  <c r="A1764" i="1"/>
  <c r="A1765" i="1"/>
  <c r="A1766" i="1"/>
  <c r="A1768" i="1"/>
  <c r="A1770" i="1"/>
  <c r="A1773" i="1"/>
  <c r="A1774" i="1"/>
  <c r="A1777" i="1"/>
  <c r="A1788" i="1"/>
  <c r="A1799" i="1"/>
  <c r="A1802" i="1"/>
  <c r="A1804" i="1"/>
  <c r="A1813" i="1"/>
  <c r="A1814" i="1"/>
  <c r="A1816" i="1"/>
  <c r="A1817" i="1"/>
  <c r="A1819" i="1"/>
  <c r="A1821" i="1"/>
  <c r="A1822" i="1"/>
  <c r="A1823" i="1"/>
  <c r="A1824" i="1"/>
  <c r="A1826" i="1"/>
  <c r="A1832" i="1"/>
  <c r="A1835" i="1"/>
  <c r="A1836" i="1"/>
  <c r="A1838" i="1"/>
  <c r="A1839" i="1"/>
  <c r="A1842" i="1"/>
  <c r="A1851" i="1"/>
  <c r="A1855" i="1"/>
  <c r="A1862" i="1"/>
  <c r="A1863" i="1"/>
  <c r="A1865" i="1"/>
  <c r="A1870" i="1"/>
  <c r="A1873" i="1"/>
  <c r="A1876" i="1"/>
  <c r="A1878" i="1"/>
  <c r="A1879" i="1"/>
  <c r="A1882" i="1"/>
  <c r="A1883" i="1"/>
  <c r="A1886" i="1"/>
  <c r="A1895" i="1"/>
  <c r="A1898" i="1"/>
  <c r="A1899" i="1"/>
  <c r="A1901" i="1"/>
  <c r="A1903" i="1"/>
  <c r="A1904" i="1"/>
  <c r="A1907" i="1"/>
  <c r="A1908" i="1"/>
  <c r="A1910" i="1"/>
  <c r="A1912" i="1"/>
  <c r="A1914" i="1"/>
  <c r="A1921" i="1"/>
  <c r="A1925" i="1"/>
  <c r="A1928" i="1"/>
  <c r="A1933" i="1"/>
  <c r="A1934" i="1"/>
  <c r="A1935" i="1"/>
  <c r="A1937" i="1"/>
  <c r="A1941" i="1"/>
  <c r="A1945" i="1"/>
  <c r="A1947" i="1"/>
  <c r="A1953" i="1"/>
  <c r="A1959" i="1"/>
  <c r="A1961" i="1"/>
  <c r="A1962" i="1"/>
  <c r="A1966" i="1"/>
  <c r="A1968" i="1"/>
  <c r="A1970" i="1"/>
  <c r="A1972" i="1"/>
  <c r="A1979" i="1"/>
  <c r="A1980" i="1"/>
  <c r="A1982" i="1"/>
  <c r="A1985" i="1"/>
  <c r="A1989" i="1"/>
  <c r="A1996" i="1"/>
  <c r="A1997" i="1"/>
  <c r="A2000" i="1"/>
  <c r="A2002" i="1"/>
  <c r="A2005" i="1"/>
  <c r="A2007" i="1"/>
  <c r="A2009" i="1"/>
  <c r="A2012" i="1"/>
  <c r="A2014" i="1"/>
  <c r="A2016" i="1"/>
  <c r="A2021" i="1"/>
  <c r="A2023" i="1"/>
  <c r="A2027" i="1"/>
  <c r="A2034" i="1"/>
  <c r="A2035" i="1"/>
  <c r="A2036" i="1"/>
  <c r="A2052" i="1"/>
  <c r="A2053" i="1"/>
  <c r="A2056" i="1"/>
  <c r="A2057" i="1"/>
  <c r="A2059" i="1"/>
  <c r="A2061" i="1"/>
  <c r="A2062" i="1"/>
  <c r="A2066" i="1"/>
  <c r="A2067" i="1"/>
  <c r="A2070" i="1"/>
  <c r="A2071" i="1"/>
  <c r="A2072" i="1"/>
  <c r="A2082" i="1"/>
  <c r="A2083" i="1"/>
  <c r="A2085" i="1"/>
  <c r="A2087" i="1"/>
  <c r="A2089" i="1"/>
  <c r="A2093" i="1"/>
  <c r="A2095" i="1"/>
  <c r="A2104" i="1"/>
  <c r="A2105" i="1"/>
  <c r="A2108" i="1"/>
  <c r="A2111" i="1"/>
  <c r="A2112" i="1"/>
  <c r="A2113" i="1"/>
  <c r="A2120" i="1"/>
  <c r="A2121" i="1"/>
  <c r="A2130" i="1"/>
  <c r="A2136" i="1"/>
  <c r="A2140" i="1"/>
  <c r="A2142" i="1"/>
  <c r="A2146" i="1"/>
  <c r="A2147" i="1"/>
  <c r="A2148" i="1"/>
  <c r="A2149" i="1"/>
  <c r="A2161" i="1"/>
  <c r="A2168" i="1"/>
  <c r="A2175" i="1"/>
  <c r="A2181" i="1"/>
  <c r="A2190" i="1"/>
  <c r="A2194" i="1"/>
  <c r="A2198" i="1"/>
  <c r="A2200" i="1"/>
  <c r="A2201" i="1"/>
  <c r="A2204" i="1"/>
  <c r="A2210" i="1"/>
  <c r="A2212" i="1"/>
  <c r="A2213" i="1"/>
  <c r="A2214" i="1"/>
  <c r="A2216" i="1"/>
  <c r="A2218" i="1"/>
  <c r="A2220" i="1"/>
  <c r="A2226" i="1"/>
  <c r="A2230" i="1"/>
  <c r="A2232" i="1"/>
  <c r="A2241" i="1"/>
  <c r="A2244" i="1"/>
  <c r="A2247" i="1"/>
  <c r="A2248" i="1"/>
  <c r="A2249" i="1"/>
  <c r="A2251" i="1"/>
  <c r="A2252" i="1"/>
  <c r="A2254" i="1"/>
  <c r="A2260" i="1"/>
  <c r="A2262" i="1"/>
  <c r="A2264" i="1"/>
  <c r="A2267" i="1"/>
  <c r="A2268" i="1"/>
  <c r="A2269" i="1"/>
  <c r="A2275" i="1"/>
  <c r="A2282" i="1"/>
  <c r="A2283" i="1"/>
  <c r="A2285" i="1"/>
  <c r="A2287" i="1"/>
  <c r="A2289" i="1"/>
  <c r="A2296" i="1"/>
  <c r="A2298" i="1"/>
  <c r="A2301" i="1"/>
  <c r="A2302" i="1"/>
  <c r="A2304" i="1"/>
  <c r="A2310" i="1"/>
  <c r="A2312" i="1"/>
  <c r="A2314" i="1"/>
  <c r="A2322" i="1"/>
  <c r="A2333" i="1"/>
  <c r="A2334" i="1"/>
  <c r="A2346" i="1"/>
  <c r="A2354" i="1"/>
  <c r="A2357" i="1"/>
  <c r="A2358" i="1"/>
  <c r="A2359" i="1"/>
  <c r="A2360" i="1"/>
  <c r="A2363" i="1"/>
  <c r="A2367" i="1"/>
  <c r="A2370" i="1"/>
  <c r="A2378" i="1"/>
  <c r="A2381" i="1"/>
  <c r="A2382" i="1"/>
  <c r="A2387" i="1"/>
  <c r="A2394" i="1"/>
  <c r="A2403" i="1"/>
  <c r="A2412" i="1"/>
  <c r="A2413" i="1"/>
  <c r="A2417" i="1"/>
  <c r="A2418" i="1"/>
  <c r="A2427" i="1"/>
  <c r="A2429" i="1"/>
  <c r="A2433" i="1"/>
  <c r="A2437" i="1"/>
  <c r="A2443" i="1"/>
  <c r="A2444" i="1"/>
  <c r="A2447" i="1"/>
  <c r="A2448" i="1"/>
  <c r="A2449" i="1"/>
  <c r="A2450" i="1"/>
  <c r="A2451" i="1"/>
  <c r="A2457" i="1"/>
  <c r="A2458" i="1"/>
  <c r="A2460" i="1"/>
  <c r="A2462" i="1"/>
  <c r="A2465" i="1"/>
  <c r="A2467" i="1"/>
  <c r="A2469" i="1"/>
  <c r="A2470" i="1"/>
  <c r="A2474" i="1"/>
  <c r="A2476" i="1"/>
  <c r="A2477" i="1"/>
  <c r="A2479" i="1"/>
  <c r="A2480" i="1"/>
  <c r="A2488" i="1"/>
  <c r="A2490" i="1"/>
  <c r="A2491" i="1"/>
  <c r="A2492" i="1"/>
  <c r="A2493" i="1"/>
  <c r="A2497" i="1"/>
  <c r="A2498" i="1"/>
  <c r="A2500" i="1"/>
  <c r="A2503" i="1"/>
  <c r="A2504" i="1"/>
  <c r="A2507" i="1"/>
  <c r="A2509" i="1"/>
  <c r="A2510" i="1"/>
  <c r="A2511" i="1"/>
  <c r="A2514" i="1"/>
  <c r="A2516" i="1"/>
  <c r="A2517" i="1"/>
  <c r="A2518" i="1"/>
  <c r="A2519" i="1"/>
  <c r="A2520" i="1"/>
  <c r="A2521" i="1"/>
  <c r="A2524" i="1"/>
  <c r="A2533" i="1"/>
  <c r="A2535" i="1"/>
  <c r="A2536" i="1"/>
  <c r="A2539" i="1"/>
  <c r="A2541" i="1"/>
  <c r="A2543" i="1"/>
  <c r="A2547" i="1"/>
  <c r="A2548" i="1"/>
  <c r="A2551" i="1"/>
  <c r="A2557" i="1"/>
  <c r="A2558" i="1"/>
  <c r="A2560" i="1"/>
  <c r="A2562" i="1"/>
  <c r="A2563" i="1"/>
  <c r="A2566" i="1"/>
  <c r="A2567" i="1"/>
  <c r="A2568" i="1"/>
  <c r="A2572" i="1"/>
  <c r="A2574" i="1"/>
  <c r="A2584" i="1"/>
  <c r="A2587" i="1"/>
  <c r="A2588" i="1"/>
  <c r="A2590" i="1"/>
  <c r="A2593" i="1"/>
  <c r="A2595" i="1"/>
  <c r="A2596" i="1"/>
  <c r="A2598" i="1"/>
  <c r="A2600" i="1"/>
  <c r="A2603" i="1"/>
  <c r="A2604" i="1"/>
  <c r="A2606" i="1"/>
  <c r="A2609" i="1"/>
  <c r="A2615" i="1"/>
  <c r="A2622" i="1"/>
  <c r="A2626" i="1"/>
  <c r="A2628" i="1"/>
  <c r="A2635" i="1"/>
  <c r="A2636" i="1"/>
  <c r="A2639" i="1"/>
  <c r="A2648" i="1"/>
  <c r="A2654" i="1"/>
  <c r="A2656" i="1"/>
  <c r="A2660" i="1"/>
  <c r="A2662" i="1"/>
  <c r="A2663" i="1"/>
  <c r="A2671" i="1"/>
  <c r="A2672" i="1"/>
  <c r="A2674" i="1"/>
  <c r="A2675" i="1"/>
  <c r="A2677" i="1"/>
  <c r="A2686" i="1"/>
  <c r="A2687" i="1"/>
  <c r="A2688" i="1"/>
  <c r="A2694" i="1"/>
  <c r="A2695" i="1"/>
  <c r="A2700" i="1"/>
  <c r="A2705" i="1"/>
  <c r="A2712" i="1"/>
  <c r="A2713" i="1"/>
  <c r="A2717" i="1"/>
  <c r="A2726" i="1"/>
  <c r="A2732" i="1"/>
  <c r="A2734" i="1"/>
  <c r="A2739" i="1"/>
  <c r="A2740" i="1"/>
  <c r="A2742" i="1"/>
  <c r="A2743" i="1"/>
  <c r="A2747" i="1"/>
  <c r="A2748" i="1"/>
  <c r="A2751" i="1"/>
  <c r="A2752" i="1"/>
  <c r="A2758" i="1"/>
  <c r="A2759" i="1"/>
  <c r="A2765" i="1"/>
  <c r="A2769" i="1"/>
  <c r="A2770" i="1"/>
  <c r="A2771" i="1"/>
  <c r="A2773" i="1"/>
  <c r="A2777" i="1"/>
  <c r="A2778" i="1"/>
  <c r="A2779" i="1"/>
  <c r="A2781" i="1"/>
  <c r="A2782" i="1"/>
  <c r="A2794" i="1"/>
  <c r="A2797" i="1"/>
  <c r="A2798" i="1"/>
  <c r="A2802" i="1"/>
  <c r="A2807" i="1"/>
  <c r="A2816" i="1"/>
  <c r="A2819" i="1"/>
  <c r="A2820" i="1"/>
  <c r="A2821" i="1"/>
  <c r="A2823" i="1"/>
  <c r="A2825" i="1"/>
  <c r="A2829" i="1"/>
  <c r="A2833" i="1"/>
  <c r="A2835" i="1"/>
  <c r="A2840" i="1"/>
  <c r="A2842" i="1"/>
  <c r="A2846" i="1"/>
  <c r="A2848" i="1"/>
  <c r="A2849" i="1"/>
  <c r="A2853" i="1"/>
  <c r="A2854" i="1"/>
  <c r="A2860" i="1"/>
  <c r="A2864" i="1"/>
  <c r="A2866" i="1"/>
  <c r="A2869" i="1"/>
  <c r="A2873" i="1"/>
  <c r="A2875" i="1"/>
  <c r="A2879" i="1"/>
  <c r="A2883" i="1"/>
  <c r="A2884" i="1"/>
  <c r="A2886" i="1"/>
  <c r="A2899" i="1"/>
  <c r="A2903" i="1"/>
  <c r="A2907" i="1"/>
  <c r="A2915" i="1"/>
  <c r="A2917" i="1"/>
  <c r="A2923" i="1"/>
  <c r="A2925" i="1"/>
  <c r="A2927" i="1"/>
  <c r="A2928" i="1"/>
  <c r="A2931" i="1"/>
  <c r="A2933" i="1"/>
  <c r="A2934" i="1"/>
  <c r="A2941" i="1"/>
  <c r="A2943" i="1"/>
  <c r="A2944" i="1"/>
  <c r="A2949" i="1"/>
  <c r="A2954" i="1"/>
  <c r="A2955" i="1"/>
  <c r="A2963" i="1"/>
  <c r="A2964" i="1"/>
  <c r="A2965" i="1"/>
  <c r="A2968" i="1"/>
  <c r="A2969" i="1"/>
  <c r="A2974" i="1"/>
  <c r="A2975" i="1"/>
  <c r="A2981" i="1"/>
  <c r="A2984" i="1"/>
  <c r="A2987" i="1"/>
  <c r="A2992" i="1"/>
  <c r="A2995" i="1"/>
  <c r="A3004" i="1"/>
  <c r="A3007" i="1"/>
  <c r="A3011" i="1"/>
  <c r="A3019" i="1"/>
  <c r="A3020" i="1"/>
  <c r="A3035" i="1"/>
  <c r="A3037" i="1"/>
  <c r="A3038" i="1"/>
  <c r="A3045" i="1"/>
  <c r="A3048" i="1"/>
  <c r="A3051" i="1"/>
  <c r="A3058" i="1"/>
  <c r="A3059" i="1"/>
  <c r="A3060" i="1"/>
  <c r="A3061" i="1"/>
  <c r="A3063" i="1"/>
  <c r="A3067" i="1"/>
  <c r="A3068" i="1"/>
  <c r="A3071" i="1"/>
  <c r="A3074" i="1"/>
  <c r="A3077" i="1"/>
  <c r="A3079" i="1"/>
  <c r="A3084" i="1"/>
  <c r="A3085" i="1"/>
  <c r="A3087" i="1"/>
  <c r="A3088" i="1"/>
  <c r="A3090" i="1"/>
  <c r="A3092" i="1"/>
  <c r="A3093" i="1"/>
  <c r="A3096" i="1"/>
  <c r="A3103" i="1"/>
  <c r="A3107" i="1"/>
  <c r="A3114" i="1"/>
  <c r="A3116" i="1"/>
  <c r="A3121" i="1"/>
  <c r="A3122" i="1"/>
  <c r="A3129" i="1"/>
  <c r="A3133" i="1"/>
  <c r="A3139" i="1"/>
  <c r="A3141" i="1"/>
  <c r="A3146" i="1"/>
  <c r="A3147" i="1"/>
  <c r="A3149" i="1"/>
  <c r="A3153" i="1"/>
  <c r="A3161" i="1"/>
  <c r="A3164" i="1"/>
  <c r="A3166" i="1"/>
  <c r="A3172" i="1"/>
  <c r="A3178" i="1"/>
  <c r="A3183" i="1"/>
  <c r="A3185" i="1"/>
  <c r="A3186" i="1"/>
  <c r="A3188" i="1"/>
  <c r="A3189" i="1"/>
  <c r="A3190" i="1"/>
  <c r="A3191" i="1"/>
  <c r="A3195" i="1"/>
  <c r="A3196" i="1"/>
  <c r="A3197" i="1"/>
  <c r="A3203" i="1"/>
  <c r="A3204" i="1"/>
  <c r="A3208" i="1"/>
  <c r="A3213" i="1"/>
  <c r="A3214" i="1"/>
  <c r="A3215" i="1"/>
  <c r="A3216" i="1"/>
  <c r="A3220" i="1"/>
  <c r="A3222" i="1"/>
  <c r="A3223" i="1"/>
  <c r="A3224" i="1"/>
  <c r="A3226" i="1"/>
  <c r="A3231" i="1"/>
  <c r="A3233" i="1"/>
  <c r="A3235" i="1"/>
  <c r="A3236" i="1"/>
  <c r="A3239" i="1"/>
  <c r="A3242" i="1"/>
  <c r="A3245" i="1"/>
  <c r="A3246" i="1"/>
  <c r="A3248" i="1"/>
  <c r="A3252" i="1"/>
  <c r="A3259" i="1"/>
  <c r="A3263" i="1"/>
  <c r="A3267" i="1"/>
  <c r="A3268" i="1"/>
  <c r="A3272" i="1"/>
  <c r="A3277" i="1"/>
  <c r="A3283" i="1"/>
  <c r="A3285" i="1"/>
  <c r="A3287" i="1"/>
  <c r="A3290" i="1"/>
  <c r="A3291" i="1"/>
  <c r="A3302" i="1"/>
  <c r="A3311" i="1"/>
  <c r="A3313" i="1"/>
  <c r="A3318" i="1"/>
  <c r="A3319" i="1"/>
  <c r="A3321" i="1"/>
  <c r="A3324" i="1"/>
  <c r="A3325" i="1"/>
  <c r="A3326" i="1"/>
  <c r="A3329" i="1"/>
  <c r="A3331" i="1"/>
  <c r="A3332" i="1"/>
  <c r="A3334" i="1"/>
  <c r="A3336" i="1"/>
  <c r="A3342" i="1"/>
  <c r="A3347" i="1"/>
  <c r="A3350" i="1"/>
  <c r="A3352" i="1"/>
  <c r="A3357" i="1"/>
  <c r="A3358" i="1"/>
  <c r="A3362" i="1"/>
  <c r="A3364" i="1"/>
  <c r="A3365" i="1"/>
  <c r="A3367" i="1"/>
  <c r="A3371" i="1"/>
  <c r="A3372" i="1"/>
  <c r="A3374" i="1"/>
  <c r="A3377" i="1"/>
  <c r="A3379" i="1"/>
  <c r="A3382" i="1"/>
  <c r="A3385" i="1"/>
  <c r="A3389" i="1"/>
  <c r="A3393" i="1"/>
  <c r="A3402" i="1"/>
  <c r="A3411" i="1"/>
  <c r="A3413" i="1"/>
  <c r="A3414" i="1"/>
  <c r="A3416" i="1"/>
  <c r="A3419" i="1"/>
  <c r="A3423" i="1"/>
  <c r="A3425" i="1"/>
  <c r="A3427" i="1"/>
  <c r="A3428" i="1"/>
  <c r="A3429" i="1"/>
  <c r="A3436" i="1"/>
  <c r="A3440" i="1"/>
  <c r="A3445" i="1"/>
  <c r="A3447" i="1"/>
  <c r="A3451" i="1"/>
  <c r="A3452" i="1"/>
  <c r="A3455" i="1"/>
  <c r="A3460" i="1"/>
  <c r="A3465" i="1"/>
  <c r="A3466" i="1"/>
  <c r="A3467" i="1"/>
  <c r="A3472" i="1"/>
  <c r="A3483" i="1"/>
  <c r="A3484" i="1"/>
  <c r="A3486" i="1"/>
  <c r="A3490" i="1"/>
  <c r="A3491" i="1"/>
  <c r="A3493" i="1"/>
  <c r="A3494" i="1"/>
  <c r="A3496" i="1"/>
  <c r="A3501" i="1"/>
  <c r="A3502" i="1"/>
  <c r="A3506" i="1"/>
  <c r="A3509" i="1"/>
  <c r="A3510" i="1"/>
  <c r="A3514" i="1"/>
  <c r="A3517" i="1"/>
  <c r="A3518" i="1"/>
  <c r="A3521" i="1"/>
  <c r="A3524" i="1"/>
  <c r="A3527" i="1"/>
  <c r="A3528" i="1"/>
  <c r="A3529" i="1"/>
  <c r="A3533" i="1"/>
  <c r="A3536" i="1"/>
  <c r="A3537" i="1"/>
  <c r="A3539" i="1"/>
  <c r="A3540" i="1"/>
  <c r="A3541" i="1"/>
  <c r="A3545" i="1"/>
  <c r="A3548" i="1"/>
  <c r="A3551" i="1"/>
  <c r="A3553" i="1"/>
  <c r="A3554" i="1"/>
  <c r="A3555" i="1"/>
  <c r="A3559" i="1"/>
  <c r="A3562" i="1"/>
  <c r="A3564" i="1"/>
  <c r="A3565" i="1"/>
  <c r="A3568" i="1"/>
  <c r="A3569" i="1"/>
  <c r="A3578" i="1"/>
  <c r="A3589" i="1"/>
  <c r="A3593" i="1"/>
  <c r="A3596" i="1"/>
  <c r="A3597" i="1"/>
  <c r="A3598" i="1"/>
  <c r="A3600" i="1"/>
  <c r="A3608" i="1"/>
  <c r="A3609" i="1"/>
  <c r="A3611" i="1"/>
  <c r="A3619" i="1"/>
  <c r="A3626" i="1"/>
  <c r="A3627" i="1"/>
  <c r="A3628" i="1"/>
  <c r="A3633" i="1"/>
  <c r="A3634" i="1"/>
  <c r="A3635" i="1"/>
  <c r="A3636" i="1"/>
  <c r="A3643" i="1"/>
  <c r="A3649" i="1"/>
  <c r="A3652" i="1"/>
  <c r="A3655" i="1"/>
  <c r="A3656" i="1"/>
  <c r="A3657" i="1"/>
  <c r="A3658" i="1"/>
  <c r="A3659" i="1"/>
  <c r="A3663" i="1"/>
  <c r="A3664" i="1"/>
  <c r="A3665" i="1"/>
  <c r="A3667" i="1"/>
  <c r="A3668" i="1"/>
  <c r="A3669" i="1"/>
  <c r="A3680" i="1"/>
  <c r="A3681" i="1"/>
  <c r="A3683" i="1"/>
  <c r="A3685" i="1"/>
  <c r="A3691" i="1"/>
  <c r="A3692" i="1"/>
  <c r="A3696" i="1"/>
  <c r="A3699" i="1"/>
  <c r="A3707" i="1"/>
  <c r="A3710" i="1"/>
  <c r="A3720" i="1"/>
  <c r="A3725" i="1"/>
  <c r="A3730" i="1"/>
  <c r="A3732" i="1"/>
  <c r="A3733" i="1"/>
  <c r="A3738" i="1"/>
  <c r="A3739" i="1"/>
  <c r="A3741" i="1"/>
  <c r="A3742" i="1"/>
  <c r="A3745" i="1"/>
  <c r="A3746" i="1"/>
  <c r="A3747" i="1"/>
  <c r="A3748" i="1"/>
  <c r="A3749" i="1"/>
  <c r="A3751" i="1"/>
  <c r="A3755" i="1"/>
  <c r="A3757" i="1"/>
  <c r="A3758" i="1"/>
  <c r="A3760" i="1"/>
  <c r="A3761" i="1"/>
  <c r="A3766" i="1"/>
  <c r="A3767" i="1"/>
  <c r="A3772" i="1"/>
  <c r="A3777" i="1"/>
  <c r="A3784" i="1"/>
  <c r="A3786" i="1"/>
  <c r="A3788" i="1"/>
  <c r="A3791" i="1"/>
  <c r="A3793" i="1"/>
  <c r="A3796" i="1"/>
  <c r="A3800" i="1"/>
  <c r="A3804" i="1"/>
  <c r="A3805" i="1"/>
  <c r="A3806" i="1"/>
  <c r="A3812" i="1"/>
  <c r="A3813" i="1"/>
  <c r="A3814" i="1"/>
  <c r="A3817" i="1"/>
  <c r="A3823" i="1"/>
  <c r="A3826" i="1"/>
  <c r="A3829" i="1"/>
  <c r="A3834" i="1"/>
  <c r="A3836" i="1"/>
  <c r="A3838" i="1"/>
  <c r="A3840" i="1"/>
  <c r="A3841" i="1"/>
  <c r="A3842" i="1"/>
  <c r="A3845" i="1"/>
  <c r="A3846" i="1"/>
  <c r="A3847" i="1"/>
  <c r="A3848" i="1"/>
  <c r="A3855" i="1"/>
  <c r="A3859" i="1"/>
  <c r="A3860" i="1"/>
  <c r="A3865" i="1"/>
  <c r="A3866" i="1"/>
  <c r="A3867" i="1"/>
  <c r="A3874" i="1"/>
  <c r="A3878" i="1"/>
  <c r="A3879" i="1"/>
  <c r="A3880" i="1"/>
  <c r="A3883" i="1"/>
  <c r="A3884" i="1"/>
  <c r="A3892" i="1"/>
  <c r="A3894" i="1"/>
  <c r="A3898" i="1"/>
  <c r="A3900" i="1"/>
  <c r="A3901" i="1"/>
  <c r="A3902" i="1"/>
  <c r="A3905" i="1"/>
  <c r="A3907" i="1"/>
  <c r="A3912" i="1"/>
  <c r="A3913" i="1"/>
  <c r="A3915" i="1"/>
  <c r="A3916" i="1"/>
  <c r="A3919" i="1"/>
  <c r="A3920" i="1"/>
  <c r="A3924" i="1"/>
  <c r="A3925" i="1"/>
  <c r="A3926" i="1"/>
  <c r="A3928" i="1"/>
  <c r="A3930" i="1"/>
  <c r="A3934" i="1"/>
  <c r="A3936" i="1"/>
  <c r="A3940" i="1"/>
  <c r="A3944" i="1"/>
  <c r="A3945" i="1"/>
  <c r="A3947" i="1"/>
  <c r="A3950" i="1"/>
  <c r="A3951" i="1"/>
  <c r="A3954" i="1"/>
  <c r="A3960" i="1"/>
  <c r="A3967" i="1"/>
  <c r="A3972" i="1"/>
  <c r="A3973" i="1"/>
  <c r="A3978" i="1"/>
  <c r="A3985" i="1"/>
  <c r="A3986" i="1"/>
  <c r="A3990" i="1"/>
  <c r="A3991" i="1"/>
  <c r="A3996" i="1"/>
  <c r="A3997" i="1"/>
  <c r="A4001" i="1"/>
  <c r="A4004" i="1"/>
  <c r="A4005" i="1"/>
  <c r="A4008" i="1"/>
  <c r="A4010" i="1"/>
  <c r="A4017" i="1"/>
  <c r="A4022" i="1"/>
  <c r="A4025" i="1"/>
  <c r="A4027" i="1"/>
  <c r="A4028" i="1"/>
  <c r="A4031" i="1"/>
  <c r="A4034" i="1"/>
  <c r="A4039" i="1"/>
  <c r="A4041" i="1"/>
  <c r="A4046" i="1"/>
  <c r="A4052" i="1"/>
  <c r="A4053" i="1"/>
  <c r="A4059" i="1"/>
  <c r="A4060" i="1"/>
  <c r="A4061" i="1"/>
  <c r="A4062" i="1"/>
  <c r="A4063" i="1"/>
  <c r="A4065" i="1"/>
  <c r="A4068" i="1"/>
  <c r="A4071" i="1"/>
  <c r="A4072" i="1"/>
  <c r="A4073" i="1"/>
  <c r="A4077" i="1"/>
  <c r="A4078" i="1"/>
  <c r="A4080" i="1"/>
  <c r="A4083" i="1"/>
  <c r="A4084" i="1"/>
  <c r="A4085" i="1"/>
  <c r="A4093" i="1"/>
  <c r="A4094" i="1"/>
  <c r="A4097" i="1"/>
  <c r="A4098" i="1"/>
  <c r="A4099" i="1"/>
  <c r="A4102" i="1"/>
  <c r="A4106" i="1"/>
  <c r="A4109" i="1"/>
  <c r="A4111" i="1"/>
  <c r="A4113" i="1"/>
  <c r="A4114" i="1"/>
  <c r="A4126" i="1"/>
  <c r="A4129" i="1"/>
  <c r="A4130" i="1"/>
  <c r="A4135" i="1"/>
  <c r="A4137" i="1"/>
  <c r="A4139" i="1"/>
  <c r="A4140" i="1"/>
  <c r="A4145" i="1"/>
  <c r="A4149" i="1"/>
  <c r="A4150" i="1"/>
  <c r="A4158" i="1"/>
  <c r="A4159" i="1"/>
  <c r="A4160" i="1"/>
  <c r="A4162" i="1"/>
  <c r="A4164" i="1"/>
  <c r="A4170" i="1"/>
  <c r="A4171" i="1"/>
  <c r="A4173" i="1"/>
  <c r="A4178" i="1"/>
  <c r="A4180" i="1"/>
  <c r="A4181" i="1"/>
  <c r="A4182" i="1"/>
  <c r="A4184" i="1"/>
  <c r="A4185" i="1"/>
  <c r="A4186" i="1"/>
  <c r="A4190" i="1"/>
  <c r="A4195" i="1"/>
  <c r="A4200" i="1"/>
  <c r="A4201" i="1"/>
  <c r="A4205" i="1"/>
  <c r="A4206" i="1"/>
  <c r="A4210" i="1"/>
  <c r="A4211" i="1"/>
  <c r="A4213" i="1"/>
  <c r="A4215" i="1"/>
  <c r="A4217" i="1"/>
  <c r="A4219" i="1"/>
  <c r="A4223" i="1"/>
  <c r="A4225" i="1"/>
  <c r="A4238" i="1"/>
  <c r="A4240" i="1"/>
  <c r="A4243" i="1"/>
  <c r="A4245" i="1"/>
  <c r="A4246" i="1"/>
  <c r="A4248" i="1"/>
  <c r="A4251" i="1"/>
  <c r="A4256" i="1"/>
  <c r="A4258" i="1"/>
  <c r="A4260" i="1"/>
  <c r="A4267" i="1"/>
  <c r="A4270" i="1"/>
  <c r="A4273" i="1"/>
  <c r="A4277" i="1"/>
  <c r="A4279" i="1"/>
  <c r="A4280" i="1"/>
  <c r="A4281" i="1"/>
  <c r="A4283" i="1"/>
  <c r="A4285" i="1"/>
  <c r="A4286" i="1"/>
  <c r="A4289" i="1"/>
  <c r="A4291" i="1"/>
  <c r="A4298" i="1"/>
  <c r="A4301" i="1"/>
  <c r="A4305" i="1"/>
  <c r="A4308" i="1"/>
  <c r="A4309" i="1"/>
  <c r="A4311" i="1"/>
  <c r="A4312" i="1"/>
  <c r="A4319" i="1"/>
  <c r="A4325" i="1"/>
  <c r="A4326" i="1"/>
  <c r="A4337" i="1"/>
  <c r="A4339" i="1"/>
  <c r="A4341" i="1"/>
  <c r="A4344" i="1"/>
  <c r="A4345" i="1"/>
  <c r="A4347" i="1"/>
  <c r="A4349" i="1"/>
  <c r="A4351" i="1"/>
  <c r="A4354" i="1"/>
  <c r="A4358" i="1"/>
  <c r="A4359" i="1"/>
  <c r="A4362" i="1"/>
  <c r="A4365" i="1"/>
  <c r="A4370" i="1"/>
  <c r="A4371" i="1"/>
  <c r="A4374" i="1"/>
  <c r="A4380" i="1"/>
  <c r="A4383" i="1"/>
  <c r="A4389" i="1"/>
  <c r="A4390" i="1"/>
  <c r="A4397" i="1"/>
  <c r="A4402" i="1"/>
  <c r="A4403" i="1"/>
  <c r="A4404" i="1"/>
  <c r="A4405" i="1"/>
  <c r="A4406" i="1"/>
  <c r="A4412" i="1"/>
  <c r="A4421" i="1"/>
  <c r="A4422" i="1"/>
  <c r="A4426" i="1"/>
  <c r="A4428" i="1"/>
  <c r="A4429" i="1"/>
  <c r="A4432" i="1"/>
  <c r="A4433" i="1"/>
  <c r="A4436" i="1"/>
  <c r="A4437" i="1"/>
  <c r="A4438" i="1"/>
  <c r="A4441" i="1"/>
  <c r="A4442" i="1"/>
  <c r="A4443" i="1"/>
  <c r="A4446" i="1"/>
  <c r="A4447" i="1"/>
  <c r="A4448" i="1"/>
  <c r="A4449" i="1"/>
  <c r="A4450" i="1"/>
  <c r="A4455" i="1"/>
  <c r="A4456" i="1"/>
  <c r="A4459" i="1"/>
  <c r="A4460" i="1"/>
  <c r="A4473" i="1"/>
  <c r="A4474" i="1"/>
  <c r="A4482" i="1"/>
  <c r="A4485" i="1"/>
  <c r="A4486" i="1"/>
  <c r="A4488" i="1"/>
  <c r="A4489" i="1"/>
  <c r="A4490" i="1"/>
  <c r="A4493" i="1"/>
  <c r="A4494" i="1"/>
  <c r="A4496" i="1"/>
  <c r="A4498" i="1"/>
  <c r="A4503" i="1"/>
  <c r="A4504" i="1"/>
  <c r="A4508" i="1"/>
  <c r="A4509" i="1"/>
  <c r="A4510" i="1"/>
  <c r="A4517" i="1"/>
  <c r="A4521" i="1"/>
  <c r="A4522" i="1"/>
  <c r="A4524" i="1"/>
  <c r="A4525" i="1"/>
  <c r="A4526" i="1"/>
  <c r="A4527" i="1"/>
  <c r="A4528" i="1"/>
  <c r="A4529" i="1"/>
  <c r="A4530" i="1"/>
  <c r="A4532" i="1"/>
  <c r="A4539" i="1"/>
  <c r="A4540" i="1"/>
  <c r="A4541" i="1"/>
  <c r="A4542" i="1"/>
  <c r="A4544" i="1"/>
  <c r="A4545" i="1"/>
  <c r="A4546" i="1"/>
  <c r="A4548" i="1"/>
  <c r="A4550" i="1"/>
  <c r="A4553" i="1"/>
  <c r="A4554" i="1"/>
  <c r="A4555" i="1"/>
  <c r="A4557" i="1"/>
  <c r="A4560" i="1"/>
  <c r="A4563" i="1"/>
  <c r="A4567" i="1"/>
  <c r="A4570" i="1"/>
  <c r="A4572" i="1"/>
  <c r="A4577" i="1"/>
  <c r="A4585" i="1"/>
  <c r="A4586" i="1"/>
  <c r="A4587" i="1"/>
  <c r="A4588" i="1"/>
  <c r="A4593" i="1"/>
  <c r="A4595" i="1"/>
  <c r="A4601" i="1"/>
  <c r="A4604" i="1"/>
  <c r="A4608" i="1"/>
  <c r="A4609" i="1"/>
  <c r="A4610" i="1"/>
  <c r="A4611" i="1"/>
  <c r="A4612" i="1"/>
  <c r="A4614" i="1"/>
  <c r="A4617" i="1"/>
  <c r="A4618" i="1"/>
  <c r="A4620" i="1"/>
  <c r="A4625" i="1"/>
  <c r="A4627" i="1"/>
  <c r="A4628" i="1"/>
  <c r="A4629" i="1"/>
  <c r="A4632" i="1"/>
  <c r="A4638" i="1"/>
  <c r="A4640" i="1"/>
  <c r="A4643" i="1"/>
  <c r="A4644" i="1"/>
  <c r="A4648" i="1"/>
  <c r="A4658" i="1"/>
  <c r="A4659" i="1"/>
  <c r="A4665" i="1"/>
  <c r="A4666" i="1"/>
  <c r="A4669" i="1"/>
  <c r="A4670" i="1"/>
  <c r="A4672" i="1"/>
  <c r="A4679" i="1"/>
  <c r="A4682" i="1"/>
  <c r="A4683" i="1"/>
  <c r="A4684" i="1"/>
  <c r="A4686" i="1"/>
  <c r="A4687" i="1"/>
  <c r="A4689" i="1"/>
  <c r="A4692" i="1"/>
  <c r="A4700" i="1"/>
  <c r="A4701" i="1"/>
  <c r="A4703" i="1"/>
  <c r="A4706" i="1"/>
  <c r="A4715" i="1"/>
  <c r="A4717" i="1"/>
  <c r="A4726" i="1"/>
  <c r="A4730" i="1"/>
  <c r="A4733" i="1"/>
  <c r="A4734" i="1"/>
  <c r="A4736" i="1"/>
  <c r="A4738" i="1"/>
  <c r="A4741" i="1"/>
  <c r="A4743" i="1"/>
  <c r="A4745" i="1"/>
  <c r="A4749" i="1"/>
  <c r="A4752" i="1"/>
  <c r="A4753" i="1"/>
  <c r="A4754" i="1"/>
  <c r="A4758" i="1"/>
  <c r="A4759" i="1"/>
  <c r="A4760" i="1"/>
  <c r="A4762" i="1"/>
  <c r="A4763" i="1"/>
  <c r="A4765" i="1"/>
  <c r="A4767" i="1"/>
  <c r="A4771" i="1"/>
  <c r="A4772" i="1"/>
  <c r="A4773" i="1"/>
  <c r="A4776" i="1"/>
  <c r="A4779" i="1"/>
  <c r="A4781" i="1"/>
  <c r="A4782" i="1"/>
  <c r="A4786" i="1"/>
  <c r="A4790" i="1"/>
  <c r="A4794" i="1"/>
  <c r="A4803" i="1"/>
  <c r="A4807" i="1"/>
  <c r="A4808" i="1"/>
  <c r="A4809" i="1"/>
  <c r="A4810" i="1"/>
  <c r="A4815" i="1"/>
  <c r="A4818" i="1"/>
  <c r="A4820" i="1"/>
  <c r="A4821" i="1"/>
  <c r="A4823" i="1"/>
  <c r="A4825" i="1"/>
  <c r="A4829" i="1"/>
  <c r="A4840" i="1"/>
  <c r="A4843" i="1"/>
  <c r="A4845" i="1"/>
  <c r="A4847" i="1"/>
  <c r="A4849" i="1"/>
  <c r="A4851" i="1"/>
  <c r="A4853" i="1"/>
  <c r="A4856" i="1"/>
  <c r="A4863" i="1"/>
  <c r="A4869" i="1"/>
  <c r="A4873" i="1"/>
  <c r="A4876" i="1"/>
  <c r="A4878" i="1"/>
  <c r="A4881" i="1"/>
  <c r="A4885" i="1"/>
  <c r="A4886" i="1"/>
  <c r="A4888" i="1"/>
  <c r="A4891" i="1"/>
  <c r="A4892" i="1"/>
  <c r="A4902" i="1"/>
  <c r="A4903" i="1"/>
  <c r="A4906" i="1"/>
  <c r="A4907" i="1"/>
  <c r="A4908" i="1"/>
  <c r="A4910" i="1"/>
  <c r="A4911" i="1"/>
  <c r="A4917" i="1"/>
  <c r="A4918" i="1"/>
  <c r="A4920" i="1"/>
  <c r="A4922" i="1"/>
  <c r="A4923" i="1"/>
  <c r="A4927" i="1"/>
  <c r="A4928" i="1"/>
  <c r="A4930" i="1"/>
  <c r="A4931" i="1"/>
  <c r="A4933" i="1"/>
  <c r="A4934" i="1"/>
  <c r="A4936" i="1"/>
  <c r="A4945" i="1"/>
  <c r="A4946" i="1"/>
  <c r="A4948" i="1"/>
  <c r="A4949" i="1"/>
  <c r="A4950" i="1"/>
  <c r="A4952" i="1"/>
  <c r="A4954" i="1"/>
  <c r="A4958" i="1"/>
  <c r="A4959" i="1"/>
  <c r="A4961" i="1"/>
  <c r="A4963" i="1"/>
  <c r="A4964" i="1"/>
  <c r="A4968" i="1"/>
  <c r="A4970" i="1"/>
  <c r="A4973" i="1"/>
  <c r="A4979" i="1"/>
  <c r="A4980" i="1"/>
  <c r="A4984" i="1"/>
  <c r="A4985" i="1"/>
  <c r="A4987" i="1"/>
  <c r="A4988" i="1"/>
  <c r="A4991" i="1"/>
  <c r="A4995" i="1"/>
  <c r="A4997" i="1"/>
  <c r="A4999" i="1"/>
  <c r="A5001" i="1"/>
  <c r="A5005" i="1"/>
  <c r="A5009" i="1"/>
  <c r="A5010" i="1"/>
  <c r="A5023" i="1"/>
  <c r="A5026" i="1"/>
  <c r="A5031" i="1"/>
  <c r="A5039" i="1"/>
  <c r="A5041" i="1"/>
  <c r="A5043" i="1"/>
  <c r="A5047" i="1"/>
  <c r="A5049" i="1"/>
  <c r="A5059" i="1"/>
  <c r="A5063" i="1"/>
  <c r="A5064" i="1"/>
  <c r="A5067" i="1"/>
  <c r="A5068" i="1"/>
  <c r="A5071" i="1"/>
  <c r="A5076" i="1"/>
  <c r="A5077" i="1"/>
  <c r="A5080" i="1"/>
  <c r="A5087" i="1"/>
  <c r="A5092" i="1"/>
  <c r="A5093" i="1"/>
  <c r="A5097" i="1"/>
  <c r="A5098" i="1"/>
  <c r="A5100" i="1"/>
  <c r="A5101" i="1"/>
  <c r="A5105" i="1"/>
  <c r="A5107" i="1"/>
  <c r="A5108" i="1"/>
  <c r="A5109" i="1"/>
  <c r="A5110" i="1"/>
  <c r="A5113" i="1"/>
  <c r="A5117" i="1"/>
  <c r="A5119" i="1"/>
  <c r="A5121" i="1"/>
  <c r="A5122" i="1"/>
  <c r="A5123" i="1"/>
  <c r="A5124" i="1"/>
  <c r="A5125" i="1"/>
  <c r="A5129" i="1"/>
  <c r="A5143" i="1"/>
  <c r="A5147" i="1"/>
  <c r="A5148" i="1"/>
  <c r="A5149" i="1"/>
  <c r="A5154" i="1"/>
  <c r="A5163" i="1"/>
  <c r="A5167" i="1"/>
  <c r="A5170" i="1"/>
  <c r="A5175" i="1"/>
  <c r="A5185" i="1"/>
  <c r="A5186" i="1"/>
  <c r="A5192" i="1"/>
  <c r="A5195" i="1"/>
  <c r="A5200" i="1"/>
  <c r="A5203" i="1"/>
  <c r="A5205" i="1"/>
  <c r="A5207" i="1"/>
  <c r="A5208" i="1"/>
  <c r="A5217" i="1"/>
  <c r="A5218" i="1"/>
  <c r="A5220" i="1"/>
  <c r="A5221" i="1"/>
  <c r="A5222" i="1"/>
  <c r="A5225" i="1"/>
  <c r="A5227" i="1"/>
  <c r="A5228" i="1"/>
  <c r="A5231" i="1"/>
  <c r="A5239" i="1"/>
  <c r="A5240" i="1"/>
  <c r="A5243" i="1"/>
  <c r="A5244" i="1"/>
  <c r="A5247" i="1"/>
  <c r="A5251" i="1"/>
  <c r="A5253" i="1"/>
  <c r="A5255" i="1"/>
  <c r="A5258" i="1"/>
  <c r="A5274" i="1"/>
  <c r="A5284" i="1"/>
  <c r="A5285" i="1"/>
  <c r="A5287" i="1"/>
  <c r="A5293" i="1"/>
  <c r="A5297" i="1"/>
  <c r="A5301" i="1"/>
  <c r="A5303" i="1"/>
  <c r="A5306" i="1"/>
  <c r="A5308" i="1"/>
  <c r="A5312" i="1"/>
  <c r="A5318" i="1"/>
  <c r="A5321" i="1"/>
  <c r="A5322" i="1"/>
  <c r="A5323" i="1"/>
  <c r="A5331" i="1"/>
  <c r="A5332" i="1"/>
  <c r="A5333" i="1"/>
  <c r="A5334" i="1"/>
  <c r="A5340" i="1"/>
  <c r="A5341" i="1"/>
  <c r="A5347" i="1"/>
  <c r="A5348" i="1"/>
  <c r="A5349" i="1"/>
  <c r="A5350" i="1"/>
  <c r="A5351" i="1"/>
  <c r="A5354" i="1"/>
  <c r="A5356" i="1"/>
  <c r="A5357" i="1"/>
  <c r="A5359" i="1"/>
  <c r="A5360" i="1"/>
  <c r="A5362" i="1"/>
  <c r="A5363" i="1"/>
  <c r="A5368" i="1"/>
  <c r="A5372" i="1"/>
  <c r="A5376" i="1"/>
  <c r="A5378" i="1"/>
  <c r="A5379" i="1"/>
  <c r="A5385" i="1"/>
  <c r="A5386" i="1"/>
  <c r="A5388" i="1"/>
  <c r="A5389" i="1"/>
  <c r="A5399" i="1"/>
  <c r="A5403" i="1"/>
  <c r="A5404" i="1"/>
  <c r="A5408" i="1"/>
  <c r="A5411" i="1"/>
  <c r="A5413" i="1"/>
  <c r="A5414" i="1"/>
  <c r="A5418" i="1"/>
  <c r="A5420" i="1"/>
  <c r="A5422" i="1"/>
  <c r="A5427" i="1"/>
  <c r="A5435" i="1"/>
  <c r="A5436" i="1"/>
  <c r="A5440" i="1"/>
  <c r="A5442" i="1"/>
  <c r="A5443" i="1"/>
  <c r="A5446" i="1"/>
  <c r="A5449" i="1"/>
  <c r="A5451" i="1"/>
  <c r="A5452" i="1"/>
  <c r="A5454" i="1"/>
  <c r="A5457" i="1"/>
  <c r="A5461" i="1"/>
  <c r="A5463" i="1"/>
  <c r="A5464" i="1"/>
  <c r="A5467" i="1"/>
  <c r="A5471" i="1"/>
  <c r="A5478" i="1"/>
  <c r="A5479" i="1"/>
  <c r="A5481" i="1"/>
  <c r="A5483" i="1"/>
  <c r="A5485" i="1"/>
  <c r="A5490" i="1"/>
  <c r="A5500" i="1"/>
  <c r="A5502" i="1"/>
  <c r="A5506" i="1"/>
  <c r="A5507" i="1"/>
  <c r="A5510" i="1"/>
  <c r="A5513" i="1"/>
  <c r="A5518" i="1"/>
  <c r="A5520" i="1"/>
  <c r="A5523" i="1"/>
  <c r="A5524" i="1"/>
  <c r="A5530" i="1"/>
  <c r="A5531" i="1"/>
  <c r="A5533" i="1"/>
  <c r="A5541" i="1"/>
  <c r="A5542" i="1"/>
  <c r="A5543" i="1"/>
  <c r="A5544" i="1"/>
  <c r="A5545" i="1"/>
  <c r="A5549" i="1"/>
  <c r="A5551" i="1"/>
  <c r="A5557" i="1"/>
  <c r="A5558" i="1"/>
  <c r="A5560" i="1"/>
  <c r="A5564" i="1"/>
  <c r="A5570" i="1"/>
  <c r="A5572" i="1"/>
  <c r="A5573" i="1"/>
  <c r="A5574" i="1"/>
  <c r="A5584" i="1"/>
  <c r="A5588" i="1"/>
  <c r="A5590" i="1"/>
  <c r="A5591" i="1"/>
  <c r="A5593" i="1"/>
  <c r="A5595" i="1"/>
  <c r="A5596" i="1"/>
  <c r="A5598" i="1"/>
  <c r="A5601" i="1"/>
  <c r="A5604" i="1"/>
  <c r="A5605" i="1"/>
  <c r="A5606" i="1"/>
  <c r="A5607" i="1"/>
  <c r="A5612" i="1"/>
  <c r="A5613" i="1"/>
  <c r="A5616" i="1"/>
  <c r="A5619" i="1"/>
  <c r="A5622" i="1"/>
  <c r="A5626" i="1"/>
  <c r="A5627" i="1"/>
  <c r="A5631" i="1"/>
  <c r="A5636" i="1"/>
  <c r="A5639" i="1"/>
  <c r="A5648" i="1"/>
  <c r="A5649" i="1"/>
  <c r="A5653" i="1"/>
  <c r="A5655" i="1"/>
  <c r="A5656" i="1"/>
  <c r="A5658" i="1"/>
  <c r="A5659" i="1"/>
  <c r="A5664" i="1"/>
  <c r="A5665" i="1"/>
  <c r="A5666" i="1"/>
  <c r="A5668" i="1"/>
  <c r="A5671" i="1"/>
  <c r="A5672" i="1"/>
  <c r="A5678" i="1"/>
  <c r="A5679" i="1"/>
  <c r="A5681" i="1"/>
  <c r="A5685" i="1"/>
  <c r="A5686" i="1"/>
  <c r="A5688" i="1"/>
  <c r="A5689" i="1"/>
  <c r="A5696" i="1"/>
  <c r="A5698" i="1"/>
  <c r="A5699" i="1"/>
  <c r="A5704" i="1"/>
  <c r="A5706" i="1"/>
  <c r="A5707" i="1"/>
  <c r="A5710" i="1"/>
  <c r="A5711" i="1"/>
  <c r="A5712" i="1"/>
  <c r="A5719" i="1"/>
  <c r="A5720" i="1"/>
  <c r="A5723" i="1"/>
  <c r="A5735" i="1"/>
  <c r="A5742" i="1"/>
  <c r="A5747" i="1"/>
  <c r="A5755" i="1"/>
  <c r="A5756" i="1"/>
  <c r="A5757" i="1"/>
  <c r="A5758" i="1"/>
  <c r="A5763" i="1"/>
  <c r="A5765" i="1"/>
  <c r="A5768" i="1"/>
  <c r="A5772" i="1"/>
  <c r="A5773" i="1"/>
  <c r="A5775" i="1"/>
  <c r="A5776" i="1"/>
  <c r="A5777" i="1"/>
  <c r="A5778" i="1"/>
  <c r="A5780" i="1"/>
  <c r="A5781" i="1"/>
  <c r="A5784" i="1"/>
  <c r="A5789" i="1"/>
  <c r="A5790" i="1"/>
  <c r="A5801" i="1"/>
  <c r="A5802" i="1"/>
  <c r="A5804" i="1"/>
  <c r="A5807" i="1"/>
  <c r="A5808" i="1"/>
  <c r="A5809" i="1"/>
  <c r="A5821" i="1"/>
  <c r="A5822" i="1"/>
  <c r="A5824" i="1"/>
  <c r="A5827" i="1"/>
  <c r="A5831" i="1"/>
  <c r="A5832" i="1"/>
  <c r="A5839" i="1"/>
  <c r="A5840" i="1"/>
  <c r="A5842" i="1"/>
  <c r="A5843" i="1"/>
  <c r="A5852" i="1"/>
  <c r="A5857" i="1"/>
  <c r="A5858" i="1"/>
  <c r="A5859" i="1"/>
  <c r="A5861" i="1"/>
  <c r="A5862" i="1"/>
  <c r="A5863" i="1"/>
  <c r="A5866" i="1"/>
  <c r="A5867" i="1"/>
  <c r="A5875" i="1"/>
  <c r="A5881" i="1"/>
  <c r="A5883" i="1"/>
  <c r="A5885" i="1"/>
  <c r="A5888" i="1"/>
  <c r="A5889" i="1"/>
  <c r="A5890" i="1"/>
  <c r="A5893" i="1"/>
  <c r="A5897" i="1"/>
  <c r="A5901" i="1"/>
  <c r="A5905" i="1"/>
  <c r="A5906" i="1"/>
  <c r="A5908" i="1"/>
  <c r="A5917" i="1"/>
  <c r="A5920" i="1"/>
  <c r="A5924" i="1"/>
  <c r="A5925" i="1"/>
  <c r="A5928" i="1"/>
  <c r="A5933" i="1"/>
  <c r="A5936" i="1"/>
  <c r="A5939" i="1"/>
  <c r="A5943" i="1"/>
  <c r="A5953" i="1"/>
  <c r="A5955" i="1"/>
  <c r="A5956" i="1"/>
  <c r="A5960" i="1"/>
  <c r="A5964" i="1"/>
  <c r="A5966" i="1"/>
  <c r="A5967" i="1"/>
  <c r="A5968" i="1"/>
  <c r="A5970" i="1"/>
  <c r="A5973" i="1"/>
  <c r="A5974" i="1"/>
  <c r="A5975" i="1"/>
  <c r="A5976" i="1"/>
  <c r="A5977" i="1"/>
  <c r="A5978" i="1"/>
  <c r="A5984" i="1"/>
  <c r="A5988" i="1"/>
  <c r="A5993" i="1"/>
  <c r="A5997" i="1"/>
  <c r="A5998" i="1"/>
  <c r="A6001" i="1"/>
  <c r="A6004" i="1"/>
  <c r="A6009" i="1"/>
  <c r="A6011" i="1"/>
  <c r="A6013" i="1"/>
  <c r="A6015" i="1"/>
  <c r="A6017" i="1"/>
  <c r="A6018" i="1"/>
  <c r="A6020" i="1"/>
  <c r="A6022" i="1"/>
  <c r="A6024" i="1"/>
  <c r="A6027" i="1"/>
  <c r="A6030" i="1"/>
  <c r="A6031" i="1"/>
  <c r="A6035" i="1"/>
  <c r="A6036" i="1"/>
  <c r="A6037" i="1"/>
  <c r="A6040" i="1"/>
  <c r="A6041" i="1"/>
  <c r="A6044" i="1"/>
  <c r="A6047" i="1"/>
  <c r="A6050" i="1"/>
  <c r="A6052" i="1"/>
  <c r="A6053" i="1"/>
  <c r="A6054" i="1"/>
  <c r="A6057" i="1"/>
  <c r="A6059" i="1"/>
  <c r="A6061" i="1"/>
  <c r="A6066" i="1"/>
  <c r="A6067" i="1"/>
  <c r="A6068" i="1"/>
  <c r="A6072" i="1"/>
  <c r="A6073" i="1"/>
  <c r="A6076" i="1"/>
  <c r="A6077" i="1"/>
  <c r="A6081" i="1"/>
  <c r="A6085" i="1"/>
  <c r="A6091" i="1"/>
  <c r="A6093" i="1"/>
  <c r="A6096" i="1"/>
  <c r="A6098" i="1"/>
  <c r="A6100" i="1"/>
  <c r="A6103" i="1"/>
  <c r="A6105" i="1"/>
  <c r="A6108" i="1"/>
  <c r="A6114" i="1"/>
  <c r="A6117" i="1"/>
  <c r="A6118" i="1"/>
  <c r="A6124" i="1"/>
  <c r="A6125" i="1"/>
  <c r="A6133" i="1"/>
  <c r="A6136" i="1"/>
  <c r="A6140" i="1"/>
  <c r="A6141" i="1"/>
  <c r="A6145" i="1"/>
  <c r="A6148" i="1"/>
  <c r="A6150" i="1"/>
  <c r="A6153" i="1"/>
  <c r="A6155" i="1"/>
  <c r="A6157" i="1"/>
  <c r="A6160" i="1"/>
  <c r="A6162" i="1"/>
  <c r="A6166" i="1"/>
  <c r="A6167" i="1"/>
  <c r="A6174" i="1"/>
  <c r="A6181" i="1"/>
  <c r="A6182" i="1"/>
  <c r="A6189" i="1"/>
  <c r="A6191" i="1"/>
  <c r="A6193" i="1"/>
  <c r="A6200" i="1"/>
  <c r="A6201" i="1"/>
  <c r="A6203" i="1"/>
  <c r="A6206" i="1"/>
  <c r="A6214" i="1"/>
  <c r="A6215" i="1"/>
  <c r="A6216" i="1"/>
  <c r="A6219" i="1"/>
  <c r="A6225" i="1"/>
  <c r="A6227" i="1"/>
  <c r="A6229" i="1"/>
  <c r="A6230" i="1"/>
  <c r="A6232" i="1"/>
  <c r="A6236" i="1"/>
  <c r="A6243" i="1"/>
  <c r="A6244" i="1"/>
  <c r="A6245" i="1"/>
  <c r="A6248" i="1"/>
  <c r="A6251" i="1"/>
  <c r="A6252" i="1"/>
  <c r="A6253" i="1"/>
  <c r="A6257" i="1"/>
  <c r="A6259" i="1"/>
  <c r="A6260" i="1"/>
  <c r="A6261" i="1"/>
  <c r="A6266" i="1"/>
  <c r="A6267" i="1"/>
  <c r="A6269" i="1"/>
  <c r="A6276" i="1"/>
  <c r="A6278" i="1"/>
  <c r="A6279" i="1"/>
  <c r="A6287" i="1"/>
  <c r="A6289" i="1"/>
  <c r="A6290" i="1"/>
  <c r="A6293" i="1"/>
  <c r="A6298" i="1"/>
  <c r="A6300" i="1"/>
  <c r="A6303" i="1"/>
  <c r="A6304" i="1"/>
  <c r="A6305" i="1"/>
  <c r="A6306" i="1"/>
  <c r="A6311" i="1"/>
  <c r="A6316" i="1"/>
  <c r="A6317" i="1"/>
  <c r="A6318" i="1"/>
  <c r="A6329" i="1"/>
  <c r="A6330" i="1"/>
  <c r="A6337" i="1"/>
  <c r="A6339" i="1"/>
  <c r="A6343" i="1"/>
  <c r="A6344" i="1"/>
  <c r="A6349" i="1"/>
  <c r="A6351" i="1"/>
  <c r="A6354" i="1"/>
  <c r="A6357" i="1"/>
  <c r="A6358" i="1"/>
  <c r="A6360" i="1"/>
  <c r="A6361" i="1"/>
  <c r="A6364" i="1"/>
  <c r="A6366" i="1"/>
  <c r="A6372" i="1"/>
  <c r="A6376" i="1"/>
  <c r="A6377" i="1"/>
  <c r="A6379" i="1"/>
  <c r="A6381" i="1"/>
  <c r="A6386" i="1"/>
  <c r="A6387" i="1"/>
  <c r="A6390" i="1"/>
  <c r="A6394" i="1"/>
  <c r="A6396" i="1"/>
  <c r="A6399" i="1"/>
  <c r="A6403" i="1"/>
  <c r="A6404" i="1"/>
  <c r="A6405" i="1"/>
  <c r="A6412" i="1"/>
  <c r="A6414" i="1"/>
  <c r="A6417" i="1"/>
  <c r="A6419" i="1"/>
  <c r="A6420" i="1"/>
  <c r="A6427" i="1"/>
  <c r="A6428" i="1"/>
  <c r="A6429" i="1"/>
  <c r="A6432" i="1"/>
  <c r="A6433" i="1"/>
  <c r="A6436" i="1"/>
  <c r="A6441" i="1"/>
  <c r="A6443" i="1"/>
  <c r="A6448" i="1"/>
  <c r="A6449" i="1"/>
  <c r="A6450" i="1"/>
  <c r="A6451" i="1"/>
  <c r="A6462" i="1"/>
  <c r="A6464" i="1"/>
  <c r="A6466" i="1"/>
  <c r="A6467" i="1"/>
  <c r="A6469" i="1"/>
  <c r="A6470" i="1"/>
  <c r="A6473" i="1"/>
  <c r="A6478" i="1"/>
  <c r="A6480" i="1"/>
  <c r="A6481" i="1"/>
  <c r="A6485" i="1"/>
  <c r="A6488" i="1"/>
  <c r="A6490" i="1"/>
  <c r="A6493" i="1"/>
  <c r="A6495" i="1"/>
  <c r="A6496" i="1"/>
  <c r="A6500" i="1"/>
  <c r="A6501" i="1"/>
  <c r="A6514" i="1"/>
  <c r="A6515" i="1"/>
  <c r="A6516" i="1"/>
  <c r="A6517" i="1"/>
  <c r="A6519" i="1"/>
  <c r="A6521" i="1"/>
  <c r="A6523" i="1"/>
  <c r="A6524" i="1"/>
  <c r="A6526" i="1"/>
  <c r="A6527" i="1"/>
  <c r="A6528" i="1"/>
  <c r="A6531" i="1"/>
  <c r="A6532" i="1"/>
  <c r="A6533" i="1"/>
  <c r="A6540" i="1"/>
  <c r="A6551" i="1"/>
  <c r="A6552" i="1"/>
  <c r="A6554" i="1"/>
  <c r="A6555" i="1"/>
  <c r="A6557" i="1"/>
  <c r="A6558" i="1"/>
  <c r="A6559" i="1"/>
  <c r="A6563" i="1"/>
  <c r="A6570" i="1"/>
  <c r="A6571" i="1"/>
  <c r="A6572" i="1"/>
  <c r="A6583" i="1"/>
  <c r="A6586" i="1"/>
  <c r="A6594" i="1"/>
  <c r="A6595" i="1"/>
  <c r="A6597" i="1"/>
  <c r="A6598" i="1"/>
  <c r="A6599" i="1"/>
  <c r="A6600" i="1"/>
  <c r="A6601" i="1"/>
  <c r="A6602" i="1"/>
  <c r="A6607" i="1"/>
  <c r="A6614" i="1"/>
  <c r="A6616" i="1"/>
  <c r="A6618" i="1"/>
  <c r="A6620" i="1"/>
  <c r="A6627" i="1"/>
  <c r="A6629" i="1"/>
  <c r="A6630" i="1"/>
  <c r="A6631" i="1"/>
  <c r="A6632" i="1"/>
  <c r="A6633" i="1"/>
  <c r="A6634" i="1"/>
  <c r="A6636" i="1"/>
  <c r="A6639" i="1"/>
  <c r="A6640" i="1"/>
  <c r="A6641" i="1"/>
  <c r="A6644" i="1"/>
  <c r="A6646" i="1"/>
  <c r="A6650" i="1"/>
  <c r="A6653" i="1"/>
  <c r="A6654" i="1"/>
  <c r="A6657" i="1"/>
  <c r="A6660" i="1"/>
  <c r="A6662" i="1"/>
  <c r="A6666" i="1"/>
  <c r="A6668" i="1"/>
  <c r="A6670" i="1"/>
  <c r="A6671" i="1"/>
  <c r="A6678" i="1"/>
  <c r="A6680" i="1"/>
  <c r="A6682" i="1"/>
  <c r="A6693" i="1"/>
  <c r="A6699" i="1"/>
  <c r="A6701" i="1"/>
  <c r="A6702" i="1"/>
  <c r="A6704" i="1"/>
  <c r="A6707" i="1"/>
  <c r="A6709" i="1"/>
  <c r="A6710" i="1"/>
  <c r="A6712" i="1"/>
  <c r="A6714" i="1"/>
  <c r="A6715" i="1"/>
  <c r="A6721" i="1"/>
  <c r="A6722" i="1"/>
  <c r="A6723" i="1"/>
  <c r="A6725" i="1"/>
  <c r="A6727" i="1"/>
  <c r="A6728" i="1"/>
  <c r="A6729" i="1"/>
  <c r="A6730" i="1"/>
  <c r="A6732" i="1"/>
  <c r="A6733" i="1"/>
  <c r="A6738" i="1"/>
  <c r="A6742" i="1"/>
  <c r="A6744" i="1"/>
  <c r="A6746" i="1"/>
  <c r="A6750" i="1"/>
  <c r="A6751" i="1"/>
  <c r="A6753" i="1"/>
  <c r="A6756" i="1"/>
  <c r="A6759" i="1"/>
  <c r="A6761" i="1"/>
  <c r="A6763" i="1"/>
  <c r="A6765" i="1"/>
  <c r="A6767" i="1"/>
  <c r="A6768" i="1"/>
  <c r="A6771" i="1"/>
  <c r="A6772" i="1"/>
  <c r="A6775" i="1"/>
  <c r="A6779" i="1"/>
  <c r="A6783" i="1"/>
  <c r="A6786" i="1"/>
  <c r="A6787" i="1"/>
  <c r="A6792" i="1"/>
  <c r="A6795" i="1"/>
  <c r="A6801" i="1"/>
  <c r="A6803" i="1"/>
  <c r="A6804" i="1"/>
  <c r="A6806" i="1"/>
  <c r="A6807" i="1"/>
  <c r="A6814" i="1"/>
  <c r="A6816" i="1"/>
  <c r="A6817" i="1"/>
  <c r="A6821" i="1"/>
  <c r="A6822" i="1"/>
  <c r="A6823" i="1"/>
  <c r="A6826" i="1"/>
  <c r="A6827" i="1"/>
  <c r="A6833" i="1"/>
  <c r="A6834" i="1"/>
  <c r="A6836" i="1"/>
  <c r="A6837" i="1"/>
  <c r="A6839" i="1"/>
  <c r="A6842" i="1"/>
  <c r="A6844" i="1"/>
  <c r="A6846" i="1"/>
  <c r="A6848" i="1"/>
  <c r="A6850" i="1"/>
  <c r="A6853" i="1"/>
  <c r="A6856" i="1"/>
  <c r="A6858" i="1"/>
  <c r="A6861" i="1"/>
  <c r="A6864" i="1"/>
  <c r="A6873" i="1"/>
  <c r="A6878" i="1"/>
  <c r="A6883" i="1"/>
  <c r="A6888" i="1"/>
  <c r="A6890" i="1"/>
  <c r="A6897" i="1"/>
  <c r="A6913" i="1"/>
  <c r="A6914" i="1"/>
  <c r="A6918" i="1"/>
  <c r="A6921" i="1"/>
  <c r="A6923" i="1"/>
  <c r="A6925" i="1"/>
  <c r="A6926" i="1"/>
  <c r="A6929" i="1"/>
  <c r="A6931" i="1"/>
  <c r="A6934" i="1"/>
  <c r="A6939" i="1"/>
  <c r="A6945" i="1"/>
  <c r="A6948" i="1"/>
  <c r="A6952" i="1"/>
  <c r="A6958" i="1"/>
  <c r="A6959" i="1"/>
  <c r="A6960" i="1"/>
  <c r="A6961" i="1"/>
  <c r="A6967" i="1"/>
  <c r="A6968" i="1"/>
  <c r="A6974" i="1"/>
  <c r="A6978" i="1"/>
  <c r="A6981" i="1"/>
  <c r="A6982" i="1"/>
  <c r="A6984" i="1"/>
  <c r="A6985" i="1"/>
  <c r="A6986" i="1"/>
  <c r="A6987" i="1"/>
  <c r="A6990" i="1"/>
  <c r="A6992" i="1"/>
  <c r="A6994" i="1"/>
  <c r="A7000" i="1"/>
  <c r="A7001" i="1"/>
  <c r="A7002" i="1"/>
  <c r="A7006" i="1"/>
  <c r="A7007" i="1"/>
  <c r="A7009" i="1"/>
  <c r="A7017" i="1"/>
  <c r="A7018" i="1"/>
  <c r="A7019" i="1"/>
  <c r="A7023" i="1"/>
  <c r="A7025" i="1"/>
  <c r="A7026" i="1"/>
  <c r="A7028" i="1"/>
  <c r="A7029" i="1"/>
  <c r="A7030" i="1"/>
  <c r="A7040" i="1"/>
  <c r="A7043" i="1"/>
  <c r="A7048" i="1"/>
  <c r="A7049" i="1"/>
  <c r="A7053" i="1"/>
  <c r="A7054" i="1"/>
  <c r="A7055" i="1"/>
  <c r="A7060" i="1"/>
  <c r="A7064" i="1"/>
  <c r="A7074" i="1"/>
  <c r="A7079" i="1"/>
  <c r="A7085" i="1"/>
  <c r="A7094" i="1"/>
  <c r="A7096" i="1"/>
  <c r="A7099" i="1"/>
  <c r="A7101" i="1"/>
  <c r="A7102" i="1"/>
  <c r="A7104" i="1"/>
  <c r="A7106" i="1"/>
  <c r="A7107" i="1"/>
  <c r="A7109" i="1"/>
  <c r="A7110" i="1"/>
  <c r="A7114" i="1"/>
  <c r="A7118" i="1"/>
  <c r="A7122" i="1"/>
  <c r="A7123" i="1"/>
  <c r="A7129" i="1"/>
  <c r="A7133" i="1"/>
  <c r="A7136" i="1"/>
  <c r="A7138" i="1"/>
  <c r="A7140" i="1"/>
  <c r="A7141" i="1"/>
  <c r="A7143" i="1"/>
  <c r="A7149" i="1"/>
  <c r="A7151" i="1"/>
  <c r="A7155" i="1"/>
  <c r="A7156" i="1"/>
  <c r="A7161" i="1"/>
  <c r="A7162" i="1"/>
  <c r="A7164" i="1"/>
  <c r="A7166" i="1"/>
  <c r="A7167" i="1"/>
  <c r="A7175" i="1"/>
  <c r="A7181" i="1"/>
  <c r="A7193" i="1"/>
  <c r="A7195" i="1"/>
  <c r="A7196" i="1"/>
  <c r="A7200" i="1"/>
  <c r="A7204" i="1"/>
  <c r="A7206" i="1"/>
  <c r="A7209" i="1"/>
  <c r="A7210" i="1"/>
  <c r="A7211" i="1"/>
  <c r="A7213" i="1"/>
  <c r="A7215" i="1"/>
  <c r="A7221" i="1"/>
  <c r="A7230" i="1"/>
  <c r="A7233" i="1"/>
  <c r="A7238" i="1"/>
  <c r="A7239" i="1"/>
  <c r="A7241" i="1"/>
  <c r="A7242" i="1"/>
  <c r="A7249" i="1"/>
  <c r="A7254" i="1"/>
  <c r="A7258" i="1"/>
  <c r="A7259" i="1"/>
  <c r="A7262" i="1"/>
  <c r="A7263" i="1"/>
  <c r="A7265" i="1"/>
  <c r="A7268" i="1"/>
  <c r="A7270" i="1"/>
  <c r="A7273" i="1"/>
  <c r="A7277" i="1"/>
  <c r="A7281" i="1"/>
  <c r="A7283" i="1"/>
  <c r="A7284" i="1"/>
  <c r="A7285" i="1"/>
  <c r="A7289" i="1"/>
  <c r="A7291" i="1"/>
  <c r="A7292" i="1"/>
  <c r="A7293" i="1"/>
  <c r="A7294" i="1"/>
  <c r="A7296" i="1"/>
  <c r="A7299" i="1"/>
  <c r="A7300" i="1"/>
  <c r="A7301" i="1"/>
  <c r="A7303" i="1"/>
  <c r="A7309" i="1"/>
  <c r="A7312" i="1"/>
  <c r="A7315" i="1"/>
  <c r="A7319" i="1"/>
  <c r="A7320" i="1"/>
  <c r="A7321" i="1"/>
  <c r="A7322" i="1"/>
  <c r="A7323" i="1"/>
  <c r="A7325" i="1"/>
  <c r="A7331" i="1"/>
  <c r="A7332" i="1"/>
  <c r="A7337" i="1"/>
  <c r="A7338" i="1"/>
  <c r="A7341" i="1"/>
  <c r="A7343" i="1"/>
  <c r="A7347" i="1"/>
  <c r="A7349" i="1"/>
  <c r="A7350" i="1"/>
  <c r="A7352" i="1"/>
  <c r="A7355" i="1"/>
  <c r="A7356" i="1"/>
  <c r="A7358" i="1"/>
  <c r="A7361" i="1"/>
  <c r="A7363" i="1"/>
  <c r="A7364" i="1"/>
  <c r="A7365" i="1"/>
  <c r="A7370" i="1"/>
  <c r="A7373" i="1"/>
  <c r="A7379" i="1"/>
  <c r="A7380" i="1"/>
  <c r="A7383" i="1"/>
  <c r="A7386" i="1"/>
  <c r="A7387" i="1"/>
  <c r="A7392" i="1"/>
  <c r="A7393" i="1"/>
  <c r="A7395" i="1"/>
  <c r="A7396" i="1"/>
  <c r="A7397" i="1"/>
  <c r="A7400" i="1"/>
  <c r="A7401" i="1"/>
  <c r="A7402" i="1"/>
  <c r="A7403" i="1"/>
  <c r="A7407" i="1"/>
  <c r="A7408" i="1"/>
  <c r="A7416" i="1"/>
  <c r="A7419" i="1"/>
  <c r="A7420" i="1"/>
  <c r="A7423" i="1"/>
  <c r="A7424" i="1"/>
  <c r="A7426" i="1"/>
  <c r="A7432" i="1"/>
  <c r="A7433" i="1"/>
  <c r="A7434" i="1"/>
  <c r="A7435" i="1"/>
  <c r="A7437" i="1"/>
  <c r="A7440" i="1"/>
  <c r="A7441" i="1"/>
  <c r="A7442" i="1"/>
  <c r="A7444" i="1"/>
  <c r="A7445" i="1"/>
  <c r="A7446" i="1"/>
  <c r="A7450" i="1"/>
  <c r="A7455" i="1"/>
  <c r="A7458" i="1"/>
  <c r="A7459" i="1"/>
  <c r="A7468" i="1"/>
  <c r="A7470" i="1"/>
  <c r="A7471" i="1"/>
  <c r="A7472" i="1"/>
  <c r="A7473" i="1"/>
  <c r="A7476" i="1"/>
  <c r="A7479" i="1"/>
  <c r="A7482" i="1"/>
  <c r="A7488" i="1"/>
  <c r="A7491" i="1"/>
  <c r="A7494" i="1"/>
  <c r="A7497" i="1"/>
  <c r="A7498" i="1"/>
  <c r="A7499" i="1"/>
  <c r="A7503" i="1"/>
  <c r="A7506" i="1"/>
  <c r="A7508" i="1"/>
  <c r="A7510" i="1"/>
  <c r="A7511" i="1"/>
  <c r="A7512" i="1"/>
  <c r="A7514" i="1"/>
  <c r="A7517" i="1"/>
  <c r="A7519" i="1"/>
  <c r="A7526" i="1"/>
  <c r="A7529" i="1"/>
  <c r="A7530" i="1"/>
  <c r="A7531" i="1"/>
  <c r="A7533" i="1"/>
  <c r="A7534" i="1"/>
  <c r="A7539" i="1"/>
  <c r="A7540" i="1"/>
  <c r="A7544" i="1"/>
  <c r="A7545" i="1"/>
  <c r="A7548" i="1"/>
  <c r="A7549" i="1"/>
  <c r="A7554" i="1"/>
  <c r="A7560" i="1"/>
  <c r="A7564" i="1"/>
  <c r="A7566" i="1"/>
  <c r="A7568" i="1"/>
  <c r="A7575" i="1"/>
  <c r="A7577" i="1"/>
  <c r="A7580" i="1"/>
  <c r="A7583" i="1"/>
  <c r="A7595" i="1"/>
  <c r="A7597" i="1"/>
  <c r="A7598" i="1"/>
  <c r="A7600" i="1"/>
  <c r="A7602" i="1"/>
  <c r="A7603" i="1"/>
  <c r="A7613" i="1"/>
  <c r="A7630" i="1"/>
  <c r="A7631" i="1"/>
  <c r="A7638" i="1"/>
  <c r="A7640" i="1"/>
  <c r="A7642" i="1"/>
  <c r="A7646" i="1"/>
  <c r="A7647" i="1"/>
  <c r="A7649" i="1"/>
  <c r="A7650" i="1"/>
  <c r="A7654" i="1"/>
  <c r="A7655" i="1"/>
  <c r="A7658" i="1"/>
  <c r="A7660" i="1"/>
  <c r="A7662" i="1"/>
  <c r="A7663" i="1"/>
  <c r="A7666" i="1"/>
  <c r="A7667" i="1"/>
  <c r="A7668" i="1"/>
  <c r="A7670" i="1"/>
  <c r="A7672" i="1"/>
  <c r="A7677" i="1"/>
  <c r="A7678" i="1"/>
  <c r="A7682" i="1"/>
  <c r="A7684" i="1"/>
  <c r="A7687" i="1"/>
  <c r="A7690" i="1"/>
  <c r="A7691" i="1"/>
  <c r="A7692" i="1"/>
  <c r="A7693" i="1"/>
  <c r="A7695" i="1"/>
  <c r="A7697" i="1"/>
  <c r="A7703" i="1"/>
  <c r="A7704" i="1"/>
  <c r="A7705" i="1"/>
  <c r="A7711" i="1"/>
  <c r="A7712" i="1"/>
  <c r="A7715" i="1"/>
  <c r="A7716" i="1"/>
  <c r="A7720" i="1"/>
  <c r="A7721" i="1"/>
  <c r="A7724" i="1"/>
  <c r="A7725" i="1"/>
  <c r="A7726" i="1"/>
  <c r="A7728" i="1"/>
  <c r="A7730" i="1"/>
  <c r="A7733" i="1"/>
  <c r="A7735" i="1"/>
  <c r="A7737" i="1"/>
  <c r="A7739" i="1"/>
  <c r="A7740" i="1"/>
  <c r="A7743" i="1"/>
  <c r="A7744" i="1"/>
  <c r="A7749" i="1"/>
  <c r="A7750" i="1"/>
  <c r="A7752" i="1"/>
  <c r="A7754" i="1"/>
  <c r="A7755" i="1"/>
  <c r="A7756" i="1"/>
  <c r="A7758" i="1"/>
  <c r="A7759" i="1"/>
  <c r="A7766" i="1"/>
  <c r="A7767" i="1"/>
  <c r="A7768" i="1"/>
  <c r="A7775" i="1"/>
  <c r="A7777" i="1"/>
  <c r="A7779" i="1"/>
  <c r="A7781" i="1"/>
  <c r="A7782" i="1"/>
  <c r="A7783" i="1"/>
  <c r="A7784" i="1"/>
  <c r="A7790" i="1"/>
  <c r="A7795" i="1"/>
  <c r="A7800" i="1"/>
  <c r="A7801" i="1"/>
  <c r="A7802" i="1"/>
  <c r="A7804" i="1"/>
  <c r="A7806" i="1"/>
  <c r="A7815" i="1"/>
  <c r="A7820" i="1"/>
  <c r="A7822" i="1"/>
  <c r="A7823" i="1"/>
  <c r="A7827" i="1"/>
  <c r="A7830" i="1"/>
  <c r="A7831" i="1"/>
  <c r="A7836" i="1"/>
  <c r="A7842" i="1"/>
  <c r="A7843" i="1"/>
  <c r="A7844" i="1"/>
  <c r="A7849" i="1"/>
  <c r="A7850" i="1"/>
  <c r="A7853" i="1"/>
  <c r="A7855" i="1"/>
  <c r="A7860" i="1"/>
  <c r="A7862" i="1"/>
  <c r="A7864" i="1"/>
  <c r="A7870" i="1"/>
  <c r="A7872" i="1"/>
  <c r="A7873" i="1"/>
  <c r="A7876" i="1"/>
  <c r="A7877" i="1"/>
  <c r="A7879" i="1"/>
  <c r="A7883" i="1"/>
  <c r="A7887" i="1"/>
  <c r="A7888" i="1"/>
  <c r="A7895" i="1"/>
  <c r="A7896" i="1"/>
  <c r="A7899" i="1"/>
  <c r="A7903" i="1"/>
  <c r="A7905" i="1"/>
  <c r="A7906" i="1"/>
  <c r="A7908" i="1"/>
  <c r="A7909" i="1"/>
  <c r="A7910" i="1"/>
  <c r="A7911" i="1"/>
  <c r="A7913" i="1"/>
  <c r="A7914" i="1"/>
  <c r="A7915" i="1"/>
  <c r="A7919" i="1"/>
  <c r="A7920" i="1"/>
  <c r="A7921" i="1"/>
  <c r="A7924" i="1"/>
  <c r="A7927" i="1"/>
  <c r="A7928" i="1"/>
  <c r="A7935" i="1"/>
  <c r="A7937" i="1"/>
  <c r="A7938" i="1"/>
  <c r="A7939" i="1"/>
  <c r="A7940" i="1"/>
  <c r="A7949" i="1"/>
  <c r="A7955" i="1"/>
  <c r="A7956" i="1"/>
  <c r="A7957" i="1"/>
  <c r="A7959" i="1"/>
  <c r="A7962" i="1"/>
  <c r="A7967" i="1"/>
  <c r="A7971" i="1"/>
  <c r="A7972" i="1"/>
  <c r="A7973" i="1"/>
  <c r="A7978" i="1"/>
  <c r="A7980" i="1"/>
  <c r="A7985" i="1"/>
  <c r="A7990" i="1"/>
  <c r="A7994" i="1"/>
  <c r="A7998" i="1"/>
  <c r="A8002" i="1"/>
  <c r="A8003" i="1"/>
  <c r="A8005" i="1"/>
  <c r="A8008" i="1"/>
  <c r="A8009" i="1"/>
  <c r="A8014" i="1"/>
  <c r="A8017" i="1"/>
  <c r="A8018" i="1"/>
  <c r="A8022" i="1"/>
  <c r="A8024" i="1"/>
  <c r="A8033" i="1"/>
  <c r="A8034" i="1"/>
  <c r="A8035" i="1"/>
  <c r="A8041" i="1"/>
  <c r="A8044" i="1"/>
  <c r="A8045" i="1"/>
  <c r="A8048" i="1"/>
  <c r="A8052" i="1"/>
  <c r="A8064" i="1"/>
  <c r="A8068" i="1"/>
  <c r="A8070" i="1"/>
  <c r="A8071" i="1"/>
  <c r="A8073" i="1"/>
  <c r="A8080" i="1"/>
  <c r="A8083" i="1"/>
  <c r="A8084" i="1"/>
  <c r="A8085" i="1"/>
  <c r="A8087" i="1"/>
  <c r="A8089" i="1"/>
  <c r="A8090" i="1"/>
  <c r="A8092" i="1"/>
  <c r="A8093" i="1"/>
  <c r="A8095" i="1"/>
  <c r="A8096" i="1"/>
  <c r="A8098" i="1"/>
  <c r="A8106" i="1"/>
  <c r="A8108" i="1"/>
  <c r="A8110" i="1"/>
  <c r="A8112" i="1"/>
  <c r="A8114" i="1"/>
  <c r="A8117" i="1"/>
  <c r="A8118" i="1"/>
  <c r="A8120" i="1"/>
  <c r="A8122" i="1"/>
  <c r="A8132" i="1"/>
  <c r="A8133" i="1"/>
  <c r="A8135" i="1"/>
  <c r="A8140" i="1"/>
  <c r="A8141" i="1"/>
  <c r="A8143" i="1"/>
  <c r="A8150" i="1"/>
  <c r="A8153" i="1"/>
  <c r="A8157" i="1"/>
  <c r="A8165" i="1"/>
  <c r="A8171" i="1"/>
  <c r="A8174" i="1"/>
  <c r="A8178" i="1"/>
  <c r="A8180" i="1"/>
  <c r="A8182" i="1"/>
  <c r="A8183" i="1"/>
  <c r="A8186" i="1"/>
  <c r="A8194" i="1"/>
  <c r="A8195" i="1"/>
  <c r="A8196" i="1"/>
  <c r="A8197" i="1"/>
  <c r="A8199" i="1"/>
  <c r="A8200" i="1"/>
  <c r="A8204" i="1"/>
  <c r="A8205" i="1"/>
  <c r="A8206" i="1"/>
  <c r="A8210" i="1"/>
  <c r="A8213" i="1"/>
  <c r="A8214" i="1"/>
  <c r="A8215" i="1"/>
  <c r="A8218" i="1"/>
  <c r="A8222" i="1"/>
  <c r="A8223" i="1"/>
  <c r="A8227" i="1"/>
  <c r="A8229" i="1"/>
  <c r="A8230" i="1"/>
  <c r="A8236" i="1"/>
  <c r="A8240" i="1"/>
  <c r="A8242" i="1"/>
  <c r="A8243" i="1"/>
  <c r="A8247" i="1"/>
  <c r="A8249" i="1"/>
  <c r="A8251" i="1"/>
  <c r="A8256" i="1"/>
  <c r="A8257" i="1"/>
  <c r="A8259" i="1"/>
  <c r="A8261" i="1"/>
  <c r="A8263" i="1"/>
  <c r="A8264" i="1"/>
  <c r="A8266" i="1"/>
  <c r="A8269" i="1"/>
  <c r="A8270" i="1"/>
  <c r="A8272" i="1"/>
  <c r="A8276" i="1"/>
  <c r="A8277" i="1"/>
  <c r="A8278" i="1"/>
  <c r="A8281" i="1"/>
  <c r="A8282" i="1"/>
  <c r="A8299" i="1"/>
  <c r="A8302" i="1"/>
  <c r="A8305" i="1"/>
  <c r="A8307" i="1"/>
  <c r="A8310" i="1"/>
  <c r="A8314" i="1"/>
  <c r="A8318" i="1"/>
  <c r="A8320" i="1"/>
  <c r="A8324" i="1"/>
  <c r="A8326" i="1"/>
  <c r="A8327" i="1"/>
  <c r="A8338" i="1"/>
  <c r="A8339" i="1"/>
  <c r="A8342" i="1"/>
  <c r="A8344" i="1"/>
  <c r="A8345" i="1"/>
  <c r="A8346" i="1"/>
  <c r="A8348" i="1"/>
  <c r="A8350" i="1"/>
  <c r="A8351" i="1"/>
  <c r="A8354" i="1"/>
  <c r="A8355" i="1"/>
  <c r="A8357" i="1"/>
  <c r="A8358" i="1"/>
  <c r="A8360" i="1"/>
  <c r="A8361" i="1"/>
  <c r="A8364" i="1"/>
  <c r="A8366" i="1"/>
  <c r="A8367" i="1"/>
  <c r="A8369" i="1"/>
  <c r="A8376" i="1"/>
  <c r="A8378" i="1"/>
  <c r="A8384" i="1"/>
  <c r="A8386" i="1"/>
  <c r="A8387" i="1"/>
  <c r="A8390" i="1"/>
  <c r="A8397" i="1"/>
  <c r="A8399" i="1"/>
  <c r="A8400" i="1"/>
  <c r="A8402" i="1"/>
  <c r="A8407" i="1"/>
  <c r="A8410" i="1"/>
  <c r="A8413" i="1"/>
  <c r="A8419" i="1"/>
  <c r="A8420" i="1"/>
  <c r="A8421" i="1"/>
  <c r="A8422" i="1"/>
  <c r="A8425" i="1"/>
  <c r="A8427" i="1"/>
  <c r="A8428" i="1"/>
  <c r="A8430" i="1"/>
  <c r="A8435" i="1"/>
  <c r="A8437" i="1"/>
  <c r="A8439" i="1"/>
  <c r="A8441" i="1"/>
  <c r="A8444" i="1"/>
  <c r="A8446" i="1"/>
  <c r="A8447" i="1"/>
  <c r="A8450" i="1"/>
  <c r="A8453" i="1"/>
  <c r="A8454" i="1"/>
  <c r="A8456" i="1"/>
  <c r="A8462" i="1"/>
  <c r="A8463" i="1"/>
  <c r="A8465" i="1"/>
  <c r="A8472" i="1"/>
  <c r="A8473" i="1"/>
  <c r="A8476" i="1"/>
  <c r="A8478" i="1"/>
  <c r="A8484" i="1"/>
  <c r="A8485" i="1"/>
  <c r="A8486" i="1"/>
  <c r="A8487" i="1"/>
  <c r="A8490" i="1"/>
  <c r="A8494" i="1"/>
  <c r="A8495" i="1"/>
  <c r="A8496" i="1"/>
  <c r="A8497" i="1"/>
  <c r="A8501" i="1"/>
  <c r="A8505" i="1"/>
  <c r="A8506" i="1"/>
  <c r="A8515" i="1"/>
  <c r="A8516" i="1"/>
  <c r="A8519" i="1"/>
  <c r="A8531" i="1"/>
  <c r="A8532" i="1"/>
  <c r="A8534" i="1"/>
  <c r="A8535" i="1"/>
  <c r="A8537" i="1"/>
  <c r="A8538" i="1"/>
  <c r="A8552" i="1"/>
  <c r="A8553" i="1"/>
  <c r="A8559" i="1"/>
  <c r="A8561" i="1"/>
  <c r="A8568" i="1"/>
  <c r="A8569" i="1"/>
  <c r="A8574" i="1"/>
  <c r="A8575" i="1"/>
  <c r="A8579" i="1"/>
  <c r="A8584" i="1"/>
  <c r="A8588" i="1"/>
  <c r="A8589" i="1"/>
  <c r="A8597" i="1"/>
  <c r="A8602" i="1"/>
  <c r="A8605" i="1"/>
  <c r="A8611" i="1"/>
  <c r="A8612" i="1"/>
  <c r="A8613" i="1"/>
  <c r="A8614" i="1"/>
  <c r="A8617" i="1"/>
  <c r="A8621" i="1"/>
  <c r="A8622" i="1"/>
  <c r="A8624" i="1"/>
  <c r="A8625" i="1"/>
  <c r="A8626" i="1"/>
  <c r="A8636" i="1"/>
  <c r="A8642" i="1"/>
  <c r="A8644" i="1"/>
  <c r="A8646" i="1"/>
  <c r="A8651" i="1"/>
  <c r="A8653" i="1"/>
  <c r="A8657" i="1"/>
  <c r="A8663" i="1"/>
  <c r="A8666" i="1"/>
  <c r="A8670" i="1"/>
  <c r="A8671" i="1"/>
  <c r="A8675" i="1"/>
  <c r="A8679" i="1"/>
  <c r="A8680" i="1"/>
  <c r="A8682" i="1"/>
  <c r="A8683" i="1"/>
  <c r="A8687" i="1"/>
  <c r="A8696" i="1"/>
  <c r="A8698" i="1"/>
  <c r="A8701" i="1"/>
  <c r="A8706" i="1"/>
  <c r="A8712" i="1"/>
  <c r="A8715" i="1"/>
  <c r="A8716" i="1"/>
  <c r="A8719" i="1"/>
  <c r="A8720" i="1"/>
  <c r="A8724" i="1"/>
  <c r="A8725" i="1"/>
  <c r="A8726" i="1"/>
  <c r="A8727" i="1"/>
  <c r="A8733" i="1"/>
  <c r="A8734" i="1"/>
  <c r="A8736" i="1"/>
  <c r="A8740" i="1"/>
  <c r="A8741" i="1"/>
  <c r="A8743" i="1"/>
  <c r="A8745" i="1"/>
  <c r="A8746" i="1"/>
  <c r="A8747" i="1"/>
  <c r="A8749" i="1"/>
  <c r="A8750" i="1"/>
  <c r="A8753" i="1"/>
  <c r="A8754" i="1"/>
  <c r="A8760" i="1"/>
  <c r="A8767" i="1"/>
  <c r="A8777" i="1"/>
  <c r="A8782" i="1"/>
  <c r="A8783" i="1"/>
  <c r="A8786" i="1"/>
  <c r="A8790" i="1"/>
  <c r="A8794" i="1"/>
  <c r="A8795" i="1"/>
  <c r="A8796" i="1"/>
  <c r="A8802" i="1"/>
  <c r="A8804" i="1"/>
  <c r="A8806" i="1"/>
  <c r="A8815" i="1"/>
  <c r="A8817" i="1"/>
  <c r="A8819" i="1"/>
  <c r="A8822" i="1"/>
  <c r="A8823" i="1"/>
  <c r="A8828" i="1"/>
  <c r="A8830" i="1"/>
  <c r="A8834" i="1"/>
  <c r="A8835" i="1"/>
  <c r="A8836" i="1"/>
  <c r="A8840" i="1"/>
  <c r="A8841" i="1"/>
  <c r="A8842" i="1"/>
  <c r="A8846" i="1"/>
  <c r="A8849" i="1"/>
  <c r="A8853" i="1"/>
  <c r="A8854" i="1"/>
  <c r="A8855" i="1"/>
  <c r="A8857" i="1"/>
  <c r="A8859" i="1"/>
  <c r="A8861" i="1"/>
  <c r="A8862" i="1"/>
  <c r="A8870" i="1"/>
  <c r="A8874" i="1"/>
  <c r="A8876" i="1"/>
  <c r="A8877" i="1"/>
  <c r="A8878" i="1"/>
  <c r="A8880" i="1"/>
  <c r="A8881" i="1"/>
  <c r="A8887" i="1"/>
  <c r="A8892" i="1"/>
  <c r="A8893" i="1"/>
  <c r="A8894" i="1"/>
  <c r="A8896" i="1"/>
  <c r="A8902" i="1"/>
  <c r="A8903" i="1"/>
  <c r="A8910" i="1"/>
  <c r="A8911" i="1"/>
  <c r="A8917" i="1"/>
  <c r="A8918" i="1"/>
  <c r="A8921" i="1"/>
  <c r="A8925" i="1"/>
  <c r="A8926" i="1"/>
  <c r="A8936" i="1"/>
  <c r="A8937" i="1"/>
  <c r="A8939" i="1"/>
  <c r="A8940" i="1"/>
  <c r="A8948" i="1"/>
  <c r="A8950" i="1"/>
  <c r="A8951" i="1"/>
  <c r="A8956" i="1"/>
  <c r="A8962" i="1"/>
  <c r="A8966" i="1"/>
  <c r="A8969" i="1"/>
  <c r="A8970" i="1"/>
  <c r="A8975" i="1"/>
  <c r="A8978" i="1"/>
  <c r="A8980" i="1"/>
  <c r="A8983" i="1"/>
  <c r="A8984" i="1"/>
  <c r="A8987" i="1"/>
  <c r="A8990" i="1"/>
  <c r="A9002" i="1"/>
  <c r="A9004" i="1"/>
  <c r="A9006" i="1"/>
  <c r="A9010" i="1"/>
  <c r="A9012" i="1"/>
  <c r="A9013" i="1"/>
  <c r="A9014" i="1"/>
  <c r="A9018" i="1"/>
  <c r="A9029" i="1"/>
  <c r="A9031" i="1"/>
  <c r="A9033" i="1"/>
  <c r="A9036" i="1"/>
  <c r="A9038" i="1"/>
  <c r="A9042" i="1"/>
  <c r="A9043" i="1"/>
  <c r="A9048" i="1"/>
  <c r="A9049" i="1"/>
  <c r="A9056" i="1"/>
  <c r="A9057" i="1"/>
  <c r="A9059" i="1"/>
  <c r="A9062" i="1"/>
  <c r="A9063" i="1"/>
  <c r="A9071" i="1"/>
  <c r="A9074" i="1"/>
  <c r="A9075" i="1"/>
  <c r="A9076" i="1"/>
  <c r="A9077" i="1"/>
  <c r="A9078" i="1"/>
  <c r="A9079" i="1"/>
  <c r="A9081" i="1"/>
  <c r="A9087" i="1"/>
  <c r="A9089" i="1"/>
  <c r="A9091" i="1"/>
  <c r="A9096" i="1"/>
  <c r="A9099" i="1"/>
  <c r="A9101" i="1"/>
  <c r="A9102" i="1"/>
  <c r="A9103" i="1"/>
  <c r="A9104" i="1"/>
  <c r="A9105" i="1"/>
  <c r="A9107" i="1"/>
  <c r="A9110" i="1"/>
  <c r="A9111" i="1"/>
  <c r="A9119" i="1"/>
  <c r="A9121" i="1"/>
  <c r="A9122" i="1"/>
  <c r="A9123" i="1"/>
  <c r="A9127" i="1"/>
  <c r="A9129" i="1"/>
  <c r="A9135" i="1"/>
  <c r="A9136" i="1"/>
  <c r="A9137" i="1"/>
  <c r="A9142" i="1"/>
  <c r="A9149" i="1"/>
  <c r="A9151" i="1"/>
  <c r="A9152" i="1"/>
  <c r="A9155" i="1"/>
  <c r="A9156" i="1"/>
  <c r="A9157" i="1"/>
  <c r="A9162" i="1"/>
  <c r="A9166" i="1"/>
  <c r="A9178" i="1"/>
  <c r="A9181" i="1"/>
  <c r="A9187" i="1"/>
  <c r="A9190" i="1"/>
  <c r="A9194" i="1"/>
  <c r="A9198" i="1"/>
  <c r="A9201" i="1"/>
  <c r="A9204" i="1"/>
  <c r="A9211" i="1"/>
  <c r="A9214" i="1"/>
  <c r="A9217" i="1"/>
  <c r="A9225" i="1"/>
  <c r="A9230" i="1"/>
  <c r="A9231" i="1"/>
  <c r="A9237" i="1"/>
  <c r="A9243" i="1"/>
  <c r="A9250" i="1"/>
  <c r="A9256" i="1"/>
  <c r="A9257" i="1"/>
  <c r="A9259" i="1"/>
  <c r="A9260" i="1"/>
  <c r="A9262" i="1"/>
  <c r="A9263" i="1"/>
  <c r="A9264" i="1"/>
  <c r="A9265" i="1"/>
  <c r="A9267" i="1"/>
  <c r="A9268" i="1"/>
  <c r="A9275" i="1"/>
  <c r="A9282" i="1"/>
  <c r="A9283" i="1"/>
  <c r="A9285" i="1"/>
  <c r="A9290" i="1"/>
  <c r="A9294" i="1"/>
  <c r="A9296" i="1"/>
  <c r="A9297" i="1"/>
  <c r="A9298" i="1"/>
  <c r="A9300" i="1"/>
  <c r="A9301" i="1"/>
  <c r="A9303" i="1"/>
  <c r="A9306" i="1"/>
  <c r="A9309" i="1"/>
  <c r="A9314" i="1"/>
  <c r="A9318" i="1"/>
  <c r="A9319" i="1"/>
  <c r="A9326" i="1"/>
  <c r="A9329" i="1"/>
  <c r="A9332" i="1"/>
  <c r="A9333" i="1"/>
  <c r="A9334" i="1"/>
  <c r="A9337" i="1"/>
  <c r="A9345" i="1"/>
  <c r="A9346" i="1"/>
  <c r="A9347" i="1"/>
  <c r="A9350" i="1"/>
  <c r="A9351" i="1"/>
  <c r="A9352" i="1"/>
  <c r="A9356" i="1"/>
  <c r="A9357" i="1"/>
  <c r="A9361" i="1"/>
  <c r="A9364" i="1"/>
  <c r="A9367" i="1"/>
  <c r="A9370" i="1"/>
  <c r="A9373" i="1"/>
  <c r="A9375" i="1"/>
  <c r="A9378" i="1"/>
  <c r="A9379" i="1"/>
  <c r="A9381" i="1"/>
  <c r="A9385" i="1"/>
  <c r="A9387" i="1"/>
  <c r="A9390" i="1"/>
  <c r="A9400" i="1"/>
  <c r="A9401" i="1"/>
  <c r="A9403" i="1"/>
  <c r="A9404" i="1"/>
  <c r="A9407" i="1"/>
  <c r="A9412" i="1"/>
  <c r="A9415" i="1"/>
  <c r="A9416" i="1"/>
  <c r="A9417" i="1"/>
  <c r="A9418" i="1"/>
  <c r="A9420" i="1"/>
  <c r="A9422" i="1"/>
  <c r="A9423" i="1"/>
  <c r="A9434" i="1"/>
  <c r="A9436" i="1"/>
  <c r="A9442" i="1"/>
  <c r="A9445" i="1"/>
  <c r="A9446" i="1"/>
  <c r="A9450" i="1"/>
  <c r="A9456" i="1"/>
  <c r="A9457" i="1"/>
  <c r="A9459" i="1"/>
  <c r="A9463" i="1"/>
  <c r="A9468" i="1"/>
  <c r="A9469" i="1"/>
  <c r="A9472" i="1"/>
  <c r="A9475" i="1"/>
  <c r="A9481" i="1"/>
  <c r="A9482" i="1"/>
  <c r="A9484" i="1"/>
  <c r="A9487" i="1"/>
  <c r="A9495" i="1"/>
  <c r="A9496" i="1"/>
  <c r="A9501" i="1"/>
  <c r="A9504" i="1"/>
  <c r="A9505" i="1"/>
  <c r="A9506" i="1"/>
  <c r="A9507" i="1"/>
  <c r="A9512" i="1"/>
  <c r="A9518" i="1"/>
  <c r="A9519" i="1"/>
  <c r="A9521" i="1"/>
  <c r="A9528" i="1"/>
  <c r="A9530" i="1"/>
  <c r="A9532" i="1"/>
  <c r="A9533" i="1"/>
  <c r="A9534" i="1"/>
  <c r="A9538" i="1"/>
  <c r="A9541" i="1"/>
  <c r="A9545" i="1"/>
  <c r="A9547" i="1"/>
  <c r="A9550" i="1"/>
  <c r="A9552" i="1"/>
  <c r="A9553" i="1"/>
  <c r="A9554" i="1"/>
  <c r="A9556" i="1"/>
  <c r="A9558" i="1"/>
  <c r="A9560" i="1"/>
  <c r="A9567" i="1"/>
  <c r="A9569" i="1"/>
  <c r="A9570" i="1"/>
  <c r="A9572" i="1"/>
  <c r="A9573" i="1"/>
  <c r="A9575" i="1"/>
  <c r="A9577" i="1"/>
  <c r="A9579" i="1"/>
  <c r="A9580" i="1"/>
  <c r="A9581" i="1"/>
  <c r="A9582" i="1"/>
  <c r="A9584" i="1"/>
  <c r="A9585" i="1"/>
  <c r="A9587" i="1"/>
  <c r="A9601" i="1"/>
  <c r="A9605" i="1"/>
  <c r="A9611" i="1"/>
  <c r="A9612" i="1"/>
  <c r="A9613" i="1"/>
  <c r="A9614" i="1"/>
  <c r="A9615" i="1"/>
  <c r="A9617" i="1"/>
  <c r="A9618" i="1"/>
  <c r="A9621" i="1"/>
  <c r="A9623" i="1"/>
  <c r="A9627" i="1"/>
  <c r="A9630" i="1"/>
  <c r="A9631" i="1"/>
  <c r="A9634" i="1"/>
  <c r="A9636" i="1"/>
  <c r="A9637" i="1"/>
  <c r="A9645" i="1"/>
  <c r="A9647" i="1"/>
  <c r="A9653" i="1"/>
  <c r="A9655" i="1"/>
  <c r="A9657" i="1"/>
  <c r="A9661" i="1"/>
  <c r="A9662" i="1"/>
  <c r="A9668" i="1"/>
  <c r="A9670" i="1"/>
  <c r="A9671" i="1"/>
  <c r="A9674" i="1"/>
  <c r="A9675" i="1"/>
  <c r="A9678" i="1"/>
  <c r="A9679" i="1"/>
  <c r="A9680" i="1"/>
  <c r="A9683" i="1"/>
  <c r="A9686" i="1"/>
  <c r="A9690" i="1"/>
  <c r="A9691" i="1"/>
  <c r="A9692" i="1"/>
  <c r="A9693" i="1"/>
  <c r="A9696" i="1"/>
  <c r="A9698" i="1"/>
  <c r="A9704" i="1"/>
  <c r="A9707" i="1"/>
  <c r="A9713" i="1"/>
  <c r="A9714" i="1"/>
  <c r="A9722" i="1"/>
  <c r="A9726" i="1"/>
  <c r="A9728" i="1"/>
  <c r="A9733" i="1"/>
  <c r="A9745" i="1"/>
  <c r="A9746" i="1"/>
  <c r="A9753" i="1"/>
  <c r="A9760" i="1"/>
  <c r="A9762" i="1"/>
  <c r="A9767" i="1"/>
  <c r="A9771" i="1"/>
  <c r="A9775" i="1"/>
  <c r="A9778" i="1"/>
  <c r="A9780" i="1"/>
  <c r="A9782" i="1"/>
  <c r="A9783" i="1"/>
  <c r="A9785" i="1"/>
  <c r="A9790" i="1"/>
  <c r="A9793" i="1"/>
  <c r="A9794" i="1"/>
  <c r="A9795" i="1"/>
  <c r="A9796" i="1"/>
  <c r="A9801" i="1"/>
  <c r="A9802" i="1"/>
  <c r="A9804" i="1"/>
  <c r="A9809" i="1"/>
  <c r="A9812" i="1"/>
  <c r="A9814" i="1"/>
  <c r="A9815" i="1"/>
  <c r="A9820" i="1"/>
  <c r="A9826" i="1"/>
  <c r="A9829" i="1"/>
  <c r="A9833" i="1"/>
  <c r="A9837" i="1"/>
  <c r="A9838" i="1"/>
  <c r="A9841" i="1"/>
  <c r="A9842" i="1"/>
  <c r="A9843" i="1"/>
  <c r="A9844" i="1"/>
  <c r="A9846" i="1"/>
  <c r="A9850" i="1"/>
  <c r="A9858" i="1"/>
  <c r="A9863" i="1"/>
  <c r="A9864" i="1"/>
  <c r="A9869" i="1"/>
  <c r="A9870" i="1"/>
  <c r="A9876" i="1"/>
  <c r="A9877" i="1"/>
  <c r="A9878" i="1"/>
  <c r="A9886" i="1"/>
  <c r="A9887" i="1"/>
  <c r="A9893" i="1"/>
  <c r="A9896" i="1"/>
  <c r="A9905" i="1"/>
  <c r="A9907" i="1"/>
  <c r="A9913" i="1"/>
  <c r="A9914" i="1"/>
  <c r="A9916" i="1"/>
  <c r="A9918" i="1"/>
  <c r="A9919" i="1"/>
  <c r="A9921" i="1"/>
  <c r="A9922" i="1"/>
  <c r="A9923" i="1"/>
  <c r="A9926" i="1"/>
  <c r="A9929" i="1"/>
  <c r="A9931" i="1"/>
  <c r="A9933" i="1"/>
  <c r="A9935" i="1"/>
  <c r="A9943" i="1"/>
  <c r="A9946" i="1"/>
  <c r="A9950" i="1"/>
  <c r="A9953" i="1"/>
  <c r="A9954" i="1"/>
  <c r="A9959" i="1"/>
  <c r="A9960" i="1"/>
  <c r="A9962" i="1"/>
  <c r="A9964" i="1"/>
  <c r="A9965" i="1"/>
  <c r="A9966" i="1"/>
  <c r="A9971" i="1"/>
  <c r="A9973" i="1"/>
  <c r="A9974" i="1"/>
  <c r="A9976" i="1"/>
  <c r="A9981" i="1"/>
  <c r="A9983" i="1"/>
  <c r="A9984" i="1"/>
  <c r="A9985" i="1"/>
  <c r="A9986" i="1"/>
  <c r="A9992" i="1"/>
  <c r="A9993" i="1"/>
  <c r="A9995" i="1"/>
  <c r="A9998" i="1"/>
  <c r="A9999" i="1"/>
  <c r="A10000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Лист1!$A$1:$A$10000</c:f>
              <c:numCache>
                <c:formatCode>General</c:formatCode>
                <c:ptCount val="10000"/>
                <c:pt idx="0">
                  <c:v>-31.108285242537299</c:v>
                </c:pt>
                <c:pt idx="1">
                  <c:v>-25.759856118767399</c:v>
                </c:pt>
                <c:pt idx="2">
                  <c:v>-34.9196699410317</c:v>
                </c:pt>
                <c:pt idx="3">
                  <c:v>-27.919056186945099</c:v>
                </c:pt>
                <c:pt idx="4">
                  <c:v>-30.664884045151599</c:v>
                </c:pt>
                <c:pt idx="5">
                  <c:v>-29.758633821221199</c:v>
                </c:pt>
                <c:pt idx="6">
                  <c:v>36.120766254270798</c:v>
                </c:pt>
                <c:pt idx="7">
                  <c:v>-24.6282615291898</c:v>
                </c:pt>
                <c:pt idx="8">
                  <c:v>11.2373630318531</c:v>
                </c:pt>
                <c:pt idx="9">
                  <c:v>-30.4594134180177</c:v>
                </c:pt>
                <c:pt idx="10">
                  <c:v>-26.831649436722099</c:v>
                </c:pt>
                <c:pt idx="11">
                  <c:v>26.185423196675799</c:v>
                </c:pt>
                <c:pt idx="12">
                  <c:v>-33.344465517367503</c:v>
                </c:pt>
                <c:pt idx="13">
                  <c:v>-25.286206059481401</c:v>
                </c:pt>
                <c:pt idx="14">
                  <c:v>0.62257996283945805</c:v>
                </c:pt>
                <c:pt idx="15">
                  <c:v>4.68601080266723</c:v>
                </c:pt>
                <c:pt idx="16">
                  <c:v>34.663015760776297</c:v>
                </c:pt>
                <c:pt idx="17">
                  <c:v>2.0983153950082301</c:v>
                </c:pt>
                <c:pt idx="18">
                  <c:v>-24.7183663909533</c:v>
                </c:pt>
                <c:pt idx="19">
                  <c:v>-19.7438584131366</c:v>
                </c:pt>
                <c:pt idx="20">
                  <c:v>-1.68495553468277</c:v>
                </c:pt>
                <c:pt idx="21">
                  <c:v>-17.384366482296901</c:v>
                </c:pt>
                <c:pt idx="22">
                  <c:v>29.1365841917262</c:v>
                </c:pt>
                <c:pt idx="23">
                  <c:v>-19.163494061439199</c:v>
                </c:pt>
                <c:pt idx="24">
                  <c:v>-1.5835541886781901</c:v>
                </c:pt>
                <c:pt idx="25">
                  <c:v>4.0450602580380197</c:v>
                </c:pt>
                <c:pt idx="26">
                  <c:v>-4.1929309103855603</c:v>
                </c:pt>
                <c:pt idx="27">
                  <c:v>32.145013179620697</c:v>
                </c:pt>
                <c:pt idx="28">
                  <c:v>37.339866912440399</c:v>
                </c:pt>
                <c:pt idx="29">
                  <c:v>-0.91074337688784202</c:v>
                </c:pt>
                <c:pt idx="30">
                  <c:v>1.0206978194765799</c:v>
                </c:pt>
                <c:pt idx="31">
                  <c:v>-0.65298613244075898</c:v>
                </c:pt>
                <c:pt idx="32">
                  <c:v>2.69078789490078</c:v>
                </c:pt>
                <c:pt idx="33">
                  <c:v>2.5796248298694802</c:v>
                </c:pt>
                <c:pt idx="34">
                  <c:v>-33.924102366351299</c:v>
                </c:pt>
                <c:pt idx="35">
                  <c:v>11.7831410166028</c:v>
                </c:pt>
                <c:pt idx="36">
                  <c:v>-3.4804769882325202</c:v>
                </c:pt>
                <c:pt idx="37">
                  <c:v>-22.3735377759374</c:v>
                </c:pt>
                <c:pt idx="38">
                  <c:v>22.680051089827899</c:v>
                </c:pt>
                <c:pt idx="39">
                  <c:v>-22.576432197112702</c:v>
                </c:pt>
                <c:pt idx="40">
                  <c:v>34.567289538733696</c:v>
                </c:pt>
                <c:pt idx="41">
                  <c:v>-31.255901542724398</c:v>
                </c:pt>
                <c:pt idx="42">
                  <c:v>12.2112207178546</c:v>
                </c:pt>
                <c:pt idx="43">
                  <c:v>25.4549124970661</c:v>
                </c:pt>
                <c:pt idx="44">
                  <c:v>-16.740716696264801</c:v>
                </c:pt>
                <c:pt idx="45">
                  <c:v>-6.0045731973472698</c:v>
                </c:pt>
                <c:pt idx="46">
                  <c:v>33.094902742848198</c:v>
                </c:pt>
                <c:pt idx="47">
                  <c:v>2.17377999519069</c:v>
                </c:pt>
                <c:pt idx="48">
                  <c:v>32.565036602897102</c:v>
                </c:pt>
                <c:pt idx="49">
                  <c:v>-2.8775942690543399</c:v>
                </c:pt>
                <c:pt idx="50">
                  <c:v>-22.705706884084201</c:v>
                </c:pt>
                <c:pt idx="51">
                  <c:v>-28.7800332473739</c:v>
                </c:pt>
                <c:pt idx="52">
                  <c:v>12.6705734735867</c:v>
                </c:pt>
                <c:pt idx="53">
                  <c:v>21.117783922752</c:v>
                </c:pt>
                <c:pt idx="54">
                  <c:v>-24.101676958230101</c:v>
                </c:pt>
                <c:pt idx="55">
                  <c:v>10.2255738103203</c:v>
                </c:pt>
                <c:pt idx="56">
                  <c:v>-21.8696305432834</c:v>
                </c:pt>
                <c:pt idx="57">
                  <c:v>27.426599709421801</c:v>
                </c:pt>
                <c:pt idx="58">
                  <c:v>31.307548505764998</c:v>
                </c:pt>
                <c:pt idx="59">
                  <c:v>-15.423860505291101</c:v>
                </c:pt>
                <c:pt idx="60">
                  <c:v>40.625522393968197</c:v>
                </c:pt>
                <c:pt idx="61">
                  <c:v>-22.913529739897999</c:v>
                </c:pt>
                <c:pt idx="62">
                  <c:v>-29.1800600182716</c:v>
                </c:pt>
                <c:pt idx="63">
                  <c:v>-25.4204549589961</c:v>
                </c:pt>
                <c:pt idx="64">
                  <c:v>33.978512273710301</c:v>
                </c:pt>
                <c:pt idx="65">
                  <c:v>-20.530682908278099</c:v>
                </c:pt>
                <c:pt idx="66">
                  <c:v>2.3949792576987998</c:v>
                </c:pt>
                <c:pt idx="67">
                  <c:v>-22.187351528971298</c:v>
                </c:pt>
                <c:pt idx="68">
                  <c:v>-28.2837418118432</c:v>
                </c:pt>
                <c:pt idx="69">
                  <c:v>24.1026646959366</c:v>
                </c:pt>
                <c:pt idx="70">
                  <c:v>23.135708666641801</c:v>
                </c:pt>
                <c:pt idx="71">
                  <c:v>40.497331087351903</c:v>
                </c:pt>
                <c:pt idx="72">
                  <c:v>-23.537969901369799</c:v>
                </c:pt>
                <c:pt idx="73">
                  <c:v>27.962813222580401</c:v>
                </c:pt>
                <c:pt idx="74">
                  <c:v>-27.627415615211198</c:v>
                </c:pt>
                <c:pt idx="75">
                  <c:v>-2.7976092682604499</c:v>
                </c:pt>
                <c:pt idx="76">
                  <c:v>37.059237910240199</c:v>
                </c:pt>
                <c:pt idx="77">
                  <c:v>26.894522669470501</c:v>
                </c:pt>
                <c:pt idx="78">
                  <c:v>-31.976652076406001</c:v>
                </c:pt>
                <c:pt idx="79">
                  <c:v>27.238830903616901</c:v>
                </c:pt>
                <c:pt idx="80">
                  <c:v>30.2528896700417</c:v>
                </c:pt>
                <c:pt idx="81">
                  <c:v>4.4770576397969899</c:v>
                </c:pt>
                <c:pt idx="82">
                  <c:v>34.597120304671499</c:v>
                </c:pt>
                <c:pt idx="83">
                  <c:v>-21.153445505282299</c:v>
                </c:pt>
                <c:pt idx="84">
                  <c:v>2.48136710834359E-2</c:v>
                </c:pt>
                <c:pt idx="85">
                  <c:v>-27.352296477789899</c:v>
                </c:pt>
                <c:pt idx="86">
                  <c:v>8.8071389788769903</c:v>
                </c:pt>
                <c:pt idx="87">
                  <c:v>36.677199047922699</c:v>
                </c:pt>
                <c:pt idx="88">
                  <c:v>2.92061925277432</c:v>
                </c:pt>
                <c:pt idx="89">
                  <c:v>33.875370283439899</c:v>
                </c:pt>
                <c:pt idx="90">
                  <c:v>-26.8589103270929</c:v>
                </c:pt>
                <c:pt idx="91">
                  <c:v>9.6514082533340098</c:v>
                </c:pt>
                <c:pt idx="92">
                  <c:v>-21.023394075148001</c:v>
                </c:pt>
                <c:pt idx="93">
                  <c:v>-5.7839083978390704</c:v>
                </c:pt>
                <c:pt idx="94">
                  <c:v>-25.065410225407199</c:v>
                </c:pt>
                <c:pt idx="95">
                  <c:v>5.1196380236116301</c:v>
                </c:pt>
                <c:pt idx="96">
                  <c:v>24.055111859920199</c:v>
                </c:pt>
                <c:pt idx="97">
                  <c:v>-21.567389948924902</c:v>
                </c:pt>
                <c:pt idx="98">
                  <c:v>-19.735332115548601</c:v>
                </c:pt>
                <c:pt idx="99">
                  <c:v>-27.615958169631998</c:v>
                </c:pt>
                <c:pt idx="100">
                  <c:v>23.7706061167884</c:v>
                </c:pt>
                <c:pt idx="101">
                  <c:v>23.563603343935799</c:v>
                </c:pt>
                <c:pt idx="102">
                  <c:v>-31.4550742025483</c:v>
                </c:pt>
                <c:pt idx="103">
                  <c:v>7.2044460275179603</c:v>
                </c:pt>
                <c:pt idx="104">
                  <c:v>-4.5662461757747996</c:v>
                </c:pt>
                <c:pt idx="105">
                  <c:v>-2.6446331829437901</c:v>
                </c:pt>
                <c:pt idx="106">
                  <c:v>-33.334436441255697</c:v>
                </c:pt>
                <c:pt idx="107">
                  <c:v>4.8881814670995301</c:v>
                </c:pt>
                <c:pt idx="108">
                  <c:v>3.8190867019776902</c:v>
                </c:pt>
                <c:pt idx="109">
                  <c:v>39.823740376186699</c:v>
                </c:pt>
                <c:pt idx="110">
                  <c:v>-21.201554922229899</c:v>
                </c:pt>
                <c:pt idx="111">
                  <c:v>8.2257824326109201</c:v>
                </c:pt>
                <c:pt idx="112">
                  <c:v>6.1844100730236997</c:v>
                </c:pt>
                <c:pt idx="113">
                  <c:v>-26.813282147099599</c:v>
                </c:pt>
                <c:pt idx="114">
                  <c:v>-17.662548476869699</c:v>
                </c:pt>
                <c:pt idx="115">
                  <c:v>23.369183359878001</c:v>
                </c:pt>
                <c:pt idx="116">
                  <c:v>25.611998372971399</c:v>
                </c:pt>
                <c:pt idx="117">
                  <c:v>-18.902757517024799</c:v>
                </c:pt>
                <c:pt idx="118">
                  <c:v>0.99662961605997902</c:v>
                </c:pt>
                <c:pt idx="119">
                  <c:v>-21.107962544064399</c:v>
                </c:pt>
                <c:pt idx="120">
                  <c:v>-20.7661355566811</c:v>
                </c:pt>
                <c:pt idx="121">
                  <c:v>-22.118363529951701</c:v>
                </c:pt>
                <c:pt idx="122">
                  <c:v>34.477777664353098</c:v>
                </c:pt>
                <c:pt idx="123">
                  <c:v>-26.254767644362001</c:v>
                </c:pt>
                <c:pt idx="124">
                  <c:v>40.586546848629098</c:v>
                </c:pt>
                <c:pt idx="125">
                  <c:v>-32.845964560703997</c:v>
                </c:pt>
                <c:pt idx="126">
                  <c:v>26.931035307478499</c:v>
                </c:pt>
                <c:pt idx="127">
                  <c:v>23.666924503162299</c:v>
                </c:pt>
                <c:pt idx="128">
                  <c:v>5.3073311433255697</c:v>
                </c:pt>
                <c:pt idx="129">
                  <c:v>-32.406976563813402</c:v>
                </c:pt>
                <c:pt idx="130">
                  <c:v>-29.384940234376899</c:v>
                </c:pt>
                <c:pt idx="131">
                  <c:v>-23.236729324620001</c:v>
                </c:pt>
                <c:pt idx="132">
                  <c:v>31.679678161219801</c:v>
                </c:pt>
                <c:pt idx="133">
                  <c:v>-22.7621621298868</c:v>
                </c:pt>
                <c:pt idx="134">
                  <c:v>39.646061155499403</c:v>
                </c:pt>
                <c:pt idx="135">
                  <c:v>2.6104896254130301</c:v>
                </c:pt>
                <c:pt idx="136">
                  <c:v>-34.116537313779098</c:v>
                </c:pt>
                <c:pt idx="137">
                  <c:v>25.425416505776798</c:v>
                </c:pt>
                <c:pt idx="138">
                  <c:v>-5.3610344924792299</c:v>
                </c:pt>
                <c:pt idx="139">
                  <c:v>-29.278876326832801</c:v>
                </c:pt>
                <c:pt idx="140">
                  <c:v>-27.797102864094501</c:v>
                </c:pt>
                <c:pt idx="141">
                  <c:v>-5.6117871347689103</c:v>
                </c:pt>
                <c:pt idx="142">
                  <c:v>-27.436553062503599</c:v>
                </c:pt>
                <c:pt idx="143">
                  <c:v>5.7357600764289103</c:v>
                </c:pt>
                <c:pt idx="144">
                  <c:v>29.451382805219399</c:v>
                </c:pt>
                <c:pt idx="145">
                  <c:v>-28.8161367120588</c:v>
                </c:pt>
                <c:pt idx="146">
                  <c:v>-17.2772457154257</c:v>
                </c:pt>
                <c:pt idx="147">
                  <c:v>-28.7571050596686</c:v>
                </c:pt>
                <c:pt idx="148">
                  <c:v>11.0602418522805</c:v>
                </c:pt>
                <c:pt idx="149">
                  <c:v>23.112729021446999</c:v>
                </c:pt>
                <c:pt idx="150">
                  <c:v>28.620627644107302</c:v>
                </c:pt>
                <c:pt idx="151">
                  <c:v>6.4376739071829201</c:v>
                </c:pt>
                <c:pt idx="152">
                  <c:v>9.7324774422760694</c:v>
                </c:pt>
                <c:pt idx="153">
                  <c:v>-32.951614347977497</c:v>
                </c:pt>
                <c:pt idx="154">
                  <c:v>-34.394906320169</c:v>
                </c:pt>
                <c:pt idx="155">
                  <c:v>4.4845430794259098</c:v>
                </c:pt>
                <c:pt idx="156">
                  <c:v>10.6435520781734</c:v>
                </c:pt>
                <c:pt idx="157">
                  <c:v>0.69150917460198402</c:v>
                </c:pt>
                <c:pt idx="158">
                  <c:v>9.4879472788332393</c:v>
                </c:pt>
                <c:pt idx="159">
                  <c:v>-3.3467620075560398</c:v>
                </c:pt>
                <c:pt idx="160">
                  <c:v>12.8362944551347</c:v>
                </c:pt>
                <c:pt idx="161">
                  <c:v>1.4066445728213901</c:v>
                </c:pt>
                <c:pt idx="162">
                  <c:v>33.264435335077998</c:v>
                </c:pt>
                <c:pt idx="163">
                  <c:v>-17.881203329692202</c:v>
                </c:pt>
                <c:pt idx="164">
                  <c:v>33.624694308315703</c:v>
                </c:pt>
                <c:pt idx="165">
                  <c:v>6.9922614032549903</c:v>
                </c:pt>
                <c:pt idx="166">
                  <c:v>-20.988881625273201</c:v>
                </c:pt>
                <c:pt idx="167">
                  <c:v>31.7454559896082</c:v>
                </c:pt>
                <c:pt idx="168">
                  <c:v>22.742146496200299</c:v>
                </c:pt>
                <c:pt idx="169">
                  <c:v>-33.3066478583902</c:v>
                </c:pt>
                <c:pt idx="170">
                  <c:v>32.997041313234597</c:v>
                </c:pt>
                <c:pt idx="171">
                  <c:v>-3.4156325902201599</c:v>
                </c:pt>
                <c:pt idx="172">
                  <c:v>-29.198496957363702</c:v>
                </c:pt>
                <c:pt idx="173">
                  <c:v>-25.5469897309594</c:v>
                </c:pt>
                <c:pt idx="174">
                  <c:v>-23.3198447830041</c:v>
                </c:pt>
                <c:pt idx="175">
                  <c:v>22.442036971024201</c:v>
                </c:pt>
                <c:pt idx="176">
                  <c:v>-23.732126287314301</c:v>
                </c:pt>
                <c:pt idx="177">
                  <c:v>-20.924575900857899</c:v>
                </c:pt>
                <c:pt idx="178">
                  <c:v>33.362568757896902</c:v>
                </c:pt>
                <c:pt idx="179">
                  <c:v>-30.425653590628599</c:v>
                </c:pt>
                <c:pt idx="180">
                  <c:v>12.324879399011699</c:v>
                </c:pt>
                <c:pt idx="181">
                  <c:v>4.8671528029735098</c:v>
                </c:pt>
                <c:pt idx="182">
                  <c:v>-15.383474373672399</c:v>
                </c:pt>
                <c:pt idx="183">
                  <c:v>-33.700465043168002</c:v>
                </c:pt>
                <c:pt idx="184">
                  <c:v>-33.922316132080702</c:v>
                </c:pt>
                <c:pt idx="185">
                  <c:v>-27.391009205111999</c:v>
                </c:pt>
                <c:pt idx="186">
                  <c:v>32.357324610053602</c:v>
                </c:pt>
                <c:pt idx="187">
                  <c:v>-30.967193559639298</c:v>
                </c:pt>
                <c:pt idx="188">
                  <c:v>22.656938974294</c:v>
                </c:pt>
                <c:pt idx="189">
                  <c:v>36.468830589845702</c:v>
                </c:pt>
                <c:pt idx="190">
                  <c:v>25.095585946470202</c:v>
                </c:pt>
                <c:pt idx="191">
                  <c:v>6.0482653913795401</c:v>
                </c:pt>
                <c:pt idx="192">
                  <c:v>31.861563132857</c:v>
                </c:pt>
                <c:pt idx="193">
                  <c:v>-2.99975638295887</c:v>
                </c:pt>
                <c:pt idx="194">
                  <c:v>29.698124021921402</c:v>
                </c:pt>
                <c:pt idx="195">
                  <c:v>2.3898782948194102</c:v>
                </c:pt>
                <c:pt idx="196">
                  <c:v>25.780495730600901</c:v>
                </c:pt>
                <c:pt idx="197">
                  <c:v>-26.750645982686699</c:v>
                </c:pt>
                <c:pt idx="198">
                  <c:v>3.4924488890885299</c:v>
                </c:pt>
                <c:pt idx="199">
                  <c:v>8.4061159716036897</c:v>
                </c:pt>
                <c:pt idx="200">
                  <c:v>-0.98694257975552802</c:v>
                </c:pt>
                <c:pt idx="201">
                  <c:v>-24.016226248568501</c:v>
                </c:pt>
                <c:pt idx="202">
                  <c:v>1.0692210870399399</c:v>
                </c:pt>
                <c:pt idx="203">
                  <c:v>39.291710874657802</c:v>
                </c:pt>
                <c:pt idx="204">
                  <c:v>22.424385054381499</c:v>
                </c:pt>
                <c:pt idx="205">
                  <c:v>10.6677635896051</c:v>
                </c:pt>
                <c:pt idx="206">
                  <c:v>32.991649926670803</c:v>
                </c:pt>
                <c:pt idx="207">
                  <c:v>-22.564289941546701</c:v>
                </c:pt>
                <c:pt idx="208">
                  <c:v>-34.933916157855997</c:v>
                </c:pt>
                <c:pt idx="209">
                  <c:v>-26.727536224271802</c:v>
                </c:pt>
                <c:pt idx="210">
                  <c:v>3.5195593286500899</c:v>
                </c:pt>
                <c:pt idx="211">
                  <c:v>-23.1998335688357</c:v>
                </c:pt>
                <c:pt idx="212">
                  <c:v>-23.263360885953499</c:v>
                </c:pt>
                <c:pt idx="213">
                  <c:v>36.9160173906495</c:v>
                </c:pt>
                <c:pt idx="214">
                  <c:v>-22.2810791652863</c:v>
                </c:pt>
                <c:pt idx="215">
                  <c:v>34.587267875511003</c:v>
                </c:pt>
                <c:pt idx="216">
                  <c:v>-31.7606452701066</c:v>
                </c:pt>
                <c:pt idx="217">
                  <c:v>-28.313433195551902</c:v>
                </c:pt>
                <c:pt idx="218">
                  <c:v>-4.5585599173457503</c:v>
                </c:pt>
                <c:pt idx="219">
                  <c:v>11.510663491605801</c:v>
                </c:pt>
                <c:pt idx="220">
                  <c:v>-26.757109807580498</c:v>
                </c:pt>
                <c:pt idx="221">
                  <c:v>-4.4660287966563903</c:v>
                </c:pt>
                <c:pt idx="222">
                  <c:v>-34.993846592953297</c:v>
                </c:pt>
                <c:pt idx="223">
                  <c:v>-0.94855345450002104</c:v>
                </c:pt>
                <c:pt idx="224">
                  <c:v>-23.4410107510788</c:v>
                </c:pt>
                <c:pt idx="225">
                  <c:v>-31.461824352222301</c:v>
                </c:pt>
                <c:pt idx="226">
                  <c:v>2.3769500567835</c:v>
                </c:pt>
                <c:pt idx="227">
                  <c:v>-25.500358596481298</c:v>
                </c:pt>
                <c:pt idx="228">
                  <c:v>40.661190268931897</c:v>
                </c:pt>
                <c:pt idx="229">
                  <c:v>40.637066571802698</c:v>
                </c:pt>
                <c:pt idx="230">
                  <c:v>25.1104024804789</c:v>
                </c:pt>
                <c:pt idx="231">
                  <c:v>20.871325008906599</c:v>
                </c:pt>
                <c:pt idx="232">
                  <c:v>-25.418139510602099</c:v>
                </c:pt>
                <c:pt idx="233">
                  <c:v>40.261155953301198</c:v>
                </c:pt>
                <c:pt idx="234">
                  <c:v>-26.264365131792001</c:v>
                </c:pt>
                <c:pt idx="235">
                  <c:v>25.3362601096037</c:v>
                </c:pt>
                <c:pt idx="236">
                  <c:v>7.3694462492276003</c:v>
                </c:pt>
                <c:pt idx="237">
                  <c:v>24.6570327678442</c:v>
                </c:pt>
                <c:pt idx="238">
                  <c:v>9.0983720398268098</c:v>
                </c:pt>
                <c:pt idx="239">
                  <c:v>26.693281961173199</c:v>
                </c:pt>
                <c:pt idx="240">
                  <c:v>-20.119502702572699</c:v>
                </c:pt>
                <c:pt idx="241">
                  <c:v>-0.36947166700916001</c:v>
                </c:pt>
                <c:pt idx="242">
                  <c:v>-27.398791530314298</c:v>
                </c:pt>
                <c:pt idx="243">
                  <c:v>7.3121362407545902</c:v>
                </c:pt>
                <c:pt idx="244">
                  <c:v>-35.284792812823198</c:v>
                </c:pt>
                <c:pt idx="245">
                  <c:v>-21.327472274525402</c:v>
                </c:pt>
                <c:pt idx="246">
                  <c:v>32.086654886161902</c:v>
                </c:pt>
                <c:pt idx="247">
                  <c:v>5.5527056882730799</c:v>
                </c:pt>
                <c:pt idx="248">
                  <c:v>-5.27473903067433</c:v>
                </c:pt>
                <c:pt idx="249">
                  <c:v>26.425407856725901</c:v>
                </c:pt>
                <c:pt idx="250">
                  <c:v>6.26216783734038</c:v>
                </c:pt>
                <c:pt idx="251">
                  <c:v>-3.42741014181808</c:v>
                </c:pt>
                <c:pt idx="252">
                  <c:v>23.6857584670487</c:v>
                </c:pt>
                <c:pt idx="253">
                  <c:v>37.056036692247403</c:v>
                </c:pt>
                <c:pt idx="254">
                  <c:v>-27.267722642358599</c:v>
                </c:pt>
                <c:pt idx="255">
                  <c:v>27.7762893551958</c:v>
                </c:pt>
                <c:pt idx="256">
                  <c:v>-18.6538826409782</c:v>
                </c:pt>
                <c:pt idx="257">
                  <c:v>9.6889574049919993</c:v>
                </c:pt>
                <c:pt idx="258">
                  <c:v>32.003681264925397</c:v>
                </c:pt>
                <c:pt idx="259">
                  <c:v>29.666600828881599</c:v>
                </c:pt>
                <c:pt idx="260">
                  <c:v>3.1608370754322999</c:v>
                </c:pt>
                <c:pt idx="261">
                  <c:v>-16.624425186504201</c:v>
                </c:pt>
                <c:pt idx="262">
                  <c:v>-16.8366354835746</c:v>
                </c:pt>
                <c:pt idx="263">
                  <c:v>5.0263929666651199</c:v>
                </c:pt>
                <c:pt idx="264">
                  <c:v>31.7992986962483</c:v>
                </c:pt>
                <c:pt idx="265">
                  <c:v>-34.072860689495897</c:v>
                </c:pt>
                <c:pt idx="266">
                  <c:v>-5.7403772934170796</c:v>
                </c:pt>
                <c:pt idx="267">
                  <c:v>32.449346813414202</c:v>
                </c:pt>
                <c:pt idx="268">
                  <c:v>9.7499699751753699</c:v>
                </c:pt>
                <c:pt idx="269">
                  <c:v>8.9476195002932801</c:v>
                </c:pt>
                <c:pt idx="270">
                  <c:v>7.77621285943634</c:v>
                </c:pt>
                <c:pt idx="271">
                  <c:v>4.0628892168379496</c:v>
                </c:pt>
                <c:pt idx="272">
                  <c:v>39.504974286055599</c:v>
                </c:pt>
                <c:pt idx="273">
                  <c:v>29.339366060377699</c:v>
                </c:pt>
                <c:pt idx="274">
                  <c:v>-26.0759704938075</c:v>
                </c:pt>
                <c:pt idx="275">
                  <c:v>34.126576431902997</c:v>
                </c:pt>
                <c:pt idx="276">
                  <c:v>27.109227614510601</c:v>
                </c:pt>
                <c:pt idx="277">
                  <c:v>-29.957294953922201</c:v>
                </c:pt>
                <c:pt idx="278">
                  <c:v>-19.036550436210501</c:v>
                </c:pt>
                <c:pt idx="279">
                  <c:v>-33.343983862964002</c:v>
                </c:pt>
                <c:pt idx="280">
                  <c:v>-0.73726379037158796</c:v>
                </c:pt>
                <c:pt idx="281">
                  <c:v>-22.0606308277045</c:v>
                </c:pt>
                <c:pt idx="282">
                  <c:v>-16.7640363000191</c:v>
                </c:pt>
                <c:pt idx="283">
                  <c:v>9.4628261164826792</c:v>
                </c:pt>
                <c:pt idx="284">
                  <c:v>33.513287489498197</c:v>
                </c:pt>
                <c:pt idx="285">
                  <c:v>3.7662428566655501</c:v>
                </c:pt>
                <c:pt idx="286">
                  <c:v>-5.0494882997902799</c:v>
                </c:pt>
                <c:pt idx="287">
                  <c:v>6.6440948838594496</c:v>
                </c:pt>
                <c:pt idx="288">
                  <c:v>-20.242244282834399</c:v>
                </c:pt>
                <c:pt idx="289">
                  <c:v>-25.608368382412699</c:v>
                </c:pt>
                <c:pt idx="290">
                  <c:v>-1.0707898593866101</c:v>
                </c:pt>
                <c:pt idx="291">
                  <c:v>-5.6798621759655497</c:v>
                </c:pt>
                <c:pt idx="292">
                  <c:v>36.026714393722997</c:v>
                </c:pt>
                <c:pt idx="293">
                  <c:v>38.307882403342703</c:v>
                </c:pt>
                <c:pt idx="294">
                  <c:v>8.5378887273072195</c:v>
                </c:pt>
                <c:pt idx="295">
                  <c:v>8.7519522924281098E-2</c:v>
                </c:pt>
                <c:pt idx="296">
                  <c:v>10.714963465407401</c:v>
                </c:pt>
                <c:pt idx="297">
                  <c:v>29.5605085083319</c:v>
                </c:pt>
                <c:pt idx="298">
                  <c:v>40.5435503457688</c:v>
                </c:pt>
                <c:pt idx="299">
                  <c:v>-1.7502610184588401</c:v>
                </c:pt>
                <c:pt idx="300">
                  <c:v>37.527149593871201</c:v>
                </c:pt>
                <c:pt idx="301">
                  <c:v>6.7252331254326396</c:v>
                </c:pt>
                <c:pt idx="302">
                  <c:v>3.4481897629416398</c:v>
                </c:pt>
                <c:pt idx="303">
                  <c:v>-4.5983033048700204</c:v>
                </c:pt>
                <c:pt idx="304">
                  <c:v>23.380170830521099</c:v>
                </c:pt>
                <c:pt idx="305">
                  <c:v>4.5403901394863997</c:v>
                </c:pt>
                <c:pt idx="306">
                  <c:v>39.138827659022198</c:v>
                </c:pt>
                <c:pt idx="307">
                  <c:v>-5.1724656873271098</c:v>
                </c:pt>
                <c:pt idx="308">
                  <c:v>1.48153473765954</c:v>
                </c:pt>
                <c:pt idx="309">
                  <c:v>-31.440418986655398</c:v>
                </c:pt>
                <c:pt idx="310">
                  <c:v>26.889697670992099</c:v>
                </c:pt>
                <c:pt idx="311">
                  <c:v>32.763444718177297</c:v>
                </c:pt>
                <c:pt idx="312">
                  <c:v>24.788848712104901</c:v>
                </c:pt>
                <c:pt idx="313">
                  <c:v>21.639427613180001</c:v>
                </c:pt>
                <c:pt idx="314">
                  <c:v>-17.543440694565501</c:v>
                </c:pt>
                <c:pt idx="315">
                  <c:v>37.147368745747201</c:v>
                </c:pt>
                <c:pt idx="316">
                  <c:v>34.989616559629098</c:v>
                </c:pt>
                <c:pt idx="317">
                  <c:v>29.805807636166801</c:v>
                </c:pt>
                <c:pt idx="318">
                  <c:v>-23.020332899334601</c:v>
                </c:pt>
                <c:pt idx="319">
                  <c:v>-22.093010795586999</c:v>
                </c:pt>
                <c:pt idx="320">
                  <c:v>-33.762055883994599</c:v>
                </c:pt>
                <c:pt idx="321">
                  <c:v>22.587062999894801</c:v>
                </c:pt>
                <c:pt idx="322">
                  <c:v>-5.8190752952507498</c:v>
                </c:pt>
                <c:pt idx="323">
                  <c:v>27.334671853092502</c:v>
                </c:pt>
                <c:pt idx="324">
                  <c:v>-23.1809975922354</c:v>
                </c:pt>
                <c:pt idx="325">
                  <c:v>29.494491997316999</c:v>
                </c:pt>
                <c:pt idx="326">
                  <c:v>9.7726811937127707</c:v>
                </c:pt>
                <c:pt idx="327">
                  <c:v>-31.1728574918323</c:v>
                </c:pt>
                <c:pt idx="328">
                  <c:v>29.040006382406698</c:v>
                </c:pt>
                <c:pt idx="329">
                  <c:v>-3.8837561946908399</c:v>
                </c:pt>
                <c:pt idx="330">
                  <c:v>29.2631114558008</c:v>
                </c:pt>
                <c:pt idx="331">
                  <c:v>-21.987396883002202</c:v>
                </c:pt>
                <c:pt idx="332">
                  <c:v>-18.870935310324601</c:v>
                </c:pt>
                <c:pt idx="333">
                  <c:v>-1.4259278624085401</c:v>
                </c:pt>
                <c:pt idx="334">
                  <c:v>3.47883099035954</c:v>
                </c:pt>
                <c:pt idx="335">
                  <c:v>-19.8298937181691</c:v>
                </c:pt>
                <c:pt idx="336">
                  <c:v>-33.057561611604797</c:v>
                </c:pt>
                <c:pt idx="337">
                  <c:v>-20.625793809438601</c:v>
                </c:pt>
                <c:pt idx="338">
                  <c:v>-22.445512303749901</c:v>
                </c:pt>
                <c:pt idx="339">
                  <c:v>9.5683379281452492</c:v>
                </c:pt>
                <c:pt idx="340">
                  <c:v>-21.4207032516372</c:v>
                </c:pt>
                <c:pt idx="341">
                  <c:v>-23.882779044088501</c:v>
                </c:pt>
                <c:pt idx="342">
                  <c:v>-31.660220371969299</c:v>
                </c:pt>
                <c:pt idx="343">
                  <c:v>-31.790452030951499</c:v>
                </c:pt>
                <c:pt idx="344">
                  <c:v>-18.386875155579101</c:v>
                </c:pt>
                <c:pt idx="345">
                  <c:v>-5.9715191631411599</c:v>
                </c:pt>
                <c:pt idx="346">
                  <c:v>-19.804975249856401</c:v>
                </c:pt>
                <c:pt idx="347">
                  <c:v>26.332545702855299</c:v>
                </c:pt>
                <c:pt idx="348">
                  <c:v>-29.632830764716299</c:v>
                </c:pt>
                <c:pt idx="349">
                  <c:v>25.406906004419401</c:v>
                </c:pt>
                <c:pt idx="350">
                  <c:v>-23.943523600058398</c:v>
                </c:pt>
                <c:pt idx="351">
                  <c:v>3.6710924509868099</c:v>
                </c:pt>
                <c:pt idx="352">
                  <c:v>28.861867728630799</c:v>
                </c:pt>
                <c:pt idx="353">
                  <c:v>-33.185648536969197</c:v>
                </c:pt>
                <c:pt idx="354">
                  <c:v>-18.123651192608602</c:v>
                </c:pt>
                <c:pt idx="355">
                  <c:v>11.403198943108199</c:v>
                </c:pt>
                <c:pt idx="356">
                  <c:v>-24.130179307796698</c:v>
                </c:pt>
                <c:pt idx="357">
                  <c:v>0.933770905072274</c:v>
                </c:pt>
                <c:pt idx="358">
                  <c:v>32.637503880131</c:v>
                </c:pt>
                <c:pt idx="359">
                  <c:v>30.139397394694001</c:v>
                </c:pt>
                <c:pt idx="360">
                  <c:v>-1.4642168796884301</c:v>
                </c:pt>
                <c:pt idx="361">
                  <c:v>13.518167295127499</c:v>
                </c:pt>
                <c:pt idx="362">
                  <c:v>34.134681816743097</c:v>
                </c:pt>
                <c:pt idx="363">
                  <c:v>-18.2040235015468</c:v>
                </c:pt>
                <c:pt idx="364">
                  <c:v>23.585834189913999</c:v>
                </c:pt>
                <c:pt idx="365">
                  <c:v>27.130519274148199</c:v>
                </c:pt>
                <c:pt idx="366">
                  <c:v>33.609846537343302</c:v>
                </c:pt>
                <c:pt idx="367">
                  <c:v>9.1738555847845493</c:v>
                </c:pt>
                <c:pt idx="368">
                  <c:v>-34.010939561059601</c:v>
                </c:pt>
                <c:pt idx="369">
                  <c:v>8.2216839426172097</c:v>
                </c:pt>
                <c:pt idx="370">
                  <c:v>25.0204066444396</c:v>
                </c:pt>
                <c:pt idx="371">
                  <c:v>25.2238428502178</c:v>
                </c:pt>
                <c:pt idx="372">
                  <c:v>33.434877584758198</c:v>
                </c:pt>
                <c:pt idx="373">
                  <c:v>2.6075248502411599</c:v>
                </c:pt>
                <c:pt idx="374">
                  <c:v>-1.5377718253271599</c:v>
                </c:pt>
                <c:pt idx="375">
                  <c:v>-22.096555628109801</c:v>
                </c:pt>
                <c:pt idx="376">
                  <c:v>-28.693817529213099</c:v>
                </c:pt>
                <c:pt idx="377">
                  <c:v>37.900874372315997</c:v>
                </c:pt>
                <c:pt idx="378">
                  <c:v>-27.8783379091124</c:v>
                </c:pt>
                <c:pt idx="379">
                  <c:v>31.782247866247701</c:v>
                </c:pt>
                <c:pt idx="380">
                  <c:v>21.403541544535901</c:v>
                </c:pt>
                <c:pt idx="381">
                  <c:v>34.635923473891701</c:v>
                </c:pt>
                <c:pt idx="382">
                  <c:v>22.4144806793608</c:v>
                </c:pt>
                <c:pt idx="383">
                  <c:v>-34.057866267968102</c:v>
                </c:pt>
                <c:pt idx="384">
                  <c:v>-24.989895208553499</c:v>
                </c:pt>
                <c:pt idx="385">
                  <c:v>-22.012990472766301</c:v>
                </c:pt>
                <c:pt idx="386">
                  <c:v>2.2585586966147302</c:v>
                </c:pt>
                <c:pt idx="387">
                  <c:v>4.8444436099296198</c:v>
                </c:pt>
                <c:pt idx="388">
                  <c:v>-4.2272933915903304</c:v>
                </c:pt>
                <c:pt idx="389">
                  <c:v>-22.391872806939698</c:v>
                </c:pt>
                <c:pt idx="390">
                  <c:v>32.539103885410903</c:v>
                </c:pt>
                <c:pt idx="391">
                  <c:v>-2.0367603993986898</c:v>
                </c:pt>
                <c:pt idx="392">
                  <c:v>-18.950872801628599</c:v>
                </c:pt>
                <c:pt idx="393">
                  <c:v>6.0672407899673102</c:v>
                </c:pt>
                <c:pt idx="394">
                  <c:v>-3.76890811852298</c:v>
                </c:pt>
                <c:pt idx="395">
                  <c:v>40.575258807113997</c:v>
                </c:pt>
                <c:pt idx="396">
                  <c:v>26.022047840458299</c:v>
                </c:pt>
                <c:pt idx="397">
                  <c:v>-5.2013650357341703</c:v>
                </c:pt>
                <c:pt idx="398">
                  <c:v>36.744121505910599</c:v>
                </c:pt>
                <c:pt idx="399">
                  <c:v>-25.9339948701342</c:v>
                </c:pt>
                <c:pt idx="400">
                  <c:v>-3.5753308989979198</c:v>
                </c:pt>
                <c:pt idx="401">
                  <c:v>34.245458406191403</c:v>
                </c:pt>
                <c:pt idx="402">
                  <c:v>24.5282625705374</c:v>
                </c:pt>
                <c:pt idx="403">
                  <c:v>5.5744003766969001</c:v>
                </c:pt>
                <c:pt idx="404">
                  <c:v>9.7178333437216704</c:v>
                </c:pt>
                <c:pt idx="405">
                  <c:v>-27.598717658984501</c:v>
                </c:pt>
                <c:pt idx="406">
                  <c:v>23.698557452773301</c:v>
                </c:pt>
                <c:pt idx="407">
                  <c:v>26.4154727278551</c:v>
                </c:pt>
                <c:pt idx="408">
                  <c:v>-22.148231950468599</c:v>
                </c:pt>
                <c:pt idx="409">
                  <c:v>-4.3249777569404104</c:v>
                </c:pt>
                <c:pt idx="410">
                  <c:v>1.2196730708884</c:v>
                </c:pt>
                <c:pt idx="411">
                  <c:v>-23.5653478133299</c:v>
                </c:pt>
                <c:pt idx="412">
                  <c:v>32.679998076898599</c:v>
                </c:pt>
                <c:pt idx="413">
                  <c:v>25.137704674481501</c:v>
                </c:pt>
                <c:pt idx="414">
                  <c:v>29.006538535398199</c:v>
                </c:pt>
                <c:pt idx="415">
                  <c:v>36.8384091713732</c:v>
                </c:pt>
                <c:pt idx="416">
                  <c:v>-17.648689184819599</c:v>
                </c:pt>
                <c:pt idx="417">
                  <c:v>-31.198371408561901</c:v>
                </c:pt>
                <c:pt idx="418">
                  <c:v>-22.9521563761996</c:v>
                </c:pt>
                <c:pt idx="419">
                  <c:v>31.096232111514201</c:v>
                </c:pt>
                <c:pt idx="420">
                  <c:v>-0.59316021695296595</c:v>
                </c:pt>
                <c:pt idx="421">
                  <c:v>-2.1842828448931302</c:v>
                </c:pt>
                <c:pt idx="422">
                  <c:v>-21.232064447314499</c:v>
                </c:pt>
                <c:pt idx="423">
                  <c:v>3.7613180559014201</c:v>
                </c:pt>
                <c:pt idx="424">
                  <c:v>28.360963066779298</c:v>
                </c:pt>
                <c:pt idx="425">
                  <c:v>-35.054276062773198</c:v>
                </c:pt>
                <c:pt idx="426">
                  <c:v>29.666350318673</c:v>
                </c:pt>
                <c:pt idx="427">
                  <c:v>27.459479988131601</c:v>
                </c:pt>
                <c:pt idx="428">
                  <c:v>33.419655808043302</c:v>
                </c:pt>
                <c:pt idx="429">
                  <c:v>32.781051581409002</c:v>
                </c:pt>
                <c:pt idx="430">
                  <c:v>37.655470466383903</c:v>
                </c:pt>
                <c:pt idx="431">
                  <c:v>23.1646687542869</c:v>
                </c:pt>
                <c:pt idx="432">
                  <c:v>-5.7071738170379502</c:v>
                </c:pt>
                <c:pt idx="433">
                  <c:v>-22.833978067515702</c:v>
                </c:pt>
                <c:pt idx="434">
                  <c:v>-32.908690575271997</c:v>
                </c:pt>
                <c:pt idx="435">
                  <c:v>-24.446258246660001</c:v>
                </c:pt>
                <c:pt idx="436">
                  <c:v>31.637098020226102</c:v>
                </c:pt>
                <c:pt idx="437">
                  <c:v>-30.623976465633401</c:v>
                </c:pt>
                <c:pt idx="438">
                  <c:v>-25.753542430220801</c:v>
                </c:pt>
                <c:pt idx="439">
                  <c:v>1.4980086633165199</c:v>
                </c:pt>
                <c:pt idx="440">
                  <c:v>-2.5286716807728702</c:v>
                </c:pt>
                <c:pt idx="441">
                  <c:v>38.7838186156592</c:v>
                </c:pt>
                <c:pt idx="442">
                  <c:v>5.1865719629673803</c:v>
                </c:pt>
                <c:pt idx="443">
                  <c:v>34.053224542668303</c:v>
                </c:pt>
                <c:pt idx="444">
                  <c:v>4.3969187238524796</c:v>
                </c:pt>
                <c:pt idx="445">
                  <c:v>-26.640686225190599</c:v>
                </c:pt>
                <c:pt idx="446">
                  <c:v>-29.370017023837701</c:v>
                </c:pt>
                <c:pt idx="447">
                  <c:v>-31.463184018042199</c:v>
                </c:pt>
                <c:pt idx="448">
                  <c:v>-3.9182683690482398</c:v>
                </c:pt>
                <c:pt idx="449">
                  <c:v>3.0561593903593001</c:v>
                </c:pt>
                <c:pt idx="450">
                  <c:v>40.317258793268998</c:v>
                </c:pt>
                <c:pt idx="451">
                  <c:v>-23.304865725734</c:v>
                </c:pt>
                <c:pt idx="452">
                  <c:v>-0.71809870425183697</c:v>
                </c:pt>
                <c:pt idx="453">
                  <c:v>-34.834381087006903</c:v>
                </c:pt>
                <c:pt idx="454">
                  <c:v>-27.293714015007701</c:v>
                </c:pt>
                <c:pt idx="455">
                  <c:v>-20.5228855904951</c:v>
                </c:pt>
                <c:pt idx="456">
                  <c:v>-31.394762981129599</c:v>
                </c:pt>
                <c:pt idx="457">
                  <c:v>25.3668875544288</c:v>
                </c:pt>
                <c:pt idx="458">
                  <c:v>-3.7085379824121101</c:v>
                </c:pt>
                <c:pt idx="459">
                  <c:v>-15.565440435545</c:v>
                </c:pt>
                <c:pt idx="460">
                  <c:v>21.794458463320598</c:v>
                </c:pt>
                <c:pt idx="461">
                  <c:v>35.558078597093903</c:v>
                </c:pt>
                <c:pt idx="462">
                  <c:v>-32.9829607810263</c:v>
                </c:pt>
                <c:pt idx="463">
                  <c:v>37.405831839282698</c:v>
                </c:pt>
                <c:pt idx="464">
                  <c:v>31.102899118863601</c:v>
                </c:pt>
                <c:pt idx="465">
                  <c:v>40.2075881788275</c:v>
                </c:pt>
                <c:pt idx="466">
                  <c:v>22.10103432955</c:v>
                </c:pt>
                <c:pt idx="467">
                  <c:v>6.8397135348565197</c:v>
                </c:pt>
                <c:pt idx="468">
                  <c:v>-28.794139497083101</c:v>
                </c:pt>
                <c:pt idx="469">
                  <c:v>-31.136058812430701</c:v>
                </c:pt>
                <c:pt idx="470">
                  <c:v>-30.017211196031901</c:v>
                </c:pt>
                <c:pt idx="471">
                  <c:v>30.775721571718002</c:v>
                </c:pt>
                <c:pt idx="472">
                  <c:v>21.383087956667602</c:v>
                </c:pt>
                <c:pt idx="473">
                  <c:v>6.6963630710571902</c:v>
                </c:pt>
                <c:pt idx="474">
                  <c:v>32.923393790696899</c:v>
                </c:pt>
                <c:pt idx="475">
                  <c:v>-26.102006615720398</c:v>
                </c:pt>
                <c:pt idx="476">
                  <c:v>24.069862162658598</c:v>
                </c:pt>
                <c:pt idx="477">
                  <c:v>-25.633738693668199</c:v>
                </c:pt>
                <c:pt idx="478">
                  <c:v>-23.3534076104091</c:v>
                </c:pt>
                <c:pt idx="479">
                  <c:v>-32.123745502364898</c:v>
                </c:pt>
                <c:pt idx="480">
                  <c:v>-1.0024324609112001</c:v>
                </c:pt>
                <c:pt idx="481">
                  <c:v>-2.2005294820581902</c:v>
                </c:pt>
                <c:pt idx="482">
                  <c:v>-19.8290061110973</c:v>
                </c:pt>
                <c:pt idx="483">
                  <c:v>11.4156553689895</c:v>
                </c:pt>
                <c:pt idx="484">
                  <c:v>25.162299506854701</c:v>
                </c:pt>
                <c:pt idx="485">
                  <c:v>-5.4897452954880999</c:v>
                </c:pt>
                <c:pt idx="486">
                  <c:v>37.815250672712203</c:v>
                </c:pt>
                <c:pt idx="487">
                  <c:v>20.764966380772599</c:v>
                </c:pt>
                <c:pt idx="488">
                  <c:v>30.684011390672801</c:v>
                </c:pt>
                <c:pt idx="489">
                  <c:v>36.138492058080303</c:v>
                </c:pt>
                <c:pt idx="490">
                  <c:v>-25.441871537126001</c:v>
                </c:pt>
                <c:pt idx="491">
                  <c:v>-3.6433487063281902</c:v>
                </c:pt>
                <c:pt idx="492">
                  <c:v>30.322691803219101</c:v>
                </c:pt>
                <c:pt idx="493">
                  <c:v>37.244503513678303</c:v>
                </c:pt>
                <c:pt idx="494">
                  <c:v>-30.088993095088799</c:v>
                </c:pt>
                <c:pt idx="495">
                  <c:v>39.206464790809498</c:v>
                </c:pt>
                <c:pt idx="496">
                  <c:v>33.254661318224798</c:v>
                </c:pt>
                <c:pt idx="497">
                  <c:v>-2.9269457146368598</c:v>
                </c:pt>
                <c:pt idx="498">
                  <c:v>36.5412525465564</c:v>
                </c:pt>
                <c:pt idx="499">
                  <c:v>5.4173067271244504</c:v>
                </c:pt>
                <c:pt idx="500">
                  <c:v>-2.4916090571909999</c:v>
                </c:pt>
                <c:pt idx="501">
                  <c:v>-18.596839126624801</c:v>
                </c:pt>
                <c:pt idx="502">
                  <c:v>-26.454344229419199</c:v>
                </c:pt>
                <c:pt idx="503">
                  <c:v>3.9136909303272698</c:v>
                </c:pt>
                <c:pt idx="504">
                  <c:v>-20.7547848303468</c:v>
                </c:pt>
                <c:pt idx="505">
                  <c:v>32.943191092111803</c:v>
                </c:pt>
                <c:pt idx="506">
                  <c:v>-25.477077689488901</c:v>
                </c:pt>
                <c:pt idx="507">
                  <c:v>31.4559678812317</c:v>
                </c:pt>
                <c:pt idx="508">
                  <c:v>-3.17557605436357</c:v>
                </c:pt>
                <c:pt idx="509">
                  <c:v>-21.6972632432492</c:v>
                </c:pt>
                <c:pt idx="510">
                  <c:v>21.4358594006579</c:v>
                </c:pt>
                <c:pt idx="511">
                  <c:v>8.2619981405463996</c:v>
                </c:pt>
                <c:pt idx="512">
                  <c:v>-16.207481051656099</c:v>
                </c:pt>
                <c:pt idx="513">
                  <c:v>12.160708966853401</c:v>
                </c:pt>
                <c:pt idx="514">
                  <c:v>1.4249462947051199</c:v>
                </c:pt>
                <c:pt idx="515">
                  <c:v>7.8839103598439904</c:v>
                </c:pt>
                <c:pt idx="516">
                  <c:v>22.832324783598899</c:v>
                </c:pt>
                <c:pt idx="517">
                  <c:v>27.452305055308798</c:v>
                </c:pt>
                <c:pt idx="518">
                  <c:v>-22.791960897795398</c:v>
                </c:pt>
                <c:pt idx="519">
                  <c:v>10.0537818654839</c:v>
                </c:pt>
                <c:pt idx="520">
                  <c:v>6.6049448514244498</c:v>
                </c:pt>
                <c:pt idx="521">
                  <c:v>-16.514772767199801</c:v>
                </c:pt>
                <c:pt idx="522">
                  <c:v>-21.883764397362501</c:v>
                </c:pt>
                <c:pt idx="523">
                  <c:v>26.1932736047026</c:v>
                </c:pt>
                <c:pt idx="524">
                  <c:v>-20.863363876309101</c:v>
                </c:pt>
                <c:pt idx="525">
                  <c:v>35.2458502755049</c:v>
                </c:pt>
                <c:pt idx="526">
                  <c:v>-29.026961626818501</c:v>
                </c:pt>
                <c:pt idx="527">
                  <c:v>39.130305341319698</c:v>
                </c:pt>
                <c:pt idx="528">
                  <c:v>28.6546813378155</c:v>
                </c:pt>
                <c:pt idx="529">
                  <c:v>29.7935339232098</c:v>
                </c:pt>
                <c:pt idx="530">
                  <c:v>-19.803759085383501</c:v>
                </c:pt>
                <c:pt idx="531">
                  <c:v>25.774015907418399</c:v>
                </c:pt>
                <c:pt idx="532">
                  <c:v>-2.2674925586418602</c:v>
                </c:pt>
                <c:pt idx="533">
                  <c:v>-31.814454971039101</c:v>
                </c:pt>
                <c:pt idx="534">
                  <c:v>24.977906954026299</c:v>
                </c:pt>
                <c:pt idx="535">
                  <c:v>24.1991188767743</c:v>
                </c:pt>
                <c:pt idx="536">
                  <c:v>-1.8929538310005101</c:v>
                </c:pt>
                <c:pt idx="537">
                  <c:v>23.450279981512502</c:v>
                </c:pt>
                <c:pt idx="538">
                  <c:v>-25.3248060350417</c:v>
                </c:pt>
                <c:pt idx="539">
                  <c:v>36.748683892012799</c:v>
                </c:pt>
                <c:pt idx="540">
                  <c:v>-27.003007943716099</c:v>
                </c:pt>
                <c:pt idx="541">
                  <c:v>-29.202301868278202</c:v>
                </c:pt>
                <c:pt idx="542">
                  <c:v>-19.634478157195801</c:v>
                </c:pt>
                <c:pt idx="543">
                  <c:v>28.983701639604501</c:v>
                </c:pt>
                <c:pt idx="544">
                  <c:v>37.649729802816303</c:v>
                </c:pt>
                <c:pt idx="545">
                  <c:v>-1.7929840753808</c:v>
                </c:pt>
                <c:pt idx="546">
                  <c:v>34.565592517288401</c:v>
                </c:pt>
                <c:pt idx="547">
                  <c:v>24.753697658434199</c:v>
                </c:pt>
                <c:pt idx="548">
                  <c:v>-32.182345399323701</c:v>
                </c:pt>
                <c:pt idx="549">
                  <c:v>36.312808764710297</c:v>
                </c:pt>
                <c:pt idx="550">
                  <c:v>26.3069178420415</c:v>
                </c:pt>
                <c:pt idx="551">
                  <c:v>-21.051037036424798</c:v>
                </c:pt>
                <c:pt idx="552">
                  <c:v>8.0444858385316191</c:v>
                </c:pt>
                <c:pt idx="553">
                  <c:v>-24.832129671241901</c:v>
                </c:pt>
                <c:pt idx="554">
                  <c:v>5.5628613264624498</c:v>
                </c:pt>
                <c:pt idx="555">
                  <c:v>-31.677414593723899</c:v>
                </c:pt>
                <c:pt idx="556">
                  <c:v>4.8499148040264197</c:v>
                </c:pt>
                <c:pt idx="557">
                  <c:v>-29.573446305197201</c:v>
                </c:pt>
                <c:pt idx="558">
                  <c:v>6.13963864950553</c:v>
                </c:pt>
                <c:pt idx="559">
                  <c:v>24.787164501020101</c:v>
                </c:pt>
                <c:pt idx="560">
                  <c:v>10.2463633571299</c:v>
                </c:pt>
                <c:pt idx="561">
                  <c:v>-18.297170277126401</c:v>
                </c:pt>
                <c:pt idx="562">
                  <c:v>5.09338349205784</c:v>
                </c:pt>
                <c:pt idx="563">
                  <c:v>-15.9171764875137</c:v>
                </c:pt>
                <c:pt idx="564">
                  <c:v>23.4703743365199</c:v>
                </c:pt>
                <c:pt idx="565">
                  <c:v>-4.6343414051784402</c:v>
                </c:pt>
                <c:pt idx="566">
                  <c:v>-33.934295163279003</c:v>
                </c:pt>
                <c:pt idx="567">
                  <c:v>35.287256028836403</c:v>
                </c:pt>
                <c:pt idx="568">
                  <c:v>24.665841032842099</c:v>
                </c:pt>
                <c:pt idx="569">
                  <c:v>-18.854062440960799</c:v>
                </c:pt>
                <c:pt idx="570">
                  <c:v>4.1957470034272397</c:v>
                </c:pt>
                <c:pt idx="571">
                  <c:v>26.357306984640498</c:v>
                </c:pt>
                <c:pt idx="572">
                  <c:v>21.2090489544623</c:v>
                </c:pt>
                <c:pt idx="573">
                  <c:v>-22.1517474413603</c:v>
                </c:pt>
                <c:pt idx="574">
                  <c:v>34.586418353136501</c:v>
                </c:pt>
                <c:pt idx="575">
                  <c:v>2.7229490908480098</c:v>
                </c:pt>
                <c:pt idx="576">
                  <c:v>5.0631271693850302</c:v>
                </c:pt>
                <c:pt idx="577">
                  <c:v>-21.121493111792301</c:v>
                </c:pt>
                <c:pt idx="578">
                  <c:v>6.7358388481681404</c:v>
                </c:pt>
                <c:pt idx="579">
                  <c:v>13.4758241521443</c:v>
                </c:pt>
                <c:pt idx="580">
                  <c:v>-32.8459102889448</c:v>
                </c:pt>
                <c:pt idx="581">
                  <c:v>1.4357352363314699</c:v>
                </c:pt>
                <c:pt idx="582">
                  <c:v>-19.436460115399399</c:v>
                </c:pt>
                <c:pt idx="583">
                  <c:v>35.1017996932814</c:v>
                </c:pt>
                <c:pt idx="584">
                  <c:v>2.9179590371016499</c:v>
                </c:pt>
                <c:pt idx="585">
                  <c:v>-25.130758404560201</c:v>
                </c:pt>
                <c:pt idx="586">
                  <c:v>-20.380045152139001</c:v>
                </c:pt>
                <c:pt idx="587">
                  <c:v>-2.5680737557186299</c:v>
                </c:pt>
                <c:pt idx="588">
                  <c:v>27.6688580929921</c:v>
                </c:pt>
                <c:pt idx="589">
                  <c:v>13.0334625891436</c:v>
                </c:pt>
                <c:pt idx="590">
                  <c:v>32.668217402310802</c:v>
                </c:pt>
                <c:pt idx="591">
                  <c:v>-20.967569153147299</c:v>
                </c:pt>
                <c:pt idx="592">
                  <c:v>13.0453809089397</c:v>
                </c:pt>
                <c:pt idx="593">
                  <c:v>7.9169256972841202</c:v>
                </c:pt>
                <c:pt idx="594">
                  <c:v>32.731503033888202</c:v>
                </c:pt>
                <c:pt idx="595">
                  <c:v>29.1585527616982</c:v>
                </c:pt>
                <c:pt idx="596">
                  <c:v>-17.896976114422099</c:v>
                </c:pt>
                <c:pt idx="597">
                  <c:v>-34.7199054142854</c:v>
                </c:pt>
                <c:pt idx="598">
                  <c:v>28.1973102428862</c:v>
                </c:pt>
                <c:pt idx="599">
                  <c:v>3.3145823571550301</c:v>
                </c:pt>
                <c:pt idx="600">
                  <c:v>-22.550683639843299</c:v>
                </c:pt>
                <c:pt idx="601">
                  <c:v>-28.694133139790399</c:v>
                </c:pt>
                <c:pt idx="602">
                  <c:v>23.296044606454998</c:v>
                </c:pt>
                <c:pt idx="603">
                  <c:v>5.2227229966724904</c:v>
                </c:pt>
                <c:pt idx="604">
                  <c:v>-17.398557122704698</c:v>
                </c:pt>
                <c:pt idx="605">
                  <c:v>-1.3253111248832301</c:v>
                </c:pt>
                <c:pt idx="606">
                  <c:v>-31.183642294293101</c:v>
                </c:pt>
                <c:pt idx="607">
                  <c:v>-30.419346595924701</c:v>
                </c:pt>
                <c:pt idx="608">
                  <c:v>34.571267282463801</c:v>
                </c:pt>
                <c:pt idx="609">
                  <c:v>32.104005053538401</c:v>
                </c:pt>
                <c:pt idx="610">
                  <c:v>-18.747752930204999</c:v>
                </c:pt>
                <c:pt idx="611">
                  <c:v>21.8538360364523</c:v>
                </c:pt>
                <c:pt idx="612">
                  <c:v>38.956397087972299</c:v>
                </c:pt>
                <c:pt idx="613">
                  <c:v>-25.956793697227599</c:v>
                </c:pt>
                <c:pt idx="614">
                  <c:v>11.3776170966339</c:v>
                </c:pt>
                <c:pt idx="615">
                  <c:v>31.863699580688898</c:v>
                </c:pt>
                <c:pt idx="616">
                  <c:v>10.5003855721951</c:v>
                </c:pt>
                <c:pt idx="617">
                  <c:v>-1.26750174205508</c:v>
                </c:pt>
                <c:pt idx="618">
                  <c:v>12.2862476474214</c:v>
                </c:pt>
                <c:pt idx="619">
                  <c:v>-21.816000547903101</c:v>
                </c:pt>
                <c:pt idx="620">
                  <c:v>-21.899429321383199</c:v>
                </c:pt>
                <c:pt idx="621">
                  <c:v>-24.3345945689789</c:v>
                </c:pt>
                <c:pt idx="622">
                  <c:v>-1.6730470981051699</c:v>
                </c:pt>
                <c:pt idx="623">
                  <c:v>3.0943314348622102</c:v>
                </c:pt>
                <c:pt idx="624">
                  <c:v>-33.790892569475297</c:v>
                </c:pt>
                <c:pt idx="625">
                  <c:v>-33.809044601656097</c:v>
                </c:pt>
                <c:pt idx="626">
                  <c:v>9.2753736478819704</c:v>
                </c:pt>
                <c:pt idx="627">
                  <c:v>-33.103712230165399</c:v>
                </c:pt>
                <c:pt idx="628">
                  <c:v>33.431375894965001</c:v>
                </c:pt>
                <c:pt idx="629">
                  <c:v>28.521044405134901</c:v>
                </c:pt>
                <c:pt idx="630">
                  <c:v>-34.2056434852284</c:v>
                </c:pt>
                <c:pt idx="631">
                  <c:v>-31.620917595972301</c:v>
                </c:pt>
                <c:pt idx="632">
                  <c:v>-16.4423485946648</c:v>
                </c:pt>
                <c:pt idx="633">
                  <c:v>-16.363582275562401</c:v>
                </c:pt>
                <c:pt idx="634">
                  <c:v>-19.609330197221102</c:v>
                </c:pt>
                <c:pt idx="635">
                  <c:v>30.2824419788626</c:v>
                </c:pt>
                <c:pt idx="636">
                  <c:v>-0.95528076085160996</c:v>
                </c:pt>
                <c:pt idx="637">
                  <c:v>-27.951077174238801</c:v>
                </c:pt>
                <c:pt idx="638">
                  <c:v>22.3070694653745</c:v>
                </c:pt>
                <c:pt idx="639">
                  <c:v>34.806903996009801</c:v>
                </c:pt>
                <c:pt idx="640">
                  <c:v>6.6417624070701899</c:v>
                </c:pt>
                <c:pt idx="641">
                  <c:v>26.664461696681201</c:v>
                </c:pt>
                <c:pt idx="642">
                  <c:v>-19.9955213780832</c:v>
                </c:pt>
                <c:pt idx="643">
                  <c:v>9.9785754904787503</c:v>
                </c:pt>
                <c:pt idx="644">
                  <c:v>25.1518779530807</c:v>
                </c:pt>
                <c:pt idx="645">
                  <c:v>-21.288868297554401</c:v>
                </c:pt>
                <c:pt idx="646">
                  <c:v>-4.8672020101359497</c:v>
                </c:pt>
                <c:pt idx="647">
                  <c:v>24.5791163620828</c:v>
                </c:pt>
                <c:pt idx="648">
                  <c:v>-0.59476288458117099</c:v>
                </c:pt>
                <c:pt idx="649">
                  <c:v>34.7674090493813</c:v>
                </c:pt>
                <c:pt idx="650">
                  <c:v>-32.234438965135197</c:v>
                </c:pt>
                <c:pt idx="651">
                  <c:v>33.3831030475285</c:v>
                </c:pt>
                <c:pt idx="652">
                  <c:v>21.125418997404999</c:v>
                </c:pt>
                <c:pt idx="653">
                  <c:v>40.176414166078096</c:v>
                </c:pt>
                <c:pt idx="654">
                  <c:v>-26.728871755602199</c:v>
                </c:pt>
                <c:pt idx="655">
                  <c:v>-33.414953959460497</c:v>
                </c:pt>
                <c:pt idx="656">
                  <c:v>0.34213916307440301</c:v>
                </c:pt>
                <c:pt idx="657">
                  <c:v>-26.8421397303973</c:v>
                </c:pt>
                <c:pt idx="658">
                  <c:v>36.472871487920401</c:v>
                </c:pt>
                <c:pt idx="659">
                  <c:v>33.259294652671798</c:v>
                </c:pt>
                <c:pt idx="660">
                  <c:v>3.3067804177026798</c:v>
                </c:pt>
                <c:pt idx="661">
                  <c:v>5.3035223902965303</c:v>
                </c:pt>
                <c:pt idx="662">
                  <c:v>-16.108253987743002</c:v>
                </c:pt>
                <c:pt idx="663">
                  <c:v>-25.5610704266509</c:v>
                </c:pt>
                <c:pt idx="664">
                  <c:v>30.6658961977442</c:v>
                </c:pt>
                <c:pt idx="665">
                  <c:v>33.047949171396702</c:v>
                </c:pt>
                <c:pt idx="666">
                  <c:v>1.5442798140220599</c:v>
                </c:pt>
                <c:pt idx="667">
                  <c:v>8.4876321982887095</c:v>
                </c:pt>
                <c:pt idx="668">
                  <c:v>1.11829272308356</c:v>
                </c:pt>
                <c:pt idx="669">
                  <c:v>32.006460994937598</c:v>
                </c:pt>
                <c:pt idx="670">
                  <c:v>-15.901809335496999</c:v>
                </c:pt>
                <c:pt idx="671">
                  <c:v>-34.410578849811102</c:v>
                </c:pt>
                <c:pt idx="672">
                  <c:v>-5.9612336120099201</c:v>
                </c:pt>
                <c:pt idx="673">
                  <c:v>30.232997931451798</c:v>
                </c:pt>
                <c:pt idx="674">
                  <c:v>38.8569265697666</c:v>
                </c:pt>
                <c:pt idx="675">
                  <c:v>-20.258770947095801</c:v>
                </c:pt>
                <c:pt idx="676">
                  <c:v>21.8303329992881</c:v>
                </c:pt>
                <c:pt idx="677">
                  <c:v>29.521109347054399</c:v>
                </c:pt>
                <c:pt idx="678">
                  <c:v>-0.58774859679415503</c:v>
                </c:pt>
                <c:pt idx="679">
                  <c:v>-26.2836588382985</c:v>
                </c:pt>
                <c:pt idx="680">
                  <c:v>-19.676742914019002</c:v>
                </c:pt>
                <c:pt idx="681">
                  <c:v>34.3545939981598</c:v>
                </c:pt>
                <c:pt idx="682">
                  <c:v>-33.675054741887898</c:v>
                </c:pt>
                <c:pt idx="683">
                  <c:v>6.0427977544627502</c:v>
                </c:pt>
                <c:pt idx="684">
                  <c:v>-27.824443615724899</c:v>
                </c:pt>
                <c:pt idx="685">
                  <c:v>7.9705059997359999</c:v>
                </c:pt>
                <c:pt idx="686">
                  <c:v>-19.945015351560102</c:v>
                </c:pt>
                <c:pt idx="687">
                  <c:v>5.5484548451171296</c:v>
                </c:pt>
                <c:pt idx="688">
                  <c:v>-3.0766986334012301</c:v>
                </c:pt>
                <c:pt idx="689">
                  <c:v>21.165384133830099</c:v>
                </c:pt>
                <c:pt idx="690">
                  <c:v>-29.792246763612098</c:v>
                </c:pt>
                <c:pt idx="691">
                  <c:v>-6.8047117870754001E-2</c:v>
                </c:pt>
                <c:pt idx="692">
                  <c:v>-27.833685891197199</c:v>
                </c:pt>
                <c:pt idx="693">
                  <c:v>-6.3189219746333798</c:v>
                </c:pt>
                <c:pt idx="694">
                  <c:v>4.5605122710438097</c:v>
                </c:pt>
                <c:pt idx="695">
                  <c:v>-26.618650586595201</c:v>
                </c:pt>
                <c:pt idx="696">
                  <c:v>-28.317439236145699</c:v>
                </c:pt>
                <c:pt idx="697">
                  <c:v>-0.69117260101369105</c:v>
                </c:pt>
                <c:pt idx="698">
                  <c:v>39.896865592921102</c:v>
                </c:pt>
                <c:pt idx="699">
                  <c:v>-23.104507523622502</c:v>
                </c:pt>
                <c:pt idx="700">
                  <c:v>-2.9742405032320698</c:v>
                </c:pt>
                <c:pt idx="701">
                  <c:v>-3.01239115039373</c:v>
                </c:pt>
                <c:pt idx="702">
                  <c:v>31.740736209867901</c:v>
                </c:pt>
                <c:pt idx="703">
                  <c:v>12.299750006705899</c:v>
                </c:pt>
                <c:pt idx="704">
                  <c:v>-33.639680741418402</c:v>
                </c:pt>
                <c:pt idx="705">
                  <c:v>-6.2902062774052201</c:v>
                </c:pt>
                <c:pt idx="706">
                  <c:v>8.1068405164045192</c:v>
                </c:pt>
                <c:pt idx="707">
                  <c:v>1.29957177353489</c:v>
                </c:pt>
                <c:pt idx="708">
                  <c:v>-29.064024240740199</c:v>
                </c:pt>
                <c:pt idx="709">
                  <c:v>23.382354498740099</c:v>
                </c:pt>
                <c:pt idx="710">
                  <c:v>34.9905815059779</c:v>
                </c:pt>
                <c:pt idx="711">
                  <c:v>29.082367172683401</c:v>
                </c:pt>
                <c:pt idx="712">
                  <c:v>38.364746486476598</c:v>
                </c:pt>
                <c:pt idx="713">
                  <c:v>-17.4040059707173</c:v>
                </c:pt>
                <c:pt idx="714">
                  <c:v>-29.679291868436898</c:v>
                </c:pt>
                <c:pt idx="715">
                  <c:v>38.377460419729204</c:v>
                </c:pt>
                <c:pt idx="716">
                  <c:v>33.515085036989099</c:v>
                </c:pt>
                <c:pt idx="717">
                  <c:v>-26.5722923549123</c:v>
                </c:pt>
                <c:pt idx="718">
                  <c:v>-28.001776172238799</c:v>
                </c:pt>
                <c:pt idx="719">
                  <c:v>-24.558513035105801</c:v>
                </c:pt>
                <c:pt idx="720">
                  <c:v>-1.6816316983744199</c:v>
                </c:pt>
                <c:pt idx="721">
                  <c:v>12.9923890977729</c:v>
                </c:pt>
                <c:pt idx="722">
                  <c:v>-17.578875118702999</c:v>
                </c:pt>
                <c:pt idx="723">
                  <c:v>38.155732008829503</c:v>
                </c:pt>
                <c:pt idx="724">
                  <c:v>24.5596782049588</c:v>
                </c:pt>
                <c:pt idx="725">
                  <c:v>8.8536986251661993</c:v>
                </c:pt>
                <c:pt idx="726">
                  <c:v>31.141543461566702</c:v>
                </c:pt>
                <c:pt idx="727">
                  <c:v>33.821699571999297</c:v>
                </c:pt>
                <c:pt idx="728">
                  <c:v>6.2362314774383902</c:v>
                </c:pt>
                <c:pt idx="729">
                  <c:v>-15.7495204999877</c:v>
                </c:pt>
                <c:pt idx="730">
                  <c:v>9.8406919510902497</c:v>
                </c:pt>
                <c:pt idx="731">
                  <c:v>-27.615986988684199</c:v>
                </c:pt>
                <c:pt idx="732">
                  <c:v>-2.8638382814704801</c:v>
                </c:pt>
                <c:pt idx="733">
                  <c:v>0.498778706790099</c:v>
                </c:pt>
                <c:pt idx="734">
                  <c:v>-31.529742551519799</c:v>
                </c:pt>
                <c:pt idx="735">
                  <c:v>38.459768491999903</c:v>
                </c:pt>
                <c:pt idx="736">
                  <c:v>-6.0422798960390498</c:v>
                </c:pt>
                <c:pt idx="737">
                  <c:v>13.3890867656068</c:v>
                </c:pt>
                <c:pt idx="738">
                  <c:v>-6.1312099656989503</c:v>
                </c:pt>
                <c:pt idx="739">
                  <c:v>-29.930442927463201</c:v>
                </c:pt>
                <c:pt idx="740">
                  <c:v>-31.096559344974999</c:v>
                </c:pt>
                <c:pt idx="741">
                  <c:v>36.925618830187503</c:v>
                </c:pt>
                <c:pt idx="742">
                  <c:v>38.327429305197398</c:v>
                </c:pt>
                <c:pt idx="743">
                  <c:v>9.3518030523635595E-2</c:v>
                </c:pt>
                <c:pt idx="744">
                  <c:v>26.939506256230601</c:v>
                </c:pt>
                <c:pt idx="745">
                  <c:v>27.254509959122601</c:v>
                </c:pt>
                <c:pt idx="746">
                  <c:v>36.144901345224298</c:v>
                </c:pt>
                <c:pt idx="747">
                  <c:v>30.5662168418352</c:v>
                </c:pt>
                <c:pt idx="748">
                  <c:v>26.7249328830483</c:v>
                </c:pt>
                <c:pt idx="749">
                  <c:v>-19.971467313862799</c:v>
                </c:pt>
                <c:pt idx="750">
                  <c:v>-15.6078960434533</c:v>
                </c:pt>
                <c:pt idx="751">
                  <c:v>-24.2274939103755</c:v>
                </c:pt>
                <c:pt idx="752">
                  <c:v>27.127604244865299</c:v>
                </c:pt>
                <c:pt idx="753">
                  <c:v>27.224871764242899</c:v>
                </c:pt>
                <c:pt idx="754">
                  <c:v>-30.509809829744199</c:v>
                </c:pt>
                <c:pt idx="755">
                  <c:v>-2.4839781837396</c:v>
                </c:pt>
                <c:pt idx="756">
                  <c:v>1.9324562691056699</c:v>
                </c:pt>
                <c:pt idx="757">
                  <c:v>10.509949831304899</c:v>
                </c:pt>
                <c:pt idx="758">
                  <c:v>11.833977121434</c:v>
                </c:pt>
                <c:pt idx="759">
                  <c:v>30.2762785834894</c:v>
                </c:pt>
                <c:pt idx="760">
                  <c:v>25.984261691905299</c:v>
                </c:pt>
                <c:pt idx="761">
                  <c:v>-22.773918472152499</c:v>
                </c:pt>
                <c:pt idx="762">
                  <c:v>34.577341058412699</c:v>
                </c:pt>
                <c:pt idx="763">
                  <c:v>-24.722433750836601</c:v>
                </c:pt>
                <c:pt idx="764">
                  <c:v>33.992791011270299</c:v>
                </c:pt>
                <c:pt idx="765">
                  <c:v>28.6472100029013</c:v>
                </c:pt>
                <c:pt idx="766">
                  <c:v>-32.097186487766997</c:v>
                </c:pt>
                <c:pt idx="767">
                  <c:v>-3.11432522230667</c:v>
                </c:pt>
                <c:pt idx="768">
                  <c:v>31.345427847910599</c:v>
                </c:pt>
                <c:pt idx="769">
                  <c:v>7.3550824340324104</c:v>
                </c:pt>
                <c:pt idx="770">
                  <c:v>-24.0698768863972</c:v>
                </c:pt>
                <c:pt idx="771">
                  <c:v>21.6003826349618</c:v>
                </c:pt>
                <c:pt idx="772">
                  <c:v>-21.304322294865301</c:v>
                </c:pt>
                <c:pt idx="773">
                  <c:v>24.488266649845599</c:v>
                </c:pt>
                <c:pt idx="774">
                  <c:v>38.416875677516501</c:v>
                </c:pt>
                <c:pt idx="775">
                  <c:v>8.5680515921809395</c:v>
                </c:pt>
                <c:pt idx="776">
                  <c:v>-24.533215468086802</c:v>
                </c:pt>
                <c:pt idx="777">
                  <c:v>-18.0579224906148</c:v>
                </c:pt>
                <c:pt idx="778">
                  <c:v>-1.8848001028204</c:v>
                </c:pt>
                <c:pt idx="779">
                  <c:v>2.1682087752963</c:v>
                </c:pt>
                <c:pt idx="780">
                  <c:v>38.769380207742998</c:v>
                </c:pt>
                <c:pt idx="781">
                  <c:v>30.257383493223799</c:v>
                </c:pt>
                <c:pt idx="782">
                  <c:v>-30.103367776849201</c:v>
                </c:pt>
                <c:pt idx="783">
                  <c:v>-27.636337055375002</c:v>
                </c:pt>
                <c:pt idx="784">
                  <c:v>-18.025444647143601</c:v>
                </c:pt>
                <c:pt idx="785">
                  <c:v>-15.9057757351848</c:v>
                </c:pt>
                <c:pt idx="786">
                  <c:v>-34.494054436638997</c:v>
                </c:pt>
                <c:pt idx="787">
                  <c:v>-0.85753598701266598</c:v>
                </c:pt>
                <c:pt idx="788">
                  <c:v>31.789914884528802</c:v>
                </c:pt>
                <c:pt idx="789">
                  <c:v>-27.794725285248099</c:v>
                </c:pt>
                <c:pt idx="790">
                  <c:v>9.8489598918405505</c:v>
                </c:pt>
                <c:pt idx="791">
                  <c:v>-33.4495617733375</c:v>
                </c:pt>
                <c:pt idx="792">
                  <c:v>39.363807115832699</c:v>
                </c:pt>
                <c:pt idx="793">
                  <c:v>-4.1015496744091804</c:v>
                </c:pt>
                <c:pt idx="794">
                  <c:v>35.6628913435665</c:v>
                </c:pt>
                <c:pt idx="795">
                  <c:v>-34.460527151715802</c:v>
                </c:pt>
                <c:pt idx="796">
                  <c:v>3.08977818951367</c:v>
                </c:pt>
                <c:pt idx="797">
                  <c:v>31.398315343917002</c:v>
                </c:pt>
                <c:pt idx="798">
                  <c:v>9.1770051282206495</c:v>
                </c:pt>
                <c:pt idx="799">
                  <c:v>-17.840917751486799</c:v>
                </c:pt>
                <c:pt idx="800">
                  <c:v>-17.017327876109999</c:v>
                </c:pt>
                <c:pt idx="801">
                  <c:v>-31.1457479741652</c:v>
                </c:pt>
                <c:pt idx="802">
                  <c:v>5.2061303760166</c:v>
                </c:pt>
                <c:pt idx="803">
                  <c:v>-20.889782293025601</c:v>
                </c:pt>
                <c:pt idx="804">
                  <c:v>34.222905247400597</c:v>
                </c:pt>
                <c:pt idx="805">
                  <c:v>5.9269920767709001</c:v>
                </c:pt>
                <c:pt idx="806">
                  <c:v>31.562003986413998</c:v>
                </c:pt>
                <c:pt idx="807">
                  <c:v>-21.403570105622201</c:v>
                </c:pt>
                <c:pt idx="808">
                  <c:v>-34.587281248446899</c:v>
                </c:pt>
                <c:pt idx="809">
                  <c:v>6.8680186292451504</c:v>
                </c:pt>
                <c:pt idx="810">
                  <c:v>-29.657234314356</c:v>
                </c:pt>
                <c:pt idx="811">
                  <c:v>32.369801480906197</c:v>
                </c:pt>
                <c:pt idx="812">
                  <c:v>-34.9589743561774</c:v>
                </c:pt>
                <c:pt idx="813">
                  <c:v>36.141826962939497</c:v>
                </c:pt>
                <c:pt idx="814">
                  <c:v>-16.502959222887501</c:v>
                </c:pt>
                <c:pt idx="815">
                  <c:v>-2.1479845696382802</c:v>
                </c:pt>
                <c:pt idx="816">
                  <c:v>-30.7521075491264</c:v>
                </c:pt>
                <c:pt idx="817">
                  <c:v>-32.433866749440703</c:v>
                </c:pt>
                <c:pt idx="818">
                  <c:v>-25.793313733274299</c:v>
                </c:pt>
                <c:pt idx="819">
                  <c:v>-33.584986503781003</c:v>
                </c:pt>
                <c:pt idx="820">
                  <c:v>26.609669026789799</c:v>
                </c:pt>
                <c:pt idx="821">
                  <c:v>34.969021915330998</c:v>
                </c:pt>
                <c:pt idx="822">
                  <c:v>3.6580178136122399</c:v>
                </c:pt>
                <c:pt idx="823">
                  <c:v>2.0896775564728101</c:v>
                </c:pt>
                <c:pt idx="824">
                  <c:v>-23.166381477869699</c:v>
                </c:pt>
                <c:pt idx="825">
                  <c:v>31.0397450081663</c:v>
                </c:pt>
                <c:pt idx="826">
                  <c:v>35.672866394431203</c:v>
                </c:pt>
                <c:pt idx="827">
                  <c:v>-1.8657974409268201</c:v>
                </c:pt>
                <c:pt idx="828">
                  <c:v>11.0007258267647</c:v>
                </c:pt>
                <c:pt idx="829">
                  <c:v>8.6235212354668001</c:v>
                </c:pt>
                <c:pt idx="830">
                  <c:v>-4.0451641063795796</c:v>
                </c:pt>
                <c:pt idx="831">
                  <c:v>-19.315417511478898</c:v>
                </c:pt>
                <c:pt idx="832">
                  <c:v>36.3429584793261</c:v>
                </c:pt>
                <c:pt idx="833">
                  <c:v>4.2079848644973303</c:v>
                </c:pt>
                <c:pt idx="834">
                  <c:v>-35.180770357421302</c:v>
                </c:pt>
                <c:pt idx="835">
                  <c:v>6.9683811438077798</c:v>
                </c:pt>
                <c:pt idx="836">
                  <c:v>35.396041805978101</c:v>
                </c:pt>
                <c:pt idx="837">
                  <c:v>-18.638100996668499</c:v>
                </c:pt>
                <c:pt idx="838">
                  <c:v>-26.654550952179399</c:v>
                </c:pt>
                <c:pt idx="839">
                  <c:v>-25.954934717009401</c:v>
                </c:pt>
                <c:pt idx="840">
                  <c:v>0.15107551518592199</c:v>
                </c:pt>
                <c:pt idx="841">
                  <c:v>-17.754571962780101</c:v>
                </c:pt>
                <c:pt idx="842">
                  <c:v>-16.460774286281001</c:v>
                </c:pt>
                <c:pt idx="843">
                  <c:v>-21.5406087619657</c:v>
                </c:pt>
                <c:pt idx="844">
                  <c:v>0.36878190422491403</c:v>
                </c:pt>
                <c:pt idx="845">
                  <c:v>-16.258436333487602</c:v>
                </c:pt>
                <c:pt idx="846">
                  <c:v>20.8062068067936</c:v>
                </c:pt>
                <c:pt idx="847">
                  <c:v>-2.3096962725461099</c:v>
                </c:pt>
                <c:pt idx="848">
                  <c:v>29.836688578841699</c:v>
                </c:pt>
                <c:pt idx="849">
                  <c:v>-29.4311813115898</c:v>
                </c:pt>
                <c:pt idx="850">
                  <c:v>0.14258165883450299</c:v>
                </c:pt>
                <c:pt idx="851">
                  <c:v>29.956089578030401</c:v>
                </c:pt>
                <c:pt idx="852">
                  <c:v>29.251293098905101</c:v>
                </c:pt>
                <c:pt idx="853">
                  <c:v>35.300936089429399</c:v>
                </c:pt>
                <c:pt idx="854">
                  <c:v>-1.6587185316730899</c:v>
                </c:pt>
                <c:pt idx="855">
                  <c:v>39.620794714560603</c:v>
                </c:pt>
                <c:pt idx="856">
                  <c:v>27.519635731631599</c:v>
                </c:pt>
                <c:pt idx="857">
                  <c:v>24.986800795687799</c:v>
                </c:pt>
                <c:pt idx="858">
                  <c:v>-29.506406949526799</c:v>
                </c:pt>
                <c:pt idx="859">
                  <c:v>-19.587766791070401</c:v>
                </c:pt>
                <c:pt idx="860">
                  <c:v>21.8597959440559</c:v>
                </c:pt>
                <c:pt idx="861">
                  <c:v>21.540472871261201</c:v>
                </c:pt>
                <c:pt idx="862">
                  <c:v>7.6160554248326404</c:v>
                </c:pt>
                <c:pt idx="863">
                  <c:v>-17.605276584381201</c:v>
                </c:pt>
                <c:pt idx="864">
                  <c:v>-20.2567646372955</c:v>
                </c:pt>
                <c:pt idx="865">
                  <c:v>30.210257282593702</c:v>
                </c:pt>
                <c:pt idx="866">
                  <c:v>33.843755119822397</c:v>
                </c:pt>
                <c:pt idx="867">
                  <c:v>6.4128018242104998</c:v>
                </c:pt>
                <c:pt idx="868">
                  <c:v>28.362063674839401</c:v>
                </c:pt>
                <c:pt idx="869">
                  <c:v>-32.116433867615797</c:v>
                </c:pt>
                <c:pt idx="870">
                  <c:v>-34.031638213322303</c:v>
                </c:pt>
                <c:pt idx="871">
                  <c:v>3.08418360486997</c:v>
                </c:pt>
                <c:pt idx="872">
                  <c:v>35.513834572519301</c:v>
                </c:pt>
                <c:pt idx="873">
                  <c:v>7.277903755364</c:v>
                </c:pt>
                <c:pt idx="874">
                  <c:v>12.838779641397499</c:v>
                </c:pt>
                <c:pt idx="875">
                  <c:v>-19.596164554517699</c:v>
                </c:pt>
                <c:pt idx="876">
                  <c:v>39.598326913948299</c:v>
                </c:pt>
                <c:pt idx="877">
                  <c:v>-27.836309589508598</c:v>
                </c:pt>
                <c:pt idx="878">
                  <c:v>-3.3091171701339102</c:v>
                </c:pt>
                <c:pt idx="879">
                  <c:v>-33.498494343549503</c:v>
                </c:pt>
                <c:pt idx="880">
                  <c:v>8.1400082376926104</c:v>
                </c:pt>
                <c:pt idx="881">
                  <c:v>-26.650320296332801</c:v>
                </c:pt>
                <c:pt idx="882">
                  <c:v>0.51492550095435796</c:v>
                </c:pt>
                <c:pt idx="883">
                  <c:v>-19.3961459759158</c:v>
                </c:pt>
                <c:pt idx="884">
                  <c:v>-0.4485988028108</c:v>
                </c:pt>
                <c:pt idx="885">
                  <c:v>0.55906691399492903</c:v>
                </c:pt>
                <c:pt idx="886">
                  <c:v>22.963663801987199</c:v>
                </c:pt>
                <c:pt idx="887">
                  <c:v>-0.21583400779255699</c:v>
                </c:pt>
                <c:pt idx="888">
                  <c:v>8.3766039638726806</c:v>
                </c:pt>
                <c:pt idx="889">
                  <c:v>7.2129203320726303</c:v>
                </c:pt>
                <c:pt idx="890">
                  <c:v>-15.400882935331101</c:v>
                </c:pt>
                <c:pt idx="891">
                  <c:v>36.790085225149902</c:v>
                </c:pt>
                <c:pt idx="892">
                  <c:v>33.611777960761898</c:v>
                </c:pt>
                <c:pt idx="893">
                  <c:v>-32.614061829651099</c:v>
                </c:pt>
                <c:pt idx="894">
                  <c:v>3.8950544571626602</c:v>
                </c:pt>
                <c:pt idx="895">
                  <c:v>24.7982063662716</c:v>
                </c:pt>
                <c:pt idx="896">
                  <c:v>-20.1192264167791</c:v>
                </c:pt>
                <c:pt idx="897">
                  <c:v>-31.836402007410399</c:v>
                </c:pt>
                <c:pt idx="898">
                  <c:v>35.5152843426294</c:v>
                </c:pt>
                <c:pt idx="899">
                  <c:v>-25.090130073617701</c:v>
                </c:pt>
                <c:pt idx="900">
                  <c:v>27.058423473842801</c:v>
                </c:pt>
                <c:pt idx="901">
                  <c:v>-33.622106499104099</c:v>
                </c:pt>
                <c:pt idx="902">
                  <c:v>-6.0935452808474704</c:v>
                </c:pt>
                <c:pt idx="903">
                  <c:v>3.8442409600322498</c:v>
                </c:pt>
                <c:pt idx="904">
                  <c:v>0.99250062534479699</c:v>
                </c:pt>
                <c:pt idx="905">
                  <c:v>38.595180886016998</c:v>
                </c:pt>
                <c:pt idx="906">
                  <c:v>10.944197472526699</c:v>
                </c:pt>
                <c:pt idx="907">
                  <c:v>13.3198950934366</c:v>
                </c:pt>
                <c:pt idx="908">
                  <c:v>28.229082347236599</c:v>
                </c:pt>
                <c:pt idx="909">
                  <c:v>-34.884463611306003</c:v>
                </c:pt>
                <c:pt idx="910">
                  <c:v>29.0039978328576</c:v>
                </c:pt>
                <c:pt idx="911">
                  <c:v>-33.852639785540397</c:v>
                </c:pt>
                <c:pt idx="912">
                  <c:v>-18.560910031065902</c:v>
                </c:pt>
                <c:pt idx="913">
                  <c:v>-4.7326846087311196</c:v>
                </c:pt>
                <c:pt idx="914">
                  <c:v>-23.013490852826799</c:v>
                </c:pt>
                <c:pt idx="915">
                  <c:v>-4.8898620811238001</c:v>
                </c:pt>
                <c:pt idx="916">
                  <c:v>-19.8172658588317</c:v>
                </c:pt>
                <c:pt idx="917">
                  <c:v>-26.539119858292199</c:v>
                </c:pt>
                <c:pt idx="918">
                  <c:v>2.4451646496999802</c:v>
                </c:pt>
                <c:pt idx="919">
                  <c:v>-31.161389184939001</c:v>
                </c:pt>
                <c:pt idx="920">
                  <c:v>3.12522956687366</c:v>
                </c:pt>
                <c:pt idx="921">
                  <c:v>-17.091963134109399</c:v>
                </c:pt>
                <c:pt idx="922">
                  <c:v>36.8148461317694</c:v>
                </c:pt>
                <c:pt idx="923">
                  <c:v>35.097694721045997</c:v>
                </c:pt>
                <c:pt idx="924">
                  <c:v>-24.383020359125499</c:v>
                </c:pt>
                <c:pt idx="925">
                  <c:v>9.2354890284198792</c:v>
                </c:pt>
                <c:pt idx="926">
                  <c:v>6.9519363090104704</c:v>
                </c:pt>
                <c:pt idx="927">
                  <c:v>-4.8593406357902502</c:v>
                </c:pt>
                <c:pt idx="928">
                  <c:v>-2.5703041164105902</c:v>
                </c:pt>
                <c:pt idx="929">
                  <c:v>35.284514443763797</c:v>
                </c:pt>
                <c:pt idx="930">
                  <c:v>32.829134719620001</c:v>
                </c:pt>
                <c:pt idx="931">
                  <c:v>22.464422298435</c:v>
                </c:pt>
                <c:pt idx="932">
                  <c:v>-21.504801195743401</c:v>
                </c:pt>
                <c:pt idx="933">
                  <c:v>-34.188210563999398</c:v>
                </c:pt>
                <c:pt idx="934">
                  <c:v>27.930722314027001</c:v>
                </c:pt>
                <c:pt idx="935">
                  <c:v>40.169918475198301</c:v>
                </c:pt>
                <c:pt idx="936">
                  <c:v>-30.300401647033699</c:v>
                </c:pt>
                <c:pt idx="937">
                  <c:v>-34.848465209536101</c:v>
                </c:pt>
                <c:pt idx="938">
                  <c:v>34.653151026748503</c:v>
                </c:pt>
                <c:pt idx="939">
                  <c:v>38.750452168454203</c:v>
                </c:pt>
                <c:pt idx="940">
                  <c:v>-21.289937428884699</c:v>
                </c:pt>
                <c:pt idx="941">
                  <c:v>35.781431367059497</c:v>
                </c:pt>
                <c:pt idx="942">
                  <c:v>22.531753572029999</c:v>
                </c:pt>
                <c:pt idx="943">
                  <c:v>-18.287825327177401</c:v>
                </c:pt>
                <c:pt idx="944">
                  <c:v>-32.264172069564196</c:v>
                </c:pt>
                <c:pt idx="945">
                  <c:v>2.0270835991479199</c:v>
                </c:pt>
                <c:pt idx="946">
                  <c:v>-27.627190875206601</c:v>
                </c:pt>
                <c:pt idx="947">
                  <c:v>30.023522986252999</c:v>
                </c:pt>
                <c:pt idx="948">
                  <c:v>-21.8476226830965</c:v>
                </c:pt>
                <c:pt idx="949">
                  <c:v>23.972183267218899</c:v>
                </c:pt>
                <c:pt idx="950">
                  <c:v>5.73637305863177</c:v>
                </c:pt>
                <c:pt idx="951">
                  <c:v>-18.0047559156971</c:v>
                </c:pt>
                <c:pt idx="952">
                  <c:v>27.909713361832701</c:v>
                </c:pt>
                <c:pt idx="953">
                  <c:v>26.045231758995499</c:v>
                </c:pt>
                <c:pt idx="954">
                  <c:v>34.402593886119099</c:v>
                </c:pt>
                <c:pt idx="955">
                  <c:v>-22.246023879250899</c:v>
                </c:pt>
                <c:pt idx="956">
                  <c:v>25.858493737907001</c:v>
                </c:pt>
                <c:pt idx="957">
                  <c:v>29.3023697081269</c:v>
                </c:pt>
                <c:pt idx="958">
                  <c:v>4.1912273021229298</c:v>
                </c:pt>
                <c:pt idx="959">
                  <c:v>-2.0644833073148701</c:v>
                </c:pt>
                <c:pt idx="960">
                  <c:v>-19.465514829216598</c:v>
                </c:pt>
                <c:pt idx="961">
                  <c:v>-1.6157797768507101</c:v>
                </c:pt>
                <c:pt idx="962">
                  <c:v>28.374003384135001</c:v>
                </c:pt>
                <c:pt idx="963">
                  <c:v>-0.66675834851973903</c:v>
                </c:pt>
                <c:pt idx="964">
                  <c:v>5.3535128861675103</c:v>
                </c:pt>
                <c:pt idx="965">
                  <c:v>29.4833573155484</c:v>
                </c:pt>
                <c:pt idx="966">
                  <c:v>24.609128396733102</c:v>
                </c:pt>
                <c:pt idx="967">
                  <c:v>-31.604685194499801</c:v>
                </c:pt>
                <c:pt idx="968">
                  <c:v>-15.7645159430416</c:v>
                </c:pt>
                <c:pt idx="969">
                  <c:v>-25.446676063414699</c:v>
                </c:pt>
                <c:pt idx="970">
                  <c:v>24.690452160219301</c:v>
                </c:pt>
                <c:pt idx="971">
                  <c:v>-32.199270637716801</c:v>
                </c:pt>
                <c:pt idx="972">
                  <c:v>38.860822552296703</c:v>
                </c:pt>
                <c:pt idx="973">
                  <c:v>4.2733244535258699</c:v>
                </c:pt>
                <c:pt idx="974">
                  <c:v>-17.2585507550999</c:v>
                </c:pt>
                <c:pt idx="975">
                  <c:v>39.388100373031101</c:v>
                </c:pt>
                <c:pt idx="976">
                  <c:v>-32.119548961361602</c:v>
                </c:pt>
                <c:pt idx="977">
                  <c:v>7.6678453292570303</c:v>
                </c:pt>
                <c:pt idx="978">
                  <c:v>-32.668950568361801</c:v>
                </c:pt>
                <c:pt idx="979">
                  <c:v>2.2443392719359099</c:v>
                </c:pt>
                <c:pt idx="980">
                  <c:v>39.5930223411169</c:v>
                </c:pt>
                <c:pt idx="981">
                  <c:v>-0.48732778841602897</c:v>
                </c:pt>
                <c:pt idx="982">
                  <c:v>-33.277766455081199</c:v>
                </c:pt>
                <c:pt idx="983">
                  <c:v>34.849661328376698</c:v>
                </c:pt>
                <c:pt idx="984">
                  <c:v>11.5681020858027</c:v>
                </c:pt>
                <c:pt idx="985">
                  <c:v>-33.857047104985398</c:v>
                </c:pt>
                <c:pt idx="986">
                  <c:v>-26.316515725998102</c:v>
                </c:pt>
                <c:pt idx="987">
                  <c:v>34.404644437576501</c:v>
                </c:pt>
                <c:pt idx="988">
                  <c:v>4.9861997056707903</c:v>
                </c:pt>
                <c:pt idx="989">
                  <c:v>-15.771877026745999</c:v>
                </c:pt>
                <c:pt idx="990">
                  <c:v>-33.797571268314996</c:v>
                </c:pt>
                <c:pt idx="991">
                  <c:v>29.1617404727943</c:v>
                </c:pt>
                <c:pt idx="992">
                  <c:v>-20.889331667812499</c:v>
                </c:pt>
                <c:pt idx="993">
                  <c:v>-32.273103914996099</c:v>
                </c:pt>
                <c:pt idx="994">
                  <c:v>-24.985472412104901</c:v>
                </c:pt>
                <c:pt idx="995">
                  <c:v>33.846369477851901</c:v>
                </c:pt>
                <c:pt idx="996">
                  <c:v>22.935920426721399</c:v>
                </c:pt>
                <c:pt idx="997">
                  <c:v>29.4693820736614</c:v>
                </c:pt>
                <c:pt idx="998">
                  <c:v>-35.197174076800401</c:v>
                </c:pt>
                <c:pt idx="999">
                  <c:v>-0.99507209460286905</c:v>
                </c:pt>
                <c:pt idx="1000">
                  <c:v>-3.7312251402968002</c:v>
                </c:pt>
                <c:pt idx="1001">
                  <c:v>2.0313475205042901</c:v>
                </c:pt>
                <c:pt idx="1002">
                  <c:v>22.0705986801653</c:v>
                </c:pt>
                <c:pt idx="1003">
                  <c:v>35.087386436754102</c:v>
                </c:pt>
                <c:pt idx="1004">
                  <c:v>-20.190228226898299</c:v>
                </c:pt>
                <c:pt idx="1005">
                  <c:v>-0.15254854943803001</c:v>
                </c:pt>
                <c:pt idx="1006">
                  <c:v>-22.2223777379882</c:v>
                </c:pt>
                <c:pt idx="1007">
                  <c:v>-33.224540588400401</c:v>
                </c:pt>
                <c:pt idx="1008">
                  <c:v>10.072466688559</c:v>
                </c:pt>
                <c:pt idx="1009">
                  <c:v>-28.947765949927099</c:v>
                </c:pt>
                <c:pt idx="1010">
                  <c:v>-5.5238397341980896</c:v>
                </c:pt>
                <c:pt idx="1011">
                  <c:v>-3.78327344098913</c:v>
                </c:pt>
                <c:pt idx="1012">
                  <c:v>11.2055785283245</c:v>
                </c:pt>
                <c:pt idx="1013">
                  <c:v>-2.7501277644647701</c:v>
                </c:pt>
                <c:pt idx="1014">
                  <c:v>28.549839641926798</c:v>
                </c:pt>
                <c:pt idx="1015">
                  <c:v>6.5132757675460402</c:v>
                </c:pt>
                <c:pt idx="1016">
                  <c:v>8.3529905133584297</c:v>
                </c:pt>
                <c:pt idx="1017">
                  <c:v>1.3212936928863099</c:v>
                </c:pt>
                <c:pt idx="1018">
                  <c:v>27.121946416611099</c:v>
                </c:pt>
                <c:pt idx="1019">
                  <c:v>37.505105751689499</c:v>
                </c:pt>
                <c:pt idx="1020">
                  <c:v>-25.6812648404415</c:v>
                </c:pt>
                <c:pt idx="1021">
                  <c:v>31.605577963195401</c:v>
                </c:pt>
                <c:pt idx="1022">
                  <c:v>-34.657486727658998</c:v>
                </c:pt>
                <c:pt idx="1023">
                  <c:v>12.751657221684599</c:v>
                </c:pt>
                <c:pt idx="1024">
                  <c:v>-5.0078721337268597</c:v>
                </c:pt>
                <c:pt idx="1025">
                  <c:v>-22.596235370799</c:v>
                </c:pt>
                <c:pt idx="1026">
                  <c:v>37.947090299020203</c:v>
                </c:pt>
                <c:pt idx="1027">
                  <c:v>-18.989693496640299</c:v>
                </c:pt>
                <c:pt idx="1028">
                  <c:v>13.4671954844568</c:v>
                </c:pt>
                <c:pt idx="1029">
                  <c:v>-17.139172161701602</c:v>
                </c:pt>
                <c:pt idx="1030">
                  <c:v>-33.790075386063698</c:v>
                </c:pt>
                <c:pt idx="1031">
                  <c:v>1.0918205044587801</c:v>
                </c:pt>
                <c:pt idx="1032">
                  <c:v>-1.72322308412422</c:v>
                </c:pt>
                <c:pt idx="1033">
                  <c:v>32.794538349646103</c:v>
                </c:pt>
                <c:pt idx="1034">
                  <c:v>10.313976766113299</c:v>
                </c:pt>
                <c:pt idx="1035">
                  <c:v>-21.147760127626398</c:v>
                </c:pt>
                <c:pt idx="1036">
                  <c:v>-32.533743764234501</c:v>
                </c:pt>
                <c:pt idx="1037">
                  <c:v>10.416178680460099</c:v>
                </c:pt>
                <c:pt idx="1038">
                  <c:v>-4.4414555351107197</c:v>
                </c:pt>
                <c:pt idx="1039">
                  <c:v>26.890453166971799</c:v>
                </c:pt>
                <c:pt idx="1040">
                  <c:v>-25.2061683555218</c:v>
                </c:pt>
                <c:pt idx="1041">
                  <c:v>4.8214547520811397</c:v>
                </c:pt>
                <c:pt idx="1042">
                  <c:v>8.8815012326872207</c:v>
                </c:pt>
                <c:pt idx="1043">
                  <c:v>-20.786348949719802</c:v>
                </c:pt>
                <c:pt idx="1044">
                  <c:v>30.7529784577229</c:v>
                </c:pt>
                <c:pt idx="1045">
                  <c:v>-34.354607268041697</c:v>
                </c:pt>
                <c:pt idx="1046">
                  <c:v>40.083046046690697</c:v>
                </c:pt>
                <c:pt idx="1047">
                  <c:v>11.723130262541501</c:v>
                </c:pt>
                <c:pt idx="1048">
                  <c:v>-32.717152969919397</c:v>
                </c:pt>
                <c:pt idx="1049">
                  <c:v>-31.782756064106501</c:v>
                </c:pt>
                <c:pt idx="1050">
                  <c:v>32.198015936588703</c:v>
                </c:pt>
                <c:pt idx="1051">
                  <c:v>37.721811842589297</c:v>
                </c:pt>
                <c:pt idx="1052">
                  <c:v>31.660867894427899</c:v>
                </c:pt>
                <c:pt idx="1053">
                  <c:v>38.9352455974092</c:v>
                </c:pt>
                <c:pt idx="1054">
                  <c:v>4.4901989742091404</c:v>
                </c:pt>
                <c:pt idx="1055">
                  <c:v>3.0377015256608102</c:v>
                </c:pt>
                <c:pt idx="1056">
                  <c:v>-24.996083643404301</c:v>
                </c:pt>
                <c:pt idx="1057">
                  <c:v>24.25293349963</c:v>
                </c:pt>
                <c:pt idx="1058">
                  <c:v>21.0454520351771</c:v>
                </c:pt>
                <c:pt idx="1059">
                  <c:v>-21.984849687264401</c:v>
                </c:pt>
                <c:pt idx="1060">
                  <c:v>8.0397604921677601</c:v>
                </c:pt>
                <c:pt idx="1061">
                  <c:v>29.7679618956635</c:v>
                </c:pt>
                <c:pt idx="1062">
                  <c:v>2.8982864278091598</c:v>
                </c:pt>
                <c:pt idx="1063">
                  <c:v>-24.0584103317623</c:v>
                </c:pt>
                <c:pt idx="1064">
                  <c:v>4.52158073682474</c:v>
                </c:pt>
                <c:pt idx="1065">
                  <c:v>33.839074245906801</c:v>
                </c:pt>
                <c:pt idx="1066">
                  <c:v>39.677432589866598</c:v>
                </c:pt>
                <c:pt idx="1067">
                  <c:v>-32.339350743592298</c:v>
                </c:pt>
                <c:pt idx="1068">
                  <c:v>-24.7390331220913</c:v>
                </c:pt>
                <c:pt idx="1069">
                  <c:v>4.8459729305067096</c:v>
                </c:pt>
                <c:pt idx="1070">
                  <c:v>7.3681887570526801</c:v>
                </c:pt>
                <c:pt idx="1071">
                  <c:v>0.365434549093545</c:v>
                </c:pt>
                <c:pt idx="1072">
                  <c:v>6.4446693533111503</c:v>
                </c:pt>
                <c:pt idx="1073">
                  <c:v>40.647566332687902</c:v>
                </c:pt>
                <c:pt idx="1074">
                  <c:v>1.5826940382504</c:v>
                </c:pt>
                <c:pt idx="1075">
                  <c:v>-23.453607293914001</c:v>
                </c:pt>
                <c:pt idx="1076">
                  <c:v>-30.8329826450388</c:v>
                </c:pt>
                <c:pt idx="1077">
                  <c:v>-28.026041642353999</c:v>
                </c:pt>
                <c:pt idx="1078">
                  <c:v>-3.40155801638823</c:v>
                </c:pt>
                <c:pt idx="1079">
                  <c:v>4.1496074799992098</c:v>
                </c:pt>
                <c:pt idx="1080">
                  <c:v>21.0047381063345</c:v>
                </c:pt>
                <c:pt idx="1081">
                  <c:v>21.860049497121398</c:v>
                </c:pt>
                <c:pt idx="1082">
                  <c:v>-25.268831286751901</c:v>
                </c:pt>
                <c:pt idx="1083">
                  <c:v>29.500616231634201</c:v>
                </c:pt>
                <c:pt idx="1084">
                  <c:v>11.5681043080946</c:v>
                </c:pt>
                <c:pt idx="1085">
                  <c:v>32.355786906058597</c:v>
                </c:pt>
                <c:pt idx="1086">
                  <c:v>-15.478122536401999</c:v>
                </c:pt>
                <c:pt idx="1087">
                  <c:v>-16.970551609114899</c:v>
                </c:pt>
                <c:pt idx="1088">
                  <c:v>22.658431125575198</c:v>
                </c:pt>
                <c:pt idx="1089">
                  <c:v>-29.3935996806525</c:v>
                </c:pt>
                <c:pt idx="1090">
                  <c:v>-22.935331235450601</c:v>
                </c:pt>
                <c:pt idx="1091">
                  <c:v>-4.1421003491776602</c:v>
                </c:pt>
                <c:pt idx="1092">
                  <c:v>-5.6507608620549199</c:v>
                </c:pt>
                <c:pt idx="1093">
                  <c:v>-2.5600120041642001</c:v>
                </c:pt>
                <c:pt idx="1094">
                  <c:v>24.520789573615801</c:v>
                </c:pt>
                <c:pt idx="1095">
                  <c:v>-30.328436631913799</c:v>
                </c:pt>
                <c:pt idx="1096">
                  <c:v>36.671721411052097</c:v>
                </c:pt>
                <c:pt idx="1097">
                  <c:v>-0.126585476727712</c:v>
                </c:pt>
                <c:pt idx="1098">
                  <c:v>-27.389501853940999</c:v>
                </c:pt>
                <c:pt idx="1099">
                  <c:v>10.7125662293336</c:v>
                </c:pt>
                <c:pt idx="1100">
                  <c:v>22.8693499369185</c:v>
                </c:pt>
                <c:pt idx="1101">
                  <c:v>4.3402229801781003</c:v>
                </c:pt>
                <c:pt idx="1102">
                  <c:v>10.798566121383899</c:v>
                </c:pt>
                <c:pt idx="1103">
                  <c:v>-18.3232541648695</c:v>
                </c:pt>
                <c:pt idx="1104">
                  <c:v>8.0619511336189493</c:v>
                </c:pt>
                <c:pt idx="1105">
                  <c:v>28.2937061070011</c:v>
                </c:pt>
                <c:pt idx="1106">
                  <c:v>39.915828297585897</c:v>
                </c:pt>
                <c:pt idx="1107">
                  <c:v>-18.657213596969601</c:v>
                </c:pt>
                <c:pt idx="1108">
                  <c:v>25.2780893201572</c:v>
                </c:pt>
                <c:pt idx="1109">
                  <c:v>-25.079254003055699</c:v>
                </c:pt>
                <c:pt idx="1110">
                  <c:v>-16.6040071933297</c:v>
                </c:pt>
                <c:pt idx="1111">
                  <c:v>21.888746920810998</c:v>
                </c:pt>
                <c:pt idx="1112">
                  <c:v>-21.4718743801606</c:v>
                </c:pt>
                <c:pt idx="1113">
                  <c:v>38.217281293799097</c:v>
                </c:pt>
                <c:pt idx="1114">
                  <c:v>8.8107578151500405</c:v>
                </c:pt>
                <c:pt idx="1115">
                  <c:v>8.9514584068641003</c:v>
                </c:pt>
                <c:pt idx="1116">
                  <c:v>-16.426516462018999</c:v>
                </c:pt>
                <c:pt idx="1117">
                  <c:v>-27.1162332614396</c:v>
                </c:pt>
                <c:pt idx="1118">
                  <c:v>-15.394494199000199</c:v>
                </c:pt>
                <c:pt idx="1119">
                  <c:v>10.128147142032599</c:v>
                </c:pt>
                <c:pt idx="1120">
                  <c:v>-33.241312163440597</c:v>
                </c:pt>
                <c:pt idx="1121">
                  <c:v>29.537714162763798</c:v>
                </c:pt>
                <c:pt idx="1122">
                  <c:v>-19.179486866706199</c:v>
                </c:pt>
                <c:pt idx="1123">
                  <c:v>-22.774517255355899</c:v>
                </c:pt>
                <c:pt idx="1124">
                  <c:v>8.3460328322592705</c:v>
                </c:pt>
                <c:pt idx="1125">
                  <c:v>-25.130533112957099</c:v>
                </c:pt>
                <c:pt idx="1126">
                  <c:v>-22.711807041266301</c:v>
                </c:pt>
                <c:pt idx="1127">
                  <c:v>23.553605180258501</c:v>
                </c:pt>
                <c:pt idx="1128">
                  <c:v>39.943304270165498</c:v>
                </c:pt>
                <c:pt idx="1129">
                  <c:v>29.844921498057602</c:v>
                </c:pt>
                <c:pt idx="1130">
                  <c:v>-28.054154797372998</c:v>
                </c:pt>
                <c:pt idx="1131">
                  <c:v>1.86439081518884</c:v>
                </c:pt>
                <c:pt idx="1132">
                  <c:v>20.9804357619443</c:v>
                </c:pt>
                <c:pt idx="1133">
                  <c:v>6.7011744284079402</c:v>
                </c:pt>
                <c:pt idx="1134">
                  <c:v>-26.119726548381198</c:v>
                </c:pt>
                <c:pt idx="1135">
                  <c:v>2.4368664514643998</c:v>
                </c:pt>
                <c:pt idx="1136">
                  <c:v>-21.641439557646901</c:v>
                </c:pt>
                <c:pt idx="1137">
                  <c:v>-31.276433538797999</c:v>
                </c:pt>
                <c:pt idx="1138">
                  <c:v>-27.285991354185501</c:v>
                </c:pt>
                <c:pt idx="1139">
                  <c:v>33.856941420100299</c:v>
                </c:pt>
                <c:pt idx="1140">
                  <c:v>-34.8433713030118</c:v>
                </c:pt>
                <c:pt idx="1141">
                  <c:v>9.3046506682881507</c:v>
                </c:pt>
                <c:pt idx="1142">
                  <c:v>-29.8054356203826</c:v>
                </c:pt>
                <c:pt idx="1143">
                  <c:v>-32.296541817845302</c:v>
                </c:pt>
                <c:pt idx="1144">
                  <c:v>9.6984510276305098</c:v>
                </c:pt>
                <c:pt idx="1145">
                  <c:v>34.891506892321701</c:v>
                </c:pt>
                <c:pt idx="1146">
                  <c:v>10.2908295260295</c:v>
                </c:pt>
                <c:pt idx="1147">
                  <c:v>9.1120282457865294</c:v>
                </c:pt>
                <c:pt idx="1148">
                  <c:v>32.250520564461901</c:v>
                </c:pt>
                <c:pt idx="1149">
                  <c:v>21.367795774199099</c:v>
                </c:pt>
                <c:pt idx="1150">
                  <c:v>-16.365758195343101</c:v>
                </c:pt>
                <c:pt idx="1151">
                  <c:v>-17.695425644222301</c:v>
                </c:pt>
                <c:pt idx="1152">
                  <c:v>27.4465308500947</c:v>
                </c:pt>
                <c:pt idx="1153">
                  <c:v>-31.386633953654101</c:v>
                </c:pt>
                <c:pt idx="1154">
                  <c:v>27.5855326939813</c:v>
                </c:pt>
                <c:pt idx="1155">
                  <c:v>-17.820571513147801</c:v>
                </c:pt>
                <c:pt idx="1156">
                  <c:v>39.910811000107998</c:v>
                </c:pt>
                <c:pt idx="1157">
                  <c:v>34.497353844414299</c:v>
                </c:pt>
                <c:pt idx="1158">
                  <c:v>40.482964701914703</c:v>
                </c:pt>
                <c:pt idx="1159">
                  <c:v>-19.916177983752998</c:v>
                </c:pt>
                <c:pt idx="1160">
                  <c:v>-3.0770718460458402</c:v>
                </c:pt>
                <c:pt idx="1161">
                  <c:v>-4.6241386366829502</c:v>
                </c:pt>
                <c:pt idx="1162">
                  <c:v>-33.626479854833597</c:v>
                </c:pt>
                <c:pt idx="1163">
                  <c:v>40.166661851671101</c:v>
                </c:pt>
                <c:pt idx="1164">
                  <c:v>31.349123206650798</c:v>
                </c:pt>
                <c:pt idx="1165">
                  <c:v>9.1504613087028499</c:v>
                </c:pt>
                <c:pt idx="1166">
                  <c:v>24.431729908742199</c:v>
                </c:pt>
                <c:pt idx="1167">
                  <c:v>-25.474121974250799</c:v>
                </c:pt>
                <c:pt idx="1168">
                  <c:v>-4.0713475050468499</c:v>
                </c:pt>
                <c:pt idx="1169">
                  <c:v>8.8569346419260793</c:v>
                </c:pt>
                <c:pt idx="1170">
                  <c:v>37.664108402779398</c:v>
                </c:pt>
                <c:pt idx="1171">
                  <c:v>-2.2381065393233701</c:v>
                </c:pt>
                <c:pt idx="1172">
                  <c:v>-29.763289490931399</c:v>
                </c:pt>
                <c:pt idx="1173">
                  <c:v>-29.233351439176001</c:v>
                </c:pt>
                <c:pt idx="1174">
                  <c:v>26.934154968279401</c:v>
                </c:pt>
                <c:pt idx="1175">
                  <c:v>37.114823775274402</c:v>
                </c:pt>
                <c:pt idx="1176">
                  <c:v>33.727547238472603</c:v>
                </c:pt>
                <c:pt idx="1177">
                  <c:v>3.1674717426422498</c:v>
                </c:pt>
                <c:pt idx="1178">
                  <c:v>-21.136259520736498</c:v>
                </c:pt>
                <c:pt idx="1179">
                  <c:v>36.324038489263003</c:v>
                </c:pt>
                <c:pt idx="1180">
                  <c:v>20.857527965539401</c:v>
                </c:pt>
                <c:pt idx="1181">
                  <c:v>38.225647899021901</c:v>
                </c:pt>
                <c:pt idx="1182">
                  <c:v>-0.77951501485374697</c:v>
                </c:pt>
                <c:pt idx="1183">
                  <c:v>26.433212896361201</c:v>
                </c:pt>
                <c:pt idx="1184">
                  <c:v>25.178802872958499</c:v>
                </c:pt>
                <c:pt idx="1185">
                  <c:v>-5.6444894416794797</c:v>
                </c:pt>
                <c:pt idx="1186">
                  <c:v>29.575625585941498</c:v>
                </c:pt>
                <c:pt idx="1187">
                  <c:v>-21.4437351959082</c:v>
                </c:pt>
                <c:pt idx="1188">
                  <c:v>10.3108298313836</c:v>
                </c:pt>
                <c:pt idx="1189">
                  <c:v>4.4158373975959604</c:v>
                </c:pt>
                <c:pt idx="1190">
                  <c:v>8.88933548510097</c:v>
                </c:pt>
                <c:pt idx="1191">
                  <c:v>32.757534058743197</c:v>
                </c:pt>
                <c:pt idx="1192">
                  <c:v>-4.5445806354932703</c:v>
                </c:pt>
                <c:pt idx="1193">
                  <c:v>-27.6052834345431</c:v>
                </c:pt>
                <c:pt idx="1194">
                  <c:v>-25.163020415213399</c:v>
                </c:pt>
                <c:pt idx="1195">
                  <c:v>-21.3144477290687</c:v>
                </c:pt>
                <c:pt idx="1196">
                  <c:v>33.806911966738497</c:v>
                </c:pt>
                <c:pt idx="1197">
                  <c:v>-24.310920330772898</c:v>
                </c:pt>
                <c:pt idx="1198">
                  <c:v>-33.146724424050902</c:v>
                </c:pt>
                <c:pt idx="1199">
                  <c:v>-34.623753734172702</c:v>
                </c:pt>
                <c:pt idx="1200">
                  <c:v>39.633464629892401</c:v>
                </c:pt>
                <c:pt idx="1201">
                  <c:v>-26.042098998188301</c:v>
                </c:pt>
                <c:pt idx="1202">
                  <c:v>3.1560586795146102</c:v>
                </c:pt>
                <c:pt idx="1203">
                  <c:v>37.232876717501902</c:v>
                </c:pt>
                <c:pt idx="1204">
                  <c:v>-33.231163545883803</c:v>
                </c:pt>
                <c:pt idx="1205">
                  <c:v>27.748373185994399</c:v>
                </c:pt>
                <c:pt idx="1206">
                  <c:v>-1.2135261659021299</c:v>
                </c:pt>
                <c:pt idx="1207">
                  <c:v>5.6385473089460403</c:v>
                </c:pt>
                <c:pt idx="1208">
                  <c:v>36.225014121674299</c:v>
                </c:pt>
                <c:pt idx="1209">
                  <c:v>-30.9909686868316</c:v>
                </c:pt>
                <c:pt idx="1210">
                  <c:v>34.019804633041502</c:v>
                </c:pt>
                <c:pt idx="1211">
                  <c:v>32.663518770951498</c:v>
                </c:pt>
                <c:pt idx="1212">
                  <c:v>3.8049247569078801</c:v>
                </c:pt>
                <c:pt idx="1213">
                  <c:v>6.9248485337423</c:v>
                </c:pt>
                <c:pt idx="1214">
                  <c:v>25.2269512948195</c:v>
                </c:pt>
                <c:pt idx="1215">
                  <c:v>-5.9179413401952896</c:v>
                </c:pt>
                <c:pt idx="1216">
                  <c:v>10.8249768195918</c:v>
                </c:pt>
                <c:pt idx="1217">
                  <c:v>-5.1102605836293398</c:v>
                </c:pt>
                <c:pt idx="1218">
                  <c:v>-17.950965522890701</c:v>
                </c:pt>
                <c:pt idx="1219">
                  <c:v>-21.135142000424501</c:v>
                </c:pt>
                <c:pt idx="1220">
                  <c:v>-23.667129042421699</c:v>
                </c:pt>
                <c:pt idx="1221">
                  <c:v>2.2000685725103302</c:v>
                </c:pt>
                <c:pt idx="1222">
                  <c:v>-24.3610057424746</c:v>
                </c:pt>
                <c:pt idx="1223">
                  <c:v>26.300820511359099</c:v>
                </c:pt>
                <c:pt idx="1224">
                  <c:v>-32.780910357903601</c:v>
                </c:pt>
                <c:pt idx="1225">
                  <c:v>33.3876388224054</c:v>
                </c:pt>
                <c:pt idx="1226">
                  <c:v>-28.680759120867599</c:v>
                </c:pt>
                <c:pt idx="1227">
                  <c:v>-19.207376795426399</c:v>
                </c:pt>
                <c:pt idx="1228">
                  <c:v>-34.041568728938898</c:v>
                </c:pt>
                <c:pt idx="1229">
                  <c:v>8.7787249298148602</c:v>
                </c:pt>
                <c:pt idx="1230">
                  <c:v>1.35020156610138</c:v>
                </c:pt>
                <c:pt idx="1231">
                  <c:v>8.8459522185519592</c:v>
                </c:pt>
                <c:pt idx="1232">
                  <c:v>-2.44274455372351</c:v>
                </c:pt>
                <c:pt idx="1233">
                  <c:v>9.5455869675980107</c:v>
                </c:pt>
                <c:pt idx="1234">
                  <c:v>23.3566776044911</c:v>
                </c:pt>
                <c:pt idx="1235">
                  <c:v>-23.177079476784801</c:v>
                </c:pt>
                <c:pt idx="1236">
                  <c:v>-32.1998936907003</c:v>
                </c:pt>
                <c:pt idx="1237">
                  <c:v>-34.0880632534734</c:v>
                </c:pt>
                <c:pt idx="1238">
                  <c:v>29.2733475817193</c:v>
                </c:pt>
                <c:pt idx="1239">
                  <c:v>25.9496115610246</c:v>
                </c:pt>
                <c:pt idx="1240">
                  <c:v>-22.838327885491701</c:v>
                </c:pt>
                <c:pt idx="1241">
                  <c:v>25.5514120701393</c:v>
                </c:pt>
                <c:pt idx="1242">
                  <c:v>-16.525860707541899</c:v>
                </c:pt>
                <c:pt idx="1243">
                  <c:v>35.300326526053503</c:v>
                </c:pt>
                <c:pt idx="1244">
                  <c:v>-17.1866703487973</c:v>
                </c:pt>
                <c:pt idx="1245">
                  <c:v>10.2091235471269</c:v>
                </c:pt>
                <c:pt idx="1246">
                  <c:v>22.330896434636799</c:v>
                </c:pt>
                <c:pt idx="1247">
                  <c:v>-24.4857289759283</c:v>
                </c:pt>
                <c:pt idx="1248">
                  <c:v>-27.917534928646202</c:v>
                </c:pt>
                <c:pt idx="1249">
                  <c:v>-16.7562388365358</c:v>
                </c:pt>
                <c:pt idx="1250">
                  <c:v>-17.166078657045102</c:v>
                </c:pt>
                <c:pt idx="1251">
                  <c:v>-31.169361939366901</c:v>
                </c:pt>
                <c:pt idx="1252">
                  <c:v>3.4456945088526698</c:v>
                </c:pt>
                <c:pt idx="1253">
                  <c:v>-2.8480013898448502</c:v>
                </c:pt>
                <c:pt idx="1254">
                  <c:v>29.797789795859401</c:v>
                </c:pt>
                <c:pt idx="1255">
                  <c:v>-24.9257814335135</c:v>
                </c:pt>
                <c:pt idx="1256">
                  <c:v>-17.860007921986998</c:v>
                </c:pt>
                <c:pt idx="1257">
                  <c:v>-20.7669189739449</c:v>
                </c:pt>
                <c:pt idx="1258">
                  <c:v>-31.1263939675658</c:v>
                </c:pt>
                <c:pt idx="1259">
                  <c:v>27.7415523284923</c:v>
                </c:pt>
                <c:pt idx="1260">
                  <c:v>39.234537888167097</c:v>
                </c:pt>
                <c:pt idx="1261">
                  <c:v>28.5758467323394</c:v>
                </c:pt>
                <c:pt idx="1262">
                  <c:v>22.233803059163399</c:v>
                </c:pt>
                <c:pt idx="1263">
                  <c:v>22.491378962217301</c:v>
                </c:pt>
                <c:pt idx="1264">
                  <c:v>-3.5048870539894699</c:v>
                </c:pt>
                <c:pt idx="1265">
                  <c:v>-5.2676689951408999</c:v>
                </c:pt>
                <c:pt idx="1266">
                  <c:v>-27.104117673627599</c:v>
                </c:pt>
                <c:pt idx="1267">
                  <c:v>8.2513804148303898</c:v>
                </c:pt>
                <c:pt idx="1268">
                  <c:v>-0.67255831477949202</c:v>
                </c:pt>
                <c:pt idx="1269">
                  <c:v>-28.6970205555284</c:v>
                </c:pt>
                <c:pt idx="1270">
                  <c:v>-30.8277165340788</c:v>
                </c:pt>
                <c:pt idx="1271">
                  <c:v>11.782755483989201</c:v>
                </c:pt>
                <c:pt idx="1272">
                  <c:v>35.133040151544698</c:v>
                </c:pt>
                <c:pt idx="1273">
                  <c:v>-28.935689147382099</c:v>
                </c:pt>
                <c:pt idx="1274">
                  <c:v>-33.970096499436401</c:v>
                </c:pt>
                <c:pt idx="1275">
                  <c:v>-26.096678094305599</c:v>
                </c:pt>
                <c:pt idx="1276">
                  <c:v>-16.394404579687599</c:v>
                </c:pt>
                <c:pt idx="1277">
                  <c:v>6.6696694085181498</c:v>
                </c:pt>
                <c:pt idx="1278">
                  <c:v>-18.163714112078502</c:v>
                </c:pt>
                <c:pt idx="1279">
                  <c:v>9.5056098733162795</c:v>
                </c:pt>
                <c:pt idx="1280">
                  <c:v>29.329043595223201</c:v>
                </c:pt>
                <c:pt idx="1281">
                  <c:v>22.0786207998067</c:v>
                </c:pt>
                <c:pt idx="1282">
                  <c:v>-29.2170693339732</c:v>
                </c:pt>
                <c:pt idx="1283">
                  <c:v>-6.1285355784534898</c:v>
                </c:pt>
                <c:pt idx="1284">
                  <c:v>22.9302816610282</c:v>
                </c:pt>
                <c:pt idx="1285">
                  <c:v>23.128911086133002</c:v>
                </c:pt>
                <c:pt idx="1286">
                  <c:v>38.489126078086102</c:v>
                </c:pt>
                <c:pt idx="1287">
                  <c:v>3.3428864176125801</c:v>
                </c:pt>
                <c:pt idx="1288">
                  <c:v>28.711813138240402</c:v>
                </c:pt>
                <c:pt idx="1289">
                  <c:v>9.4004299508434901</c:v>
                </c:pt>
                <c:pt idx="1290">
                  <c:v>5.7817835605800498</c:v>
                </c:pt>
                <c:pt idx="1291">
                  <c:v>36.719989792966103</c:v>
                </c:pt>
                <c:pt idx="1292">
                  <c:v>-34.941872168080003</c:v>
                </c:pt>
                <c:pt idx="1293">
                  <c:v>-28.279151673612802</c:v>
                </c:pt>
                <c:pt idx="1294">
                  <c:v>-1.85925196397749</c:v>
                </c:pt>
                <c:pt idx="1295">
                  <c:v>-20.611424614003798</c:v>
                </c:pt>
                <c:pt idx="1296">
                  <c:v>-25.879714258390901</c:v>
                </c:pt>
                <c:pt idx="1297">
                  <c:v>-0.30526814422734699</c:v>
                </c:pt>
                <c:pt idx="1298">
                  <c:v>7.2873800298870197</c:v>
                </c:pt>
                <c:pt idx="1299">
                  <c:v>1.79782089322877</c:v>
                </c:pt>
                <c:pt idx="1300">
                  <c:v>-25.470529911251301</c:v>
                </c:pt>
                <c:pt idx="1301">
                  <c:v>38.650137330097699</c:v>
                </c:pt>
                <c:pt idx="1302">
                  <c:v>-18.376671102396401</c:v>
                </c:pt>
                <c:pt idx="1303">
                  <c:v>-28.203071696717199</c:v>
                </c:pt>
                <c:pt idx="1304">
                  <c:v>-27.4801611367775</c:v>
                </c:pt>
                <c:pt idx="1305">
                  <c:v>-19.5512923688194</c:v>
                </c:pt>
                <c:pt idx="1306">
                  <c:v>-20.989244688988698</c:v>
                </c:pt>
                <c:pt idx="1307">
                  <c:v>-18.369436003258301</c:v>
                </c:pt>
                <c:pt idx="1308">
                  <c:v>-18.2351468008175</c:v>
                </c:pt>
                <c:pt idx="1309">
                  <c:v>-21.8826846741973</c:v>
                </c:pt>
                <c:pt idx="1310">
                  <c:v>3.94312589099862</c:v>
                </c:pt>
                <c:pt idx="1311">
                  <c:v>37.805977113505598</c:v>
                </c:pt>
                <c:pt idx="1312">
                  <c:v>10.2256613828281</c:v>
                </c:pt>
                <c:pt idx="1313">
                  <c:v>5.1699565059849801</c:v>
                </c:pt>
                <c:pt idx="1314">
                  <c:v>4.5162504678144604</c:v>
                </c:pt>
                <c:pt idx="1315">
                  <c:v>-33.438856229446998</c:v>
                </c:pt>
                <c:pt idx="1316">
                  <c:v>37.934865400185899</c:v>
                </c:pt>
                <c:pt idx="1317">
                  <c:v>29.152490118263099</c:v>
                </c:pt>
                <c:pt idx="1318">
                  <c:v>-25.4563386428771</c:v>
                </c:pt>
                <c:pt idx="1319">
                  <c:v>-24.009009182884501</c:v>
                </c:pt>
                <c:pt idx="1320">
                  <c:v>40.701362747647103</c:v>
                </c:pt>
                <c:pt idx="1321">
                  <c:v>-19.769956463508599</c:v>
                </c:pt>
                <c:pt idx="1322">
                  <c:v>-28.786255140508299</c:v>
                </c:pt>
                <c:pt idx="1323">
                  <c:v>-1.61947106443039</c:v>
                </c:pt>
                <c:pt idx="1324">
                  <c:v>-33.02436637193</c:v>
                </c:pt>
                <c:pt idx="1325">
                  <c:v>-26.390470354929398</c:v>
                </c:pt>
                <c:pt idx="1326">
                  <c:v>25.6208190015216</c:v>
                </c:pt>
                <c:pt idx="1327">
                  <c:v>4.0492966760927898</c:v>
                </c:pt>
                <c:pt idx="1328">
                  <c:v>-4.8770821836419502</c:v>
                </c:pt>
                <c:pt idx="1329">
                  <c:v>39.094606059626301</c:v>
                </c:pt>
                <c:pt idx="1330">
                  <c:v>5.5866782976473699</c:v>
                </c:pt>
                <c:pt idx="1331">
                  <c:v>26.090138928517302</c:v>
                </c:pt>
                <c:pt idx="1332">
                  <c:v>-3.1089185131147299</c:v>
                </c:pt>
                <c:pt idx="1333">
                  <c:v>-26.357681293061098</c:v>
                </c:pt>
                <c:pt idx="1334">
                  <c:v>8.6097858373204996</c:v>
                </c:pt>
                <c:pt idx="1335">
                  <c:v>-23.979432817900602</c:v>
                </c:pt>
                <c:pt idx="1336">
                  <c:v>-30.243292971128898</c:v>
                </c:pt>
                <c:pt idx="1337">
                  <c:v>23.7625759658712</c:v>
                </c:pt>
                <c:pt idx="1338">
                  <c:v>22.5257446550645</c:v>
                </c:pt>
                <c:pt idx="1339">
                  <c:v>-17.197446539712001</c:v>
                </c:pt>
                <c:pt idx="1340">
                  <c:v>-29.5181597000546</c:v>
                </c:pt>
                <c:pt idx="1341">
                  <c:v>-19.9432399085699</c:v>
                </c:pt>
                <c:pt idx="1342">
                  <c:v>25.37606037694</c:v>
                </c:pt>
                <c:pt idx="1343">
                  <c:v>-19.4975344972726</c:v>
                </c:pt>
                <c:pt idx="1344">
                  <c:v>-28.759746047468099</c:v>
                </c:pt>
                <c:pt idx="1345">
                  <c:v>8.4261002086314107</c:v>
                </c:pt>
                <c:pt idx="1346">
                  <c:v>10.643150700912299</c:v>
                </c:pt>
                <c:pt idx="1347">
                  <c:v>-3.5306812957359499</c:v>
                </c:pt>
                <c:pt idx="1348">
                  <c:v>13.443124092861201</c:v>
                </c:pt>
                <c:pt idx="1349">
                  <c:v>6.2257702344478298</c:v>
                </c:pt>
                <c:pt idx="1350">
                  <c:v>0.44601715992108998</c:v>
                </c:pt>
                <c:pt idx="1351">
                  <c:v>26.067969791601101</c:v>
                </c:pt>
                <c:pt idx="1352">
                  <c:v>-18.9385210536933</c:v>
                </c:pt>
                <c:pt idx="1353">
                  <c:v>-22.4192370282593</c:v>
                </c:pt>
                <c:pt idx="1354">
                  <c:v>-5.5213863722921097</c:v>
                </c:pt>
                <c:pt idx="1355">
                  <c:v>-22.6567055034883</c:v>
                </c:pt>
                <c:pt idx="1356">
                  <c:v>21.490733419185901</c:v>
                </c:pt>
                <c:pt idx="1357">
                  <c:v>33.3666783973948</c:v>
                </c:pt>
                <c:pt idx="1358">
                  <c:v>-26.1399008710214</c:v>
                </c:pt>
                <c:pt idx="1359">
                  <c:v>-28.042001906044501</c:v>
                </c:pt>
                <c:pt idx="1360">
                  <c:v>22.463728432058399</c:v>
                </c:pt>
                <c:pt idx="1361">
                  <c:v>-24.580236553058999</c:v>
                </c:pt>
                <c:pt idx="1362">
                  <c:v>-17.564080620272001</c:v>
                </c:pt>
                <c:pt idx="1363">
                  <c:v>-19.302732384583599</c:v>
                </c:pt>
                <c:pt idx="1364">
                  <c:v>8.7230327332698394</c:v>
                </c:pt>
                <c:pt idx="1365">
                  <c:v>36.612394434022001</c:v>
                </c:pt>
                <c:pt idx="1366">
                  <c:v>13.0847720222057</c:v>
                </c:pt>
                <c:pt idx="1367">
                  <c:v>35.2542024174613</c:v>
                </c:pt>
                <c:pt idx="1368">
                  <c:v>8.4622183378477303</c:v>
                </c:pt>
                <c:pt idx="1369">
                  <c:v>-25.853645948620599</c:v>
                </c:pt>
                <c:pt idx="1370">
                  <c:v>4.8288950989863801</c:v>
                </c:pt>
                <c:pt idx="1371">
                  <c:v>-27.527863488696401</c:v>
                </c:pt>
                <c:pt idx="1372">
                  <c:v>-5.7809975658755901</c:v>
                </c:pt>
                <c:pt idx="1373">
                  <c:v>-30.124972808860601</c:v>
                </c:pt>
                <c:pt idx="1374">
                  <c:v>-26.182435224521999</c:v>
                </c:pt>
                <c:pt idx="1375">
                  <c:v>-16.552318857234201</c:v>
                </c:pt>
                <c:pt idx="1376">
                  <c:v>2.3455023059257298</c:v>
                </c:pt>
                <c:pt idx="1377">
                  <c:v>-20.365378810993999</c:v>
                </c:pt>
                <c:pt idx="1378">
                  <c:v>-16.283715692127799</c:v>
                </c:pt>
                <c:pt idx="1379">
                  <c:v>-2.9270432344122099</c:v>
                </c:pt>
                <c:pt idx="1380">
                  <c:v>4.1573746429212299</c:v>
                </c:pt>
                <c:pt idx="1381">
                  <c:v>0.68630358670499103</c:v>
                </c:pt>
                <c:pt idx="1382">
                  <c:v>-31.5496284198876</c:v>
                </c:pt>
                <c:pt idx="1383">
                  <c:v>6.7472972452687801</c:v>
                </c:pt>
                <c:pt idx="1384">
                  <c:v>-26.391222832581899</c:v>
                </c:pt>
                <c:pt idx="1385">
                  <c:v>25.176012033744499</c:v>
                </c:pt>
                <c:pt idx="1386">
                  <c:v>-35.170739835512599</c:v>
                </c:pt>
                <c:pt idx="1387">
                  <c:v>12.7414238838677</c:v>
                </c:pt>
                <c:pt idx="1388">
                  <c:v>35.588773343461703</c:v>
                </c:pt>
                <c:pt idx="1389">
                  <c:v>-29.9190530444464</c:v>
                </c:pt>
                <c:pt idx="1390">
                  <c:v>-15.836887952039501</c:v>
                </c:pt>
                <c:pt idx="1391">
                  <c:v>5.3313785214373803</c:v>
                </c:pt>
                <c:pt idx="1392">
                  <c:v>-2.6803931539142498</c:v>
                </c:pt>
                <c:pt idx="1393">
                  <c:v>3.7032068323466798</c:v>
                </c:pt>
                <c:pt idx="1394">
                  <c:v>33.494930919659602</c:v>
                </c:pt>
                <c:pt idx="1395">
                  <c:v>24.1549439263935</c:v>
                </c:pt>
                <c:pt idx="1396">
                  <c:v>33.326922033632101</c:v>
                </c:pt>
                <c:pt idx="1397">
                  <c:v>-34.190138104784999</c:v>
                </c:pt>
                <c:pt idx="1398">
                  <c:v>-18.4226871564228</c:v>
                </c:pt>
                <c:pt idx="1399">
                  <c:v>-0.362578060702685</c:v>
                </c:pt>
                <c:pt idx="1400">
                  <c:v>25.0668824640093</c:v>
                </c:pt>
                <c:pt idx="1401">
                  <c:v>1.47876896238664</c:v>
                </c:pt>
                <c:pt idx="1402">
                  <c:v>37.586277003486003</c:v>
                </c:pt>
                <c:pt idx="1403">
                  <c:v>-18.897329246439298</c:v>
                </c:pt>
                <c:pt idx="1404">
                  <c:v>-18.155631470437399</c:v>
                </c:pt>
                <c:pt idx="1405">
                  <c:v>-3.80415338840618</c:v>
                </c:pt>
                <c:pt idx="1406">
                  <c:v>23.691940750471499</c:v>
                </c:pt>
                <c:pt idx="1407">
                  <c:v>3.4826530651554899</c:v>
                </c:pt>
                <c:pt idx="1408">
                  <c:v>23.274798625810099</c:v>
                </c:pt>
                <c:pt idx="1409">
                  <c:v>-29.420083073957102</c:v>
                </c:pt>
                <c:pt idx="1410">
                  <c:v>-23.413898809624602</c:v>
                </c:pt>
                <c:pt idx="1411">
                  <c:v>-0.63931295521615605</c:v>
                </c:pt>
                <c:pt idx="1412">
                  <c:v>-22.408012742159102</c:v>
                </c:pt>
                <c:pt idx="1413">
                  <c:v>-32.051780714165602</c:v>
                </c:pt>
                <c:pt idx="1414">
                  <c:v>3.9999356429286301</c:v>
                </c:pt>
                <c:pt idx="1415">
                  <c:v>30.081083578192899</c:v>
                </c:pt>
                <c:pt idx="1416">
                  <c:v>22.1900450478878</c:v>
                </c:pt>
                <c:pt idx="1417">
                  <c:v>-16.428222301845501</c:v>
                </c:pt>
                <c:pt idx="1418">
                  <c:v>34.972165194134398</c:v>
                </c:pt>
                <c:pt idx="1419">
                  <c:v>24.126087202696599</c:v>
                </c:pt>
                <c:pt idx="1420">
                  <c:v>31.061063144527399</c:v>
                </c:pt>
                <c:pt idx="1421">
                  <c:v>-33.390047313004899</c:v>
                </c:pt>
                <c:pt idx="1422">
                  <c:v>-18.710667644070899</c:v>
                </c:pt>
                <c:pt idx="1423">
                  <c:v>39.3236006890887</c:v>
                </c:pt>
                <c:pt idx="1424">
                  <c:v>-31.589069323540201</c:v>
                </c:pt>
                <c:pt idx="1425">
                  <c:v>-25.604982434440998</c:v>
                </c:pt>
                <c:pt idx="1426">
                  <c:v>12.2690242883604</c:v>
                </c:pt>
                <c:pt idx="1427">
                  <c:v>-29.353116916269499</c:v>
                </c:pt>
                <c:pt idx="1428">
                  <c:v>-29.513678066003301</c:v>
                </c:pt>
                <c:pt idx="1429">
                  <c:v>23.496139895488401</c:v>
                </c:pt>
                <c:pt idx="1430">
                  <c:v>22.979541969156401</c:v>
                </c:pt>
                <c:pt idx="1431">
                  <c:v>37.109108371110601</c:v>
                </c:pt>
                <c:pt idx="1432">
                  <c:v>-25.6098432486591</c:v>
                </c:pt>
                <c:pt idx="1433">
                  <c:v>6.0288362579008405E-4</c:v>
                </c:pt>
                <c:pt idx="1434">
                  <c:v>39.1544888509709</c:v>
                </c:pt>
                <c:pt idx="1435">
                  <c:v>-17.1474596797771</c:v>
                </c:pt>
                <c:pt idx="1436">
                  <c:v>37.371033710211897</c:v>
                </c:pt>
                <c:pt idx="1437">
                  <c:v>6.3900364831978598</c:v>
                </c:pt>
                <c:pt idx="1438">
                  <c:v>-18.785928787674202</c:v>
                </c:pt>
                <c:pt idx="1439">
                  <c:v>-21.886697349105301</c:v>
                </c:pt>
                <c:pt idx="1440">
                  <c:v>-16.8963416370087</c:v>
                </c:pt>
                <c:pt idx="1441">
                  <c:v>-15.689673303912899</c:v>
                </c:pt>
                <c:pt idx="1442">
                  <c:v>8.4983086877590797</c:v>
                </c:pt>
                <c:pt idx="1443">
                  <c:v>-18.9607330344076</c:v>
                </c:pt>
                <c:pt idx="1444">
                  <c:v>10.8932637022266</c:v>
                </c:pt>
                <c:pt idx="1445">
                  <c:v>32.051596829079102</c:v>
                </c:pt>
                <c:pt idx="1446">
                  <c:v>27.804435810318299</c:v>
                </c:pt>
                <c:pt idx="1447">
                  <c:v>-32.059895604050702</c:v>
                </c:pt>
                <c:pt idx="1448">
                  <c:v>4.3477589269952501</c:v>
                </c:pt>
                <c:pt idx="1449">
                  <c:v>34.967151971932502</c:v>
                </c:pt>
                <c:pt idx="1450">
                  <c:v>-17.955566010585098</c:v>
                </c:pt>
                <c:pt idx="1451">
                  <c:v>-30.217951345377202</c:v>
                </c:pt>
                <c:pt idx="1452">
                  <c:v>7.3431777112032801</c:v>
                </c:pt>
                <c:pt idx="1453">
                  <c:v>1.4429179621308299</c:v>
                </c:pt>
                <c:pt idx="1454">
                  <c:v>8.9557509954817398</c:v>
                </c:pt>
                <c:pt idx="1455">
                  <c:v>21.225855051768601</c:v>
                </c:pt>
                <c:pt idx="1456">
                  <c:v>33.263550283559603</c:v>
                </c:pt>
                <c:pt idx="1457">
                  <c:v>9.4561550294665899</c:v>
                </c:pt>
                <c:pt idx="1458">
                  <c:v>35.852509398043402</c:v>
                </c:pt>
                <c:pt idx="1459">
                  <c:v>-22.397471011438601</c:v>
                </c:pt>
                <c:pt idx="1460">
                  <c:v>3.8521541597556799</c:v>
                </c:pt>
                <c:pt idx="1461">
                  <c:v>5.1746028178750203</c:v>
                </c:pt>
                <c:pt idx="1462">
                  <c:v>-4.6298600826740497</c:v>
                </c:pt>
                <c:pt idx="1463">
                  <c:v>-1.8296677709943701</c:v>
                </c:pt>
                <c:pt idx="1464">
                  <c:v>24.241669637102198</c:v>
                </c:pt>
                <c:pt idx="1465">
                  <c:v>-3.3330436341044898</c:v>
                </c:pt>
                <c:pt idx="1466">
                  <c:v>21.040205173334702</c:v>
                </c:pt>
                <c:pt idx="1467">
                  <c:v>-31.778205839828999</c:v>
                </c:pt>
                <c:pt idx="1468">
                  <c:v>-33.217041110864201</c:v>
                </c:pt>
                <c:pt idx="1469">
                  <c:v>5.0331005463246399</c:v>
                </c:pt>
                <c:pt idx="1470">
                  <c:v>31.0800602748023</c:v>
                </c:pt>
                <c:pt idx="1471">
                  <c:v>-25.437498563600801</c:v>
                </c:pt>
                <c:pt idx="1472">
                  <c:v>35.3384140019444</c:v>
                </c:pt>
                <c:pt idx="1473">
                  <c:v>-33.621829287280299</c:v>
                </c:pt>
                <c:pt idx="1474">
                  <c:v>29.728490607974699</c:v>
                </c:pt>
                <c:pt idx="1475">
                  <c:v>30.3155437410094</c:v>
                </c:pt>
                <c:pt idx="1476">
                  <c:v>-25.278232318381299</c:v>
                </c:pt>
                <c:pt idx="1477">
                  <c:v>-6.3002602156505496</c:v>
                </c:pt>
                <c:pt idx="1478">
                  <c:v>-29.7320322118684</c:v>
                </c:pt>
                <c:pt idx="1479">
                  <c:v>-17.628796509543498</c:v>
                </c:pt>
                <c:pt idx="1480">
                  <c:v>3.6282926833694402</c:v>
                </c:pt>
                <c:pt idx="1481">
                  <c:v>-24.326704036398301</c:v>
                </c:pt>
                <c:pt idx="1482">
                  <c:v>-22.681451727172799</c:v>
                </c:pt>
                <c:pt idx="1483">
                  <c:v>7.9349733595189598</c:v>
                </c:pt>
                <c:pt idx="1484">
                  <c:v>36.600102673259798</c:v>
                </c:pt>
                <c:pt idx="1485">
                  <c:v>-31.7678494569153</c:v>
                </c:pt>
                <c:pt idx="1486">
                  <c:v>-32.923507353392999</c:v>
                </c:pt>
                <c:pt idx="1487">
                  <c:v>-6.5543959291434598E-2</c:v>
                </c:pt>
                <c:pt idx="1488">
                  <c:v>12.9812463417676</c:v>
                </c:pt>
                <c:pt idx="1489">
                  <c:v>-18.599695344225299</c:v>
                </c:pt>
                <c:pt idx="1490">
                  <c:v>-15.9123812372766</c:v>
                </c:pt>
                <c:pt idx="1491">
                  <c:v>38.379893641873302</c:v>
                </c:pt>
                <c:pt idx="1492">
                  <c:v>-27.30955493499</c:v>
                </c:pt>
                <c:pt idx="1493">
                  <c:v>27.520485330597101</c:v>
                </c:pt>
                <c:pt idx="1494">
                  <c:v>-4.9840220655895404</c:v>
                </c:pt>
                <c:pt idx="1495">
                  <c:v>-5.36776574863954</c:v>
                </c:pt>
                <c:pt idx="1496">
                  <c:v>-31.233949377361199</c:v>
                </c:pt>
                <c:pt idx="1497">
                  <c:v>-30.135675863793601</c:v>
                </c:pt>
                <c:pt idx="1498">
                  <c:v>28.079445335043001</c:v>
                </c:pt>
                <c:pt idx="1499">
                  <c:v>-35.068225917981302</c:v>
                </c:pt>
                <c:pt idx="1500">
                  <c:v>28.438300343259701</c:v>
                </c:pt>
                <c:pt idx="1501">
                  <c:v>9.2320205170922094</c:v>
                </c:pt>
                <c:pt idx="1502">
                  <c:v>-23.373976856045701</c:v>
                </c:pt>
                <c:pt idx="1503">
                  <c:v>-31.350202158173602</c:v>
                </c:pt>
                <c:pt idx="1504">
                  <c:v>23.736817344567601</c:v>
                </c:pt>
                <c:pt idx="1505">
                  <c:v>31.000812589845602</c:v>
                </c:pt>
                <c:pt idx="1506">
                  <c:v>-15.6618841927157</c:v>
                </c:pt>
                <c:pt idx="1507">
                  <c:v>-31.989450570367701</c:v>
                </c:pt>
                <c:pt idx="1508">
                  <c:v>-26.4465461855055</c:v>
                </c:pt>
                <c:pt idx="1509">
                  <c:v>13.1809679378184</c:v>
                </c:pt>
                <c:pt idx="1510">
                  <c:v>-3.4350925831100598</c:v>
                </c:pt>
                <c:pt idx="1511">
                  <c:v>5.2987345704169302</c:v>
                </c:pt>
                <c:pt idx="1512">
                  <c:v>30.961353325373501</c:v>
                </c:pt>
                <c:pt idx="1513">
                  <c:v>-25.815745292773101</c:v>
                </c:pt>
                <c:pt idx="1514">
                  <c:v>40.0510513929068</c:v>
                </c:pt>
                <c:pt idx="1515">
                  <c:v>23.102534372442499</c:v>
                </c:pt>
                <c:pt idx="1516">
                  <c:v>1.76231141666729</c:v>
                </c:pt>
                <c:pt idx="1517">
                  <c:v>-25.306753939966899</c:v>
                </c:pt>
                <c:pt idx="1518">
                  <c:v>-29.912493351532301</c:v>
                </c:pt>
                <c:pt idx="1519">
                  <c:v>-17.8111778874778</c:v>
                </c:pt>
                <c:pt idx="1520">
                  <c:v>12.1853768451522</c:v>
                </c:pt>
                <c:pt idx="1521">
                  <c:v>-30.4181806104096</c:v>
                </c:pt>
                <c:pt idx="1522">
                  <c:v>32.721085194638299</c:v>
                </c:pt>
                <c:pt idx="1523">
                  <c:v>-30.571403058018898</c:v>
                </c:pt>
                <c:pt idx="1524">
                  <c:v>-26.339159703811902</c:v>
                </c:pt>
                <c:pt idx="1525">
                  <c:v>-20.801631967529001</c:v>
                </c:pt>
                <c:pt idx="1526">
                  <c:v>-29.026291300999102</c:v>
                </c:pt>
                <c:pt idx="1527">
                  <c:v>25.855134094169198</c:v>
                </c:pt>
                <c:pt idx="1528">
                  <c:v>-17.2318026189824</c:v>
                </c:pt>
                <c:pt idx="1529">
                  <c:v>1.1354830779490901</c:v>
                </c:pt>
                <c:pt idx="1530">
                  <c:v>-23.200394055505601</c:v>
                </c:pt>
                <c:pt idx="1531">
                  <c:v>35.536706527122398</c:v>
                </c:pt>
                <c:pt idx="1532">
                  <c:v>-23.9940428838656</c:v>
                </c:pt>
                <c:pt idx="1533">
                  <c:v>12.8836082055226</c:v>
                </c:pt>
                <c:pt idx="1534">
                  <c:v>38.228685393899802</c:v>
                </c:pt>
                <c:pt idx="1535">
                  <c:v>10.269980022126299</c:v>
                </c:pt>
                <c:pt idx="1536">
                  <c:v>-4.6023095564893701</c:v>
                </c:pt>
                <c:pt idx="1537">
                  <c:v>23.609779618855399</c:v>
                </c:pt>
                <c:pt idx="1538">
                  <c:v>11.615725750300699</c:v>
                </c:pt>
                <c:pt idx="1539">
                  <c:v>-5.85121644047722</c:v>
                </c:pt>
                <c:pt idx="1540">
                  <c:v>-25.5617113712362</c:v>
                </c:pt>
                <c:pt idx="1541">
                  <c:v>6.50321456249082</c:v>
                </c:pt>
                <c:pt idx="1542">
                  <c:v>39.003232889977397</c:v>
                </c:pt>
                <c:pt idx="1543">
                  <c:v>-20.5257417076458</c:v>
                </c:pt>
                <c:pt idx="1544">
                  <c:v>26.624438744868801</c:v>
                </c:pt>
                <c:pt idx="1545">
                  <c:v>-22.741450407938601</c:v>
                </c:pt>
                <c:pt idx="1546">
                  <c:v>-32.054351573380302</c:v>
                </c:pt>
                <c:pt idx="1547">
                  <c:v>6.9074738942042497</c:v>
                </c:pt>
                <c:pt idx="1548">
                  <c:v>7.9839156686303099</c:v>
                </c:pt>
                <c:pt idx="1549">
                  <c:v>-22.131765163196601</c:v>
                </c:pt>
                <c:pt idx="1550">
                  <c:v>-15.701607310632699</c:v>
                </c:pt>
                <c:pt idx="1551">
                  <c:v>36.150686212420297</c:v>
                </c:pt>
                <c:pt idx="1552">
                  <c:v>8.0124302459813208</c:v>
                </c:pt>
                <c:pt idx="1553">
                  <c:v>0.23876369601186201</c:v>
                </c:pt>
                <c:pt idx="1554">
                  <c:v>4.8025650693540198</c:v>
                </c:pt>
                <c:pt idx="1555">
                  <c:v>-35.264360087075602</c:v>
                </c:pt>
                <c:pt idx="1556">
                  <c:v>8.0282678238494896</c:v>
                </c:pt>
                <c:pt idx="1557">
                  <c:v>-31.756206033186601</c:v>
                </c:pt>
                <c:pt idx="1558">
                  <c:v>38.2948854568549</c:v>
                </c:pt>
                <c:pt idx="1559">
                  <c:v>8.9107167110052892</c:v>
                </c:pt>
                <c:pt idx="1560">
                  <c:v>22.802410529717399</c:v>
                </c:pt>
                <c:pt idx="1561">
                  <c:v>2.8057103088128401</c:v>
                </c:pt>
                <c:pt idx="1562">
                  <c:v>-23.4270696496082</c:v>
                </c:pt>
                <c:pt idx="1563">
                  <c:v>-35.229313540308901</c:v>
                </c:pt>
                <c:pt idx="1564">
                  <c:v>7.7438756460794602</c:v>
                </c:pt>
                <c:pt idx="1565">
                  <c:v>-34.209799185561899</c:v>
                </c:pt>
                <c:pt idx="1566">
                  <c:v>28.8209693143945</c:v>
                </c:pt>
                <c:pt idx="1567">
                  <c:v>40.313798804512302</c:v>
                </c:pt>
                <c:pt idx="1568">
                  <c:v>32.558949405190603</c:v>
                </c:pt>
                <c:pt idx="1569">
                  <c:v>22.325131682255201</c:v>
                </c:pt>
                <c:pt idx="1570">
                  <c:v>8.2397101172235292</c:v>
                </c:pt>
                <c:pt idx="1571">
                  <c:v>22.523215597627299</c:v>
                </c:pt>
                <c:pt idx="1572">
                  <c:v>-30.348481809730799</c:v>
                </c:pt>
                <c:pt idx="1573">
                  <c:v>33.563924527715102</c:v>
                </c:pt>
                <c:pt idx="1574">
                  <c:v>34.208568096130499</c:v>
                </c:pt>
                <c:pt idx="1575">
                  <c:v>28.7280569913435</c:v>
                </c:pt>
                <c:pt idx="1576">
                  <c:v>-16.124300322059</c:v>
                </c:pt>
                <c:pt idx="1577">
                  <c:v>7.8395565370122497</c:v>
                </c:pt>
                <c:pt idx="1578">
                  <c:v>36.531899311465502</c:v>
                </c:pt>
                <c:pt idx="1579">
                  <c:v>-17.9105570181848</c:v>
                </c:pt>
                <c:pt idx="1580">
                  <c:v>4.10938279572692</c:v>
                </c:pt>
                <c:pt idx="1581">
                  <c:v>23.133086264548801</c:v>
                </c:pt>
                <c:pt idx="1582">
                  <c:v>40.283758519658903</c:v>
                </c:pt>
                <c:pt idx="1583">
                  <c:v>-6.2865196628668398</c:v>
                </c:pt>
                <c:pt idx="1584">
                  <c:v>28.900263910669899</c:v>
                </c:pt>
                <c:pt idx="1585">
                  <c:v>28.8776836369588</c:v>
                </c:pt>
                <c:pt idx="1586">
                  <c:v>35.3803521567636</c:v>
                </c:pt>
                <c:pt idx="1587">
                  <c:v>1.3419486107221701</c:v>
                </c:pt>
                <c:pt idx="1588">
                  <c:v>-22.831586951531101</c:v>
                </c:pt>
                <c:pt idx="1589">
                  <c:v>-30.423296012347802</c:v>
                </c:pt>
                <c:pt idx="1590">
                  <c:v>40.383002193040099</c:v>
                </c:pt>
                <c:pt idx="1591">
                  <c:v>-16.584575590038</c:v>
                </c:pt>
                <c:pt idx="1592">
                  <c:v>2.6607609136497099</c:v>
                </c:pt>
                <c:pt idx="1593">
                  <c:v>-24.196138125429101</c:v>
                </c:pt>
                <c:pt idx="1594">
                  <c:v>32.5983609802419</c:v>
                </c:pt>
                <c:pt idx="1595">
                  <c:v>4.2474013279957399</c:v>
                </c:pt>
                <c:pt idx="1596">
                  <c:v>1.3050284448188101</c:v>
                </c:pt>
                <c:pt idx="1597">
                  <c:v>8.4355426151507409</c:v>
                </c:pt>
                <c:pt idx="1598">
                  <c:v>35.900993902448597</c:v>
                </c:pt>
                <c:pt idx="1599">
                  <c:v>40.167552334396802</c:v>
                </c:pt>
                <c:pt idx="1600">
                  <c:v>11.7952290461328</c:v>
                </c:pt>
                <c:pt idx="1601">
                  <c:v>2.0886936867410699</c:v>
                </c:pt>
                <c:pt idx="1602">
                  <c:v>-32.730488649134202</c:v>
                </c:pt>
                <c:pt idx="1603">
                  <c:v>0.65184831007682897</c:v>
                </c:pt>
                <c:pt idx="1604">
                  <c:v>-26.695678680578201</c:v>
                </c:pt>
                <c:pt idx="1605">
                  <c:v>-4.8173916056709203</c:v>
                </c:pt>
                <c:pt idx="1606">
                  <c:v>38.061332350453</c:v>
                </c:pt>
                <c:pt idx="1607">
                  <c:v>28.0471072712424</c:v>
                </c:pt>
                <c:pt idx="1608">
                  <c:v>-23.7885518852706</c:v>
                </c:pt>
                <c:pt idx="1609">
                  <c:v>1.96822021135119</c:v>
                </c:pt>
                <c:pt idx="1610">
                  <c:v>2.7924383576045702</c:v>
                </c:pt>
                <c:pt idx="1611">
                  <c:v>13.350574883257501</c:v>
                </c:pt>
                <c:pt idx="1612">
                  <c:v>-30.526081988633202</c:v>
                </c:pt>
                <c:pt idx="1613">
                  <c:v>-29.035429136370499</c:v>
                </c:pt>
                <c:pt idx="1614">
                  <c:v>-20.113864834435201</c:v>
                </c:pt>
                <c:pt idx="1615">
                  <c:v>11.9527785727159</c:v>
                </c:pt>
                <c:pt idx="1616">
                  <c:v>23.879822042145701</c:v>
                </c:pt>
                <c:pt idx="1617">
                  <c:v>3.3914524409857201</c:v>
                </c:pt>
                <c:pt idx="1618">
                  <c:v>32.703520400225699</c:v>
                </c:pt>
                <c:pt idx="1619">
                  <c:v>3.98427536480227</c:v>
                </c:pt>
                <c:pt idx="1620">
                  <c:v>-27.010129024779001</c:v>
                </c:pt>
                <c:pt idx="1621">
                  <c:v>-17.214339161091999</c:v>
                </c:pt>
                <c:pt idx="1622">
                  <c:v>21.1502118921921</c:v>
                </c:pt>
                <c:pt idx="1623">
                  <c:v>-34.9474237409446</c:v>
                </c:pt>
                <c:pt idx="1624">
                  <c:v>-31.573812965254699</c:v>
                </c:pt>
                <c:pt idx="1625">
                  <c:v>9.4782422814141807</c:v>
                </c:pt>
                <c:pt idx="1626">
                  <c:v>3.56660960964461</c:v>
                </c:pt>
                <c:pt idx="1627">
                  <c:v>-15.424238477677299</c:v>
                </c:pt>
                <c:pt idx="1628">
                  <c:v>38.630503684368399</c:v>
                </c:pt>
                <c:pt idx="1629">
                  <c:v>-15.942896500993401</c:v>
                </c:pt>
                <c:pt idx="1630">
                  <c:v>24.116044427035099</c:v>
                </c:pt>
                <c:pt idx="1631">
                  <c:v>-34.294239965387199</c:v>
                </c:pt>
                <c:pt idx="1632">
                  <c:v>4.5530080464595102</c:v>
                </c:pt>
                <c:pt idx="1633">
                  <c:v>-24.636321364721599</c:v>
                </c:pt>
                <c:pt idx="1634">
                  <c:v>9.2252445386334099</c:v>
                </c:pt>
                <c:pt idx="1635">
                  <c:v>24.1272859451764</c:v>
                </c:pt>
                <c:pt idx="1636">
                  <c:v>-15.913396762651701</c:v>
                </c:pt>
                <c:pt idx="1637">
                  <c:v>7.28581862787048</c:v>
                </c:pt>
                <c:pt idx="1638">
                  <c:v>-25.272355849878998</c:v>
                </c:pt>
                <c:pt idx="1639">
                  <c:v>-29.682047474635699</c:v>
                </c:pt>
                <c:pt idx="1640">
                  <c:v>0.59266043308141902</c:v>
                </c:pt>
                <c:pt idx="1641">
                  <c:v>11.3911044757327</c:v>
                </c:pt>
                <c:pt idx="1642">
                  <c:v>-5.1442292666996803</c:v>
                </c:pt>
                <c:pt idx="1643">
                  <c:v>3.4345129130715799</c:v>
                </c:pt>
                <c:pt idx="1644">
                  <c:v>-30.2310043233513</c:v>
                </c:pt>
                <c:pt idx="1645">
                  <c:v>-30.776368160179601</c:v>
                </c:pt>
                <c:pt idx="1646">
                  <c:v>-26.014377982472698</c:v>
                </c:pt>
                <c:pt idx="1647">
                  <c:v>12.352611729123</c:v>
                </c:pt>
                <c:pt idx="1648">
                  <c:v>-26.076114269162101</c:v>
                </c:pt>
                <c:pt idx="1649">
                  <c:v>-29.077181223376201</c:v>
                </c:pt>
                <c:pt idx="1650">
                  <c:v>31.597975363505299</c:v>
                </c:pt>
                <c:pt idx="1651">
                  <c:v>-4.6270332207431002</c:v>
                </c:pt>
                <c:pt idx="1652">
                  <c:v>-30.737959334129499</c:v>
                </c:pt>
                <c:pt idx="1653">
                  <c:v>-33.679724924035902</c:v>
                </c:pt>
                <c:pt idx="1654">
                  <c:v>29.839927441501199</c:v>
                </c:pt>
                <c:pt idx="1655">
                  <c:v>30.106497469443401</c:v>
                </c:pt>
                <c:pt idx="1656">
                  <c:v>33.085944888714202</c:v>
                </c:pt>
                <c:pt idx="1657">
                  <c:v>-34.908895600656699</c:v>
                </c:pt>
                <c:pt idx="1658">
                  <c:v>35.178138158463597</c:v>
                </c:pt>
                <c:pt idx="1659">
                  <c:v>-1.8347284234283801</c:v>
                </c:pt>
                <c:pt idx="1660">
                  <c:v>-2.9000976282563502</c:v>
                </c:pt>
                <c:pt idx="1661">
                  <c:v>1.85765877356036E-3</c:v>
                </c:pt>
                <c:pt idx="1662">
                  <c:v>-3.8015595719851198</c:v>
                </c:pt>
                <c:pt idx="1663">
                  <c:v>29.6136501992147</c:v>
                </c:pt>
                <c:pt idx="1664">
                  <c:v>-22.482876447009801</c:v>
                </c:pt>
                <c:pt idx="1665">
                  <c:v>23.134843233013999</c:v>
                </c:pt>
                <c:pt idx="1666">
                  <c:v>-31.9683918131628</c:v>
                </c:pt>
                <c:pt idx="1667">
                  <c:v>-27.672605767883201</c:v>
                </c:pt>
                <c:pt idx="1668">
                  <c:v>-19.2064518657645</c:v>
                </c:pt>
                <c:pt idx="1669">
                  <c:v>21.7859128651912</c:v>
                </c:pt>
                <c:pt idx="1670">
                  <c:v>30.689539953917802</c:v>
                </c:pt>
                <c:pt idx="1671">
                  <c:v>7.6601924814196796</c:v>
                </c:pt>
                <c:pt idx="1672">
                  <c:v>1.62959445740292</c:v>
                </c:pt>
                <c:pt idx="1673">
                  <c:v>37.222475621214699</c:v>
                </c:pt>
                <c:pt idx="1674">
                  <c:v>26.7579718565128</c:v>
                </c:pt>
                <c:pt idx="1675">
                  <c:v>39.427148547704697</c:v>
                </c:pt>
                <c:pt idx="1676">
                  <c:v>30.8592181766208</c:v>
                </c:pt>
                <c:pt idx="1677">
                  <c:v>-33.3734388324023</c:v>
                </c:pt>
                <c:pt idx="1678">
                  <c:v>0.62856153411549098</c:v>
                </c:pt>
                <c:pt idx="1679">
                  <c:v>7.7754774319343998</c:v>
                </c:pt>
                <c:pt idx="1680">
                  <c:v>-29.145570850525701</c:v>
                </c:pt>
                <c:pt idx="1681">
                  <c:v>-2.7790009142932499</c:v>
                </c:pt>
                <c:pt idx="1682">
                  <c:v>38.394509790289902</c:v>
                </c:pt>
                <c:pt idx="1683">
                  <c:v>-5.3013524308072997</c:v>
                </c:pt>
                <c:pt idx="1684">
                  <c:v>2.9495929878499698</c:v>
                </c:pt>
                <c:pt idx="1685">
                  <c:v>-24.0525696815142</c:v>
                </c:pt>
                <c:pt idx="1686">
                  <c:v>31.8667153812324</c:v>
                </c:pt>
                <c:pt idx="1687">
                  <c:v>29.023300985178</c:v>
                </c:pt>
                <c:pt idx="1688">
                  <c:v>32.961217213028299</c:v>
                </c:pt>
                <c:pt idx="1689">
                  <c:v>-27.344220296987601</c:v>
                </c:pt>
                <c:pt idx="1690">
                  <c:v>-24.100698387297701</c:v>
                </c:pt>
                <c:pt idx="1691">
                  <c:v>-20.837150798162401</c:v>
                </c:pt>
                <c:pt idx="1692">
                  <c:v>12.9010808256134</c:v>
                </c:pt>
                <c:pt idx="1693">
                  <c:v>-25.764626019279099</c:v>
                </c:pt>
                <c:pt idx="1694">
                  <c:v>-16.642294050731898</c:v>
                </c:pt>
                <c:pt idx="1695">
                  <c:v>7.28923294191019</c:v>
                </c:pt>
                <c:pt idx="1696">
                  <c:v>-16.113417521625198</c:v>
                </c:pt>
                <c:pt idx="1697">
                  <c:v>2.5574581663939</c:v>
                </c:pt>
                <c:pt idx="1698">
                  <c:v>-1.54997904509582</c:v>
                </c:pt>
                <c:pt idx="1699">
                  <c:v>34.082048298309502</c:v>
                </c:pt>
                <c:pt idx="1700">
                  <c:v>-29.801828794686301</c:v>
                </c:pt>
                <c:pt idx="1701">
                  <c:v>29.555170304587499</c:v>
                </c:pt>
                <c:pt idx="1702">
                  <c:v>13.015648944864999</c:v>
                </c:pt>
                <c:pt idx="1703">
                  <c:v>-20.2431678842261</c:v>
                </c:pt>
                <c:pt idx="1704">
                  <c:v>-30.9188896706378</c:v>
                </c:pt>
                <c:pt idx="1705">
                  <c:v>30.811299352372899</c:v>
                </c:pt>
                <c:pt idx="1706">
                  <c:v>-3.8670489788498701</c:v>
                </c:pt>
                <c:pt idx="1707">
                  <c:v>29.782873741772399</c:v>
                </c:pt>
                <c:pt idx="1708">
                  <c:v>5.7912285659975904</c:v>
                </c:pt>
                <c:pt idx="1709">
                  <c:v>-5.2037837565822302</c:v>
                </c:pt>
                <c:pt idx="1710">
                  <c:v>38.283571949093599</c:v>
                </c:pt>
                <c:pt idx="1711">
                  <c:v>0.23688374748507099</c:v>
                </c:pt>
                <c:pt idx="1712">
                  <c:v>-22.004780062094799</c:v>
                </c:pt>
                <c:pt idx="1713">
                  <c:v>8.2570481115784098</c:v>
                </c:pt>
                <c:pt idx="1714">
                  <c:v>25.946447524873498</c:v>
                </c:pt>
                <c:pt idx="1715">
                  <c:v>40.691541743706701</c:v>
                </c:pt>
                <c:pt idx="1716">
                  <c:v>-18.359445215933899</c:v>
                </c:pt>
                <c:pt idx="1717">
                  <c:v>-32.834212107904101</c:v>
                </c:pt>
                <c:pt idx="1718">
                  <c:v>2.95833866841238</c:v>
                </c:pt>
                <c:pt idx="1719">
                  <c:v>36.028613272794999</c:v>
                </c:pt>
                <c:pt idx="1720">
                  <c:v>5.0135630264527897</c:v>
                </c:pt>
                <c:pt idx="1721">
                  <c:v>-5.6061691179856101</c:v>
                </c:pt>
                <c:pt idx="1722">
                  <c:v>-16.848782699631801</c:v>
                </c:pt>
                <c:pt idx="1723">
                  <c:v>5.1390117278639096</c:v>
                </c:pt>
                <c:pt idx="1724">
                  <c:v>-21.833538028870102</c:v>
                </c:pt>
                <c:pt idx="1725">
                  <c:v>8.1360275605460508</c:v>
                </c:pt>
                <c:pt idx="1726">
                  <c:v>10.2817854230124</c:v>
                </c:pt>
                <c:pt idx="1727">
                  <c:v>-20.321689825847098</c:v>
                </c:pt>
                <c:pt idx="1728">
                  <c:v>-34.393166353849701</c:v>
                </c:pt>
                <c:pt idx="1729">
                  <c:v>-2.26298159010044</c:v>
                </c:pt>
                <c:pt idx="1730">
                  <c:v>5.7818474532149402</c:v>
                </c:pt>
                <c:pt idx="1731">
                  <c:v>39.231956248076102</c:v>
                </c:pt>
                <c:pt idx="1732">
                  <c:v>2.5344799908421298</c:v>
                </c:pt>
                <c:pt idx="1733">
                  <c:v>37.8272187187711</c:v>
                </c:pt>
                <c:pt idx="1734">
                  <c:v>-32.712512281589497</c:v>
                </c:pt>
                <c:pt idx="1735">
                  <c:v>-5.07124875618186</c:v>
                </c:pt>
                <c:pt idx="1736">
                  <c:v>-28.131055540342398</c:v>
                </c:pt>
                <c:pt idx="1737">
                  <c:v>-2.8503614685512302</c:v>
                </c:pt>
                <c:pt idx="1738">
                  <c:v>-29.472951976836899</c:v>
                </c:pt>
                <c:pt idx="1739">
                  <c:v>30.4818095896341</c:v>
                </c:pt>
                <c:pt idx="1740">
                  <c:v>-33.671311697477201</c:v>
                </c:pt>
                <c:pt idx="1741">
                  <c:v>37.475314166707903</c:v>
                </c:pt>
                <c:pt idx="1742">
                  <c:v>22.6765434137236</c:v>
                </c:pt>
                <c:pt idx="1743">
                  <c:v>11.674331942896</c:v>
                </c:pt>
                <c:pt idx="1744">
                  <c:v>35.1859944495517</c:v>
                </c:pt>
                <c:pt idx="1745">
                  <c:v>-26.406556266380701</c:v>
                </c:pt>
                <c:pt idx="1746">
                  <c:v>26.436691626655598</c:v>
                </c:pt>
                <c:pt idx="1747">
                  <c:v>36.515513243764801</c:v>
                </c:pt>
                <c:pt idx="1748">
                  <c:v>-21.7315274782035</c:v>
                </c:pt>
                <c:pt idx="1749">
                  <c:v>6.3982355089397798</c:v>
                </c:pt>
                <c:pt idx="1750">
                  <c:v>0.964570013459634</c:v>
                </c:pt>
                <c:pt idx="1751">
                  <c:v>-18.853585094529201</c:v>
                </c:pt>
                <c:pt idx="1752">
                  <c:v>-17.824493699640399</c:v>
                </c:pt>
                <c:pt idx="1753">
                  <c:v>-16.544509243232302</c:v>
                </c:pt>
                <c:pt idx="1754">
                  <c:v>9.7600486417090195</c:v>
                </c:pt>
                <c:pt idx="1755">
                  <c:v>-15.983371697998299</c:v>
                </c:pt>
                <c:pt idx="1756">
                  <c:v>-28.367114269059702</c:v>
                </c:pt>
                <c:pt idx="1757">
                  <c:v>8.5499169327044306</c:v>
                </c:pt>
                <c:pt idx="1758">
                  <c:v>8.6991083599701504</c:v>
                </c:pt>
                <c:pt idx="1759">
                  <c:v>3.13175782795755</c:v>
                </c:pt>
                <c:pt idx="1760">
                  <c:v>-25.579691054420401</c:v>
                </c:pt>
                <c:pt idx="1761">
                  <c:v>35.988074194868297</c:v>
                </c:pt>
                <c:pt idx="1762">
                  <c:v>-35.0949155830614</c:v>
                </c:pt>
                <c:pt idx="1763">
                  <c:v>-26.001713137596202</c:v>
                </c:pt>
                <c:pt idx="1764">
                  <c:v>-15.9220606196308</c:v>
                </c:pt>
                <c:pt idx="1765">
                  <c:v>-27.3151001903116</c:v>
                </c:pt>
                <c:pt idx="1766">
                  <c:v>27.090695221945399</c:v>
                </c:pt>
                <c:pt idx="1767">
                  <c:v>-24.882631168065199</c:v>
                </c:pt>
                <c:pt idx="1768">
                  <c:v>21.5828976717251</c:v>
                </c:pt>
                <c:pt idx="1769">
                  <c:v>-18.9609453684558</c:v>
                </c:pt>
                <c:pt idx="1770">
                  <c:v>11.1008521244233</c:v>
                </c:pt>
                <c:pt idx="1771">
                  <c:v>30.1106541000904</c:v>
                </c:pt>
                <c:pt idx="1772">
                  <c:v>-16.356347950512099</c:v>
                </c:pt>
                <c:pt idx="1773">
                  <c:v>-16.610845137243601</c:v>
                </c:pt>
                <c:pt idx="1774">
                  <c:v>9.2990345728272708</c:v>
                </c:pt>
                <c:pt idx="1775">
                  <c:v>-3.88189636184019</c:v>
                </c:pt>
                <c:pt idx="1776">
                  <c:v>-22.107395454095101</c:v>
                </c:pt>
                <c:pt idx="1777">
                  <c:v>-6.0813092933883102</c:v>
                </c:pt>
                <c:pt idx="1778">
                  <c:v>32.956015183143698</c:v>
                </c:pt>
                <c:pt idx="1779">
                  <c:v>37.182278855712802</c:v>
                </c:pt>
                <c:pt idx="1780">
                  <c:v>37.0293636207102</c:v>
                </c:pt>
                <c:pt idx="1781">
                  <c:v>6.2796084291623204</c:v>
                </c:pt>
                <c:pt idx="1782">
                  <c:v>8.1932173438128402</c:v>
                </c:pt>
                <c:pt idx="1783">
                  <c:v>12.9589921398677</c:v>
                </c:pt>
                <c:pt idx="1784">
                  <c:v>32.746964185650498</c:v>
                </c:pt>
                <c:pt idx="1785">
                  <c:v>26.6151817146302</c:v>
                </c:pt>
                <c:pt idx="1786">
                  <c:v>6.8724461697902104</c:v>
                </c:pt>
                <c:pt idx="1787">
                  <c:v>-29.0589872327743</c:v>
                </c:pt>
                <c:pt idx="1788">
                  <c:v>26.252495834566702</c:v>
                </c:pt>
                <c:pt idx="1789">
                  <c:v>-2.8085586045895301</c:v>
                </c:pt>
                <c:pt idx="1790">
                  <c:v>8.9046519022956296</c:v>
                </c:pt>
                <c:pt idx="1791">
                  <c:v>6.8839340126781297</c:v>
                </c:pt>
                <c:pt idx="1792">
                  <c:v>39.978327499636599</c:v>
                </c:pt>
                <c:pt idx="1793">
                  <c:v>34.507616512920798</c:v>
                </c:pt>
                <c:pt idx="1794">
                  <c:v>2.0837821439211699</c:v>
                </c:pt>
                <c:pt idx="1795">
                  <c:v>23.492448017699299</c:v>
                </c:pt>
                <c:pt idx="1796">
                  <c:v>7.5788089564775598</c:v>
                </c:pt>
                <c:pt idx="1797">
                  <c:v>11.2012266704317</c:v>
                </c:pt>
                <c:pt idx="1798">
                  <c:v>-26.030341018412301</c:v>
                </c:pt>
                <c:pt idx="1799">
                  <c:v>28.2118479946189</c:v>
                </c:pt>
                <c:pt idx="1800">
                  <c:v>-2.1021542384543199</c:v>
                </c:pt>
                <c:pt idx="1801">
                  <c:v>-15.557466483083701</c:v>
                </c:pt>
                <c:pt idx="1802">
                  <c:v>20.7735841396286</c:v>
                </c:pt>
                <c:pt idx="1803">
                  <c:v>-20.074467334572802</c:v>
                </c:pt>
                <c:pt idx="1804">
                  <c:v>4.4935040274400997</c:v>
                </c:pt>
                <c:pt idx="1805">
                  <c:v>27.218770099518299</c:v>
                </c:pt>
                <c:pt idx="1806">
                  <c:v>0.784354955960055</c:v>
                </c:pt>
                <c:pt idx="1807">
                  <c:v>30.856388072913902</c:v>
                </c:pt>
                <c:pt idx="1808">
                  <c:v>31.5164141188048</c:v>
                </c:pt>
                <c:pt idx="1809">
                  <c:v>40.374463716647298</c:v>
                </c:pt>
                <c:pt idx="1810">
                  <c:v>36.846492773263101</c:v>
                </c:pt>
                <c:pt idx="1811">
                  <c:v>20.797365992177699</c:v>
                </c:pt>
                <c:pt idx="1812">
                  <c:v>-17.070386491900202</c:v>
                </c:pt>
                <c:pt idx="1813">
                  <c:v>-24.591870356114399</c:v>
                </c:pt>
                <c:pt idx="1814">
                  <c:v>7.2265586157025696</c:v>
                </c:pt>
                <c:pt idx="1815">
                  <c:v>-28.774716854193102</c:v>
                </c:pt>
                <c:pt idx="1816">
                  <c:v>-24.3580399047406</c:v>
                </c:pt>
                <c:pt idx="1817">
                  <c:v>-4.7051275355009397</c:v>
                </c:pt>
                <c:pt idx="1818">
                  <c:v>-27.6513143792005</c:v>
                </c:pt>
                <c:pt idx="1819">
                  <c:v>30.065754967575401</c:v>
                </c:pt>
                <c:pt idx="1820">
                  <c:v>-22.313674407882701</c:v>
                </c:pt>
                <c:pt idx="1821">
                  <c:v>-22.067294777438399</c:v>
                </c:pt>
                <c:pt idx="1822">
                  <c:v>-0.63231967342545503</c:v>
                </c:pt>
                <c:pt idx="1823">
                  <c:v>-16.809408232442699</c:v>
                </c:pt>
                <c:pt idx="1824">
                  <c:v>22.7089639800989</c:v>
                </c:pt>
                <c:pt idx="1825">
                  <c:v>-26.228656099591401</c:v>
                </c:pt>
                <c:pt idx="1826">
                  <c:v>9.1278187634732006</c:v>
                </c:pt>
                <c:pt idx="1827">
                  <c:v>23.100159810111901</c:v>
                </c:pt>
                <c:pt idx="1828">
                  <c:v>40.139165360661302</c:v>
                </c:pt>
                <c:pt idx="1829">
                  <c:v>11.5494407493638</c:v>
                </c:pt>
                <c:pt idx="1830">
                  <c:v>-2.2591667433385401</c:v>
                </c:pt>
                <c:pt idx="1831">
                  <c:v>-19.341438759541902</c:v>
                </c:pt>
                <c:pt idx="1832">
                  <c:v>38.4704036921202</c:v>
                </c:pt>
                <c:pt idx="1833">
                  <c:v>12.653470007612199</c:v>
                </c:pt>
                <c:pt idx="1834">
                  <c:v>-22.617036937954801</c:v>
                </c:pt>
                <c:pt idx="1835">
                  <c:v>-26.619540346377601</c:v>
                </c:pt>
                <c:pt idx="1836">
                  <c:v>10.603702121989301</c:v>
                </c:pt>
                <c:pt idx="1837">
                  <c:v>-22.263406836015701</c:v>
                </c:pt>
                <c:pt idx="1838">
                  <c:v>-16.3086609043525</c:v>
                </c:pt>
                <c:pt idx="1839">
                  <c:v>28.949322764602801</c:v>
                </c:pt>
                <c:pt idx="1840">
                  <c:v>32.985461388067797</c:v>
                </c:pt>
                <c:pt idx="1841">
                  <c:v>-32.9708348494867</c:v>
                </c:pt>
                <c:pt idx="1842">
                  <c:v>28.708800385903501</c:v>
                </c:pt>
                <c:pt idx="1843">
                  <c:v>32.793815519390101</c:v>
                </c:pt>
                <c:pt idx="1844">
                  <c:v>29.918169041692199</c:v>
                </c:pt>
                <c:pt idx="1845">
                  <c:v>6.1376750551849497</c:v>
                </c:pt>
                <c:pt idx="1846">
                  <c:v>21.138906998790699</c:v>
                </c:pt>
                <c:pt idx="1847">
                  <c:v>2.4039736930286102</c:v>
                </c:pt>
                <c:pt idx="1848">
                  <c:v>-5.0102701341240401</c:v>
                </c:pt>
                <c:pt idx="1849">
                  <c:v>38.336801895408399</c:v>
                </c:pt>
                <c:pt idx="1850">
                  <c:v>-27.702674307933702</c:v>
                </c:pt>
                <c:pt idx="1851">
                  <c:v>9.6814674140608901</c:v>
                </c:pt>
                <c:pt idx="1852">
                  <c:v>-2.9521023772768902</c:v>
                </c:pt>
                <c:pt idx="1853">
                  <c:v>13.478753404950799</c:v>
                </c:pt>
                <c:pt idx="1854">
                  <c:v>-20.6366565570688</c:v>
                </c:pt>
                <c:pt idx="1855">
                  <c:v>-5.4531614408840303</c:v>
                </c:pt>
                <c:pt idx="1856">
                  <c:v>11.341958676268099</c:v>
                </c:pt>
                <c:pt idx="1857">
                  <c:v>34.3574952573343</c:v>
                </c:pt>
                <c:pt idx="1858">
                  <c:v>-0.52927942895747704</c:v>
                </c:pt>
                <c:pt idx="1859">
                  <c:v>38.817572733211399</c:v>
                </c:pt>
                <c:pt idx="1860">
                  <c:v>8.9079895911764506</c:v>
                </c:pt>
                <c:pt idx="1861">
                  <c:v>-15.7519395051596</c:v>
                </c:pt>
                <c:pt idx="1862">
                  <c:v>-23.739199516316098</c:v>
                </c:pt>
                <c:pt idx="1863">
                  <c:v>-0.69618124654128999</c:v>
                </c:pt>
                <c:pt idx="1864">
                  <c:v>-32.001916469607004</c:v>
                </c:pt>
                <c:pt idx="1865">
                  <c:v>21.358778931061799</c:v>
                </c:pt>
                <c:pt idx="1866">
                  <c:v>35.6091387489585</c:v>
                </c:pt>
                <c:pt idx="1867">
                  <c:v>10.101608250205301</c:v>
                </c:pt>
                <c:pt idx="1868">
                  <c:v>38.389719083410299</c:v>
                </c:pt>
                <c:pt idx="1869">
                  <c:v>-24.288749113833301</c:v>
                </c:pt>
                <c:pt idx="1870">
                  <c:v>-4.3476595431593701</c:v>
                </c:pt>
                <c:pt idx="1871">
                  <c:v>-6.1576386587227203</c:v>
                </c:pt>
                <c:pt idx="1872">
                  <c:v>-29.3607969143346</c:v>
                </c:pt>
                <c:pt idx="1873">
                  <c:v>27.7404142149073</c:v>
                </c:pt>
                <c:pt idx="1874">
                  <c:v>28.705245111715001</c:v>
                </c:pt>
                <c:pt idx="1875">
                  <c:v>-34.3130848627288</c:v>
                </c:pt>
                <c:pt idx="1876">
                  <c:v>39.426387940094699</c:v>
                </c:pt>
                <c:pt idx="1877">
                  <c:v>-32.285724185425003</c:v>
                </c:pt>
                <c:pt idx="1878">
                  <c:v>-20.6904581415797</c:v>
                </c:pt>
                <c:pt idx="1879">
                  <c:v>2.61933191276351</c:v>
                </c:pt>
                <c:pt idx="1880">
                  <c:v>30.867298791898602</c:v>
                </c:pt>
                <c:pt idx="1881">
                  <c:v>-16.699733937005298</c:v>
                </c:pt>
                <c:pt idx="1882">
                  <c:v>-33.792362480916999</c:v>
                </c:pt>
                <c:pt idx="1883">
                  <c:v>-4.3812457906981797</c:v>
                </c:pt>
                <c:pt idx="1884">
                  <c:v>10.1181351179386</c:v>
                </c:pt>
                <c:pt idx="1885">
                  <c:v>-19.4686513954303</c:v>
                </c:pt>
                <c:pt idx="1886">
                  <c:v>32.596387981549299</c:v>
                </c:pt>
                <c:pt idx="1887">
                  <c:v>35.380955912493903</c:v>
                </c:pt>
                <c:pt idx="1888">
                  <c:v>-4.7409670251517504</c:v>
                </c:pt>
                <c:pt idx="1889">
                  <c:v>13.2840307300846</c:v>
                </c:pt>
                <c:pt idx="1890">
                  <c:v>-4.3219607172581904</c:v>
                </c:pt>
                <c:pt idx="1891">
                  <c:v>10.0595108534758</c:v>
                </c:pt>
                <c:pt idx="1892">
                  <c:v>22.061196832398199</c:v>
                </c:pt>
                <c:pt idx="1893">
                  <c:v>33.508611083722599</c:v>
                </c:pt>
                <c:pt idx="1894">
                  <c:v>-32.243320074452903</c:v>
                </c:pt>
                <c:pt idx="1895">
                  <c:v>-3.5671768246984201</c:v>
                </c:pt>
                <c:pt idx="1896">
                  <c:v>-4.7909689587138597</c:v>
                </c:pt>
                <c:pt idx="1897">
                  <c:v>-32.322022276443398</c:v>
                </c:pt>
                <c:pt idx="1898">
                  <c:v>-21.3353253080416</c:v>
                </c:pt>
                <c:pt idx="1899">
                  <c:v>9.3247630637063796</c:v>
                </c:pt>
                <c:pt idx="1900">
                  <c:v>-22.448913450863799</c:v>
                </c:pt>
                <c:pt idx="1901">
                  <c:v>29.353659383988401</c:v>
                </c:pt>
                <c:pt idx="1902">
                  <c:v>-26.137501717521602</c:v>
                </c:pt>
                <c:pt idx="1903">
                  <c:v>-30.739181724771999</c:v>
                </c:pt>
                <c:pt idx="1904">
                  <c:v>27.874290976486801</c:v>
                </c:pt>
                <c:pt idx="1905">
                  <c:v>23.612490807095199</c:v>
                </c:pt>
                <c:pt idx="1906">
                  <c:v>-28.241031762002301</c:v>
                </c:pt>
                <c:pt idx="1907">
                  <c:v>-18.867327614538699</c:v>
                </c:pt>
                <c:pt idx="1908">
                  <c:v>-4.6774219967541697</c:v>
                </c:pt>
                <c:pt idx="1909">
                  <c:v>-25.1434695429218</c:v>
                </c:pt>
                <c:pt idx="1910">
                  <c:v>12.1566294576978</c:v>
                </c:pt>
                <c:pt idx="1911">
                  <c:v>-32.183778172375902</c:v>
                </c:pt>
                <c:pt idx="1912">
                  <c:v>35.196965772170003</c:v>
                </c:pt>
                <c:pt idx="1913">
                  <c:v>-31.833536276349101</c:v>
                </c:pt>
                <c:pt idx="1914">
                  <c:v>34.128836336249599</c:v>
                </c:pt>
                <c:pt idx="1915">
                  <c:v>21.325613917898199</c:v>
                </c:pt>
                <c:pt idx="1916">
                  <c:v>22.919264468020401</c:v>
                </c:pt>
                <c:pt idx="1917">
                  <c:v>7.5258335002084698</c:v>
                </c:pt>
                <c:pt idx="1918">
                  <c:v>-5.6160672928107997</c:v>
                </c:pt>
                <c:pt idx="1919">
                  <c:v>28.136989683427998</c:v>
                </c:pt>
                <c:pt idx="1920">
                  <c:v>-27.780166957279398</c:v>
                </c:pt>
                <c:pt idx="1921">
                  <c:v>13.3641755541466</c:v>
                </c:pt>
                <c:pt idx="1922">
                  <c:v>33.698079130346798</c:v>
                </c:pt>
                <c:pt idx="1923">
                  <c:v>33.570343273791302</c:v>
                </c:pt>
                <c:pt idx="1924">
                  <c:v>-16.9564462965124</c:v>
                </c:pt>
                <c:pt idx="1925">
                  <c:v>31.175357326738698</c:v>
                </c:pt>
                <c:pt idx="1926">
                  <c:v>37.827630595270001</c:v>
                </c:pt>
                <c:pt idx="1927">
                  <c:v>-20.5680466960168</c:v>
                </c:pt>
                <c:pt idx="1928">
                  <c:v>7.4609859683790196</c:v>
                </c:pt>
                <c:pt idx="1929">
                  <c:v>30.117352559853</c:v>
                </c:pt>
                <c:pt idx="1930">
                  <c:v>33.846278654185298</c:v>
                </c:pt>
                <c:pt idx="1931">
                  <c:v>31.207254727993298</c:v>
                </c:pt>
                <c:pt idx="1932">
                  <c:v>-18.435506854445599</c:v>
                </c:pt>
                <c:pt idx="1933">
                  <c:v>-31.571485799771899</c:v>
                </c:pt>
                <c:pt idx="1934">
                  <c:v>-22.371374491488499</c:v>
                </c:pt>
                <c:pt idx="1935">
                  <c:v>38.070853660554</c:v>
                </c:pt>
                <c:pt idx="1936">
                  <c:v>-15.5452240813672</c:v>
                </c:pt>
                <c:pt idx="1937">
                  <c:v>3.6734984471266499</c:v>
                </c:pt>
                <c:pt idx="1938">
                  <c:v>3.30821546674734</c:v>
                </c:pt>
                <c:pt idx="1939">
                  <c:v>8.3727318829224906</c:v>
                </c:pt>
                <c:pt idx="1940">
                  <c:v>-24.448725557782002</c:v>
                </c:pt>
                <c:pt idx="1941">
                  <c:v>35.281813426798898</c:v>
                </c:pt>
                <c:pt idx="1942">
                  <c:v>37.422337671391602</c:v>
                </c:pt>
                <c:pt idx="1943">
                  <c:v>11.2685931315732</c:v>
                </c:pt>
                <c:pt idx="1944">
                  <c:v>-5.2730357095831097</c:v>
                </c:pt>
                <c:pt idx="1945">
                  <c:v>39.185582493990303</c:v>
                </c:pt>
                <c:pt idx="1946">
                  <c:v>-29.115755425828699</c:v>
                </c:pt>
                <c:pt idx="1947">
                  <c:v>39.963708929555999</c:v>
                </c:pt>
                <c:pt idx="1948">
                  <c:v>26.415700621987099</c:v>
                </c:pt>
                <c:pt idx="1949">
                  <c:v>7.9644035870955197</c:v>
                </c:pt>
                <c:pt idx="1950">
                  <c:v>27.317429161520199</c:v>
                </c:pt>
                <c:pt idx="1951">
                  <c:v>24.7214172338082</c:v>
                </c:pt>
                <c:pt idx="1952">
                  <c:v>-21.470689167773699</c:v>
                </c:pt>
                <c:pt idx="1953">
                  <c:v>7.4909554538376701</c:v>
                </c:pt>
                <c:pt idx="1954">
                  <c:v>28.0136056099225</c:v>
                </c:pt>
                <c:pt idx="1955">
                  <c:v>2.9542523486915102</c:v>
                </c:pt>
                <c:pt idx="1956">
                  <c:v>27.521692451820901</c:v>
                </c:pt>
                <c:pt idx="1957">
                  <c:v>8.3652964621236592</c:v>
                </c:pt>
                <c:pt idx="1958">
                  <c:v>-28.557907878590601</c:v>
                </c:pt>
                <c:pt idx="1959">
                  <c:v>-0.88365780844942299</c:v>
                </c:pt>
                <c:pt idx="1960">
                  <c:v>-21.029384498047101</c:v>
                </c:pt>
                <c:pt idx="1961">
                  <c:v>-26.664864623837399</c:v>
                </c:pt>
                <c:pt idx="1962">
                  <c:v>5.4900585101231902</c:v>
                </c:pt>
                <c:pt idx="1963">
                  <c:v>-2.73898392372773</c:v>
                </c:pt>
                <c:pt idx="1964">
                  <c:v>0.81354603666305803</c:v>
                </c:pt>
                <c:pt idx="1965">
                  <c:v>-24.905228974662101</c:v>
                </c:pt>
                <c:pt idx="1966">
                  <c:v>10.546041517814</c:v>
                </c:pt>
                <c:pt idx="1967">
                  <c:v>-16.459565975865001</c:v>
                </c:pt>
                <c:pt idx="1968">
                  <c:v>-5.4342615874749596</c:v>
                </c:pt>
                <c:pt idx="1969">
                  <c:v>-16.8994435396203</c:v>
                </c:pt>
                <c:pt idx="1970">
                  <c:v>40.328954132075999</c:v>
                </c:pt>
                <c:pt idx="1971">
                  <c:v>-25.706988120653499</c:v>
                </c:pt>
                <c:pt idx="1972">
                  <c:v>29.101990187022398</c:v>
                </c:pt>
                <c:pt idx="1973">
                  <c:v>22.270403925575099</c:v>
                </c:pt>
                <c:pt idx="1974">
                  <c:v>35.102673370330301</c:v>
                </c:pt>
                <c:pt idx="1975">
                  <c:v>0.78987781845559601</c:v>
                </c:pt>
                <c:pt idx="1976">
                  <c:v>-2.1618203142286001</c:v>
                </c:pt>
                <c:pt idx="1977">
                  <c:v>24.9558285617031</c:v>
                </c:pt>
                <c:pt idx="1978">
                  <c:v>-24.105111342418901</c:v>
                </c:pt>
                <c:pt idx="1979">
                  <c:v>-32.387867986055298</c:v>
                </c:pt>
                <c:pt idx="1980">
                  <c:v>8.4314973765753294</c:v>
                </c:pt>
                <c:pt idx="1981">
                  <c:v>-22.2036607420435</c:v>
                </c:pt>
                <c:pt idx="1982">
                  <c:v>11.5863811823489</c:v>
                </c:pt>
                <c:pt idx="1983">
                  <c:v>8.4812227860950404</c:v>
                </c:pt>
                <c:pt idx="1984">
                  <c:v>-19.530222207297498</c:v>
                </c:pt>
                <c:pt idx="1985">
                  <c:v>25.995286358181399</c:v>
                </c:pt>
                <c:pt idx="1986">
                  <c:v>24.396332057936199</c:v>
                </c:pt>
                <c:pt idx="1987">
                  <c:v>32.100853291084</c:v>
                </c:pt>
                <c:pt idx="1988">
                  <c:v>-23.344172048774499</c:v>
                </c:pt>
                <c:pt idx="1989">
                  <c:v>5.3186145276780001</c:v>
                </c:pt>
                <c:pt idx="1990">
                  <c:v>38.190418439435703</c:v>
                </c:pt>
                <c:pt idx="1991">
                  <c:v>-4.7733773120454801</c:v>
                </c:pt>
                <c:pt idx="1992">
                  <c:v>29.246513559451799</c:v>
                </c:pt>
                <c:pt idx="1993">
                  <c:v>24.8301298948012</c:v>
                </c:pt>
                <c:pt idx="1994">
                  <c:v>37.054123385543697</c:v>
                </c:pt>
                <c:pt idx="1995">
                  <c:v>-21.4015761507417</c:v>
                </c:pt>
                <c:pt idx="1996">
                  <c:v>-25.113816105845199</c:v>
                </c:pt>
                <c:pt idx="1997">
                  <c:v>-2.2441263793541002</c:v>
                </c:pt>
                <c:pt idx="1998">
                  <c:v>31.6197248254384</c:v>
                </c:pt>
                <c:pt idx="1999">
                  <c:v>-26.885433146947999</c:v>
                </c:pt>
                <c:pt idx="2000">
                  <c:v>1.27434473978292</c:v>
                </c:pt>
                <c:pt idx="2001">
                  <c:v>-23.262505491985099</c:v>
                </c:pt>
                <c:pt idx="2002">
                  <c:v>13.3627853816967</c:v>
                </c:pt>
                <c:pt idx="2003">
                  <c:v>1.1667737033804799</c:v>
                </c:pt>
                <c:pt idx="2004">
                  <c:v>-32.7357487269147</c:v>
                </c:pt>
                <c:pt idx="2005">
                  <c:v>22.673315571530299</c:v>
                </c:pt>
                <c:pt idx="2006">
                  <c:v>-34.016375279367203</c:v>
                </c:pt>
                <c:pt idx="2007">
                  <c:v>0.82533619820352699</c:v>
                </c:pt>
                <c:pt idx="2008">
                  <c:v>-16.059545860828301</c:v>
                </c:pt>
                <c:pt idx="2009">
                  <c:v>-4.6692485117152103</c:v>
                </c:pt>
                <c:pt idx="2010">
                  <c:v>35.995585919129098</c:v>
                </c:pt>
                <c:pt idx="2011">
                  <c:v>-16.6481959739933</c:v>
                </c:pt>
                <c:pt idx="2012">
                  <c:v>29.025254200558798</c:v>
                </c:pt>
                <c:pt idx="2013">
                  <c:v>-22.715358114356299</c:v>
                </c:pt>
                <c:pt idx="2014">
                  <c:v>13.429881584740601</c:v>
                </c:pt>
                <c:pt idx="2015">
                  <c:v>-25.816825870726401</c:v>
                </c:pt>
                <c:pt idx="2016">
                  <c:v>9.7514543251911299</c:v>
                </c:pt>
                <c:pt idx="2017">
                  <c:v>36.706171657609303</c:v>
                </c:pt>
                <c:pt idx="2018">
                  <c:v>-3.9985418121278902</c:v>
                </c:pt>
                <c:pt idx="2019">
                  <c:v>5.8273417826322298</c:v>
                </c:pt>
                <c:pt idx="2020">
                  <c:v>-29.775887704407999</c:v>
                </c:pt>
                <c:pt idx="2021">
                  <c:v>8.2424267925291002</c:v>
                </c:pt>
                <c:pt idx="2022">
                  <c:v>-15.901616935061099</c:v>
                </c:pt>
                <c:pt idx="2023">
                  <c:v>6.4603153348874898</c:v>
                </c:pt>
                <c:pt idx="2024">
                  <c:v>21.695380082363801</c:v>
                </c:pt>
                <c:pt idx="2025">
                  <c:v>12.005208870504401</c:v>
                </c:pt>
                <c:pt idx="2026">
                  <c:v>-20.251010562392199</c:v>
                </c:pt>
                <c:pt idx="2027">
                  <c:v>5.9591952795984398</c:v>
                </c:pt>
                <c:pt idx="2028">
                  <c:v>40.455915493103703</c:v>
                </c:pt>
                <c:pt idx="2029">
                  <c:v>38.158898868140199</c:v>
                </c:pt>
                <c:pt idx="2030">
                  <c:v>37.230626611235699</c:v>
                </c:pt>
                <c:pt idx="2031">
                  <c:v>8.7542833966271907</c:v>
                </c:pt>
                <c:pt idx="2032">
                  <c:v>38.334010346192798</c:v>
                </c:pt>
                <c:pt idx="2033">
                  <c:v>-3.0400079822211401</c:v>
                </c:pt>
                <c:pt idx="2034">
                  <c:v>-25.631465865881101</c:v>
                </c:pt>
                <c:pt idx="2035">
                  <c:v>-29.792763942788302</c:v>
                </c:pt>
                <c:pt idx="2036">
                  <c:v>-5.8993960910177599</c:v>
                </c:pt>
                <c:pt idx="2037">
                  <c:v>27.917596159786001</c:v>
                </c:pt>
                <c:pt idx="2038">
                  <c:v>38.485643904502503</c:v>
                </c:pt>
                <c:pt idx="2039">
                  <c:v>27.523502145216099</c:v>
                </c:pt>
                <c:pt idx="2040">
                  <c:v>2.0865160288725799</c:v>
                </c:pt>
                <c:pt idx="2041">
                  <c:v>4.8579324969505198</c:v>
                </c:pt>
                <c:pt idx="2042">
                  <c:v>0.28063479416438197</c:v>
                </c:pt>
                <c:pt idx="2043">
                  <c:v>13.214608396026501</c:v>
                </c:pt>
                <c:pt idx="2044">
                  <c:v>30.881040631184899</c:v>
                </c:pt>
                <c:pt idx="2045">
                  <c:v>32.584994213483299</c:v>
                </c:pt>
                <c:pt idx="2046">
                  <c:v>1.0582190157341</c:v>
                </c:pt>
                <c:pt idx="2047">
                  <c:v>12.2998713034793</c:v>
                </c:pt>
                <c:pt idx="2048">
                  <c:v>24.993465062705202</c:v>
                </c:pt>
                <c:pt idx="2049">
                  <c:v>39.200396187866602</c:v>
                </c:pt>
                <c:pt idx="2050">
                  <c:v>0.96128885783960905</c:v>
                </c:pt>
                <c:pt idx="2051">
                  <c:v>-15.5482950281116</c:v>
                </c:pt>
                <c:pt idx="2052">
                  <c:v>-34.329926406209097</c:v>
                </c:pt>
                <c:pt idx="2053">
                  <c:v>27.3699090378325</c:v>
                </c:pt>
                <c:pt idx="2054">
                  <c:v>39.1103153243333</c:v>
                </c:pt>
                <c:pt idx="2055">
                  <c:v>-32.796991798675599</c:v>
                </c:pt>
                <c:pt idx="2056">
                  <c:v>-30.004371339079601</c:v>
                </c:pt>
                <c:pt idx="2057">
                  <c:v>10.3793720232133</c:v>
                </c:pt>
                <c:pt idx="2058">
                  <c:v>-22.385685629576098</c:v>
                </c:pt>
                <c:pt idx="2059">
                  <c:v>11.6604728206883</c:v>
                </c:pt>
                <c:pt idx="2060">
                  <c:v>-33.637028899912004</c:v>
                </c:pt>
                <c:pt idx="2061">
                  <c:v>-22.880210511236399</c:v>
                </c:pt>
                <c:pt idx="2062">
                  <c:v>37.924140237834003</c:v>
                </c:pt>
                <c:pt idx="2063">
                  <c:v>30.1188894844231</c:v>
                </c:pt>
                <c:pt idx="2064">
                  <c:v>-3.2060086198981699</c:v>
                </c:pt>
                <c:pt idx="2065">
                  <c:v>-27.022629491777899</c:v>
                </c:pt>
                <c:pt idx="2066">
                  <c:v>-20.3376511922717</c:v>
                </c:pt>
                <c:pt idx="2067">
                  <c:v>11.7416821345202</c:v>
                </c:pt>
                <c:pt idx="2068">
                  <c:v>21.9905313524558</c:v>
                </c:pt>
                <c:pt idx="2069">
                  <c:v>-15.7692456335326</c:v>
                </c:pt>
                <c:pt idx="2070">
                  <c:v>-19.559054806697599</c:v>
                </c:pt>
                <c:pt idx="2071">
                  <c:v>-26.642705015197599</c:v>
                </c:pt>
                <c:pt idx="2072">
                  <c:v>3.0545066222989998</c:v>
                </c:pt>
                <c:pt idx="2073">
                  <c:v>9.4561367725362899</c:v>
                </c:pt>
                <c:pt idx="2074">
                  <c:v>31.591901998571899</c:v>
                </c:pt>
                <c:pt idx="2075">
                  <c:v>36.244828207618497</c:v>
                </c:pt>
                <c:pt idx="2076">
                  <c:v>1.2922399171171099</c:v>
                </c:pt>
                <c:pt idx="2077">
                  <c:v>3.4113678981688298</c:v>
                </c:pt>
                <c:pt idx="2078">
                  <c:v>30.439935795088498</c:v>
                </c:pt>
                <c:pt idx="2079">
                  <c:v>-2.30643802118917</c:v>
                </c:pt>
                <c:pt idx="2080">
                  <c:v>22.422819536220999</c:v>
                </c:pt>
                <c:pt idx="2081">
                  <c:v>-26.868772873831201</c:v>
                </c:pt>
                <c:pt idx="2082">
                  <c:v>-35.199436075817999</c:v>
                </c:pt>
                <c:pt idx="2083">
                  <c:v>5.4396910617808096</c:v>
                </c:pt>
                <c:pt idx="2084">
                  <c:v>-24.6680515825005</c:v>
                </c:pt>
                <c:pt idx="2085">
                  <c:v>7.5304224691028097</c:v>
                </c:pt>
                <c:pt idx="2086">
                  <c:v>-26.666797641383202</c:v>
                </c:pt>
                <c:pt idx="2087">
                  <c:v>0.91956934563758397</c:v>
                </c:pt>
                <c:pt idx="2088">
                  <c:v>-24.118981246770701</c:v>
                </c:pt>
                <c:pt idx="2089">
                  <c:v>39.443156052613602</c:v>
                </c:pt>
                <c:pt idx="2090">
                  <c:v>24.408107566351099</c:v>
                </c:pt>
                <c:pt idx="2091">
                  <c:v>0.13331027382930299</c:v>
                </c:pt>
                <c:pt idx="2092">
                  <c:v>-33.350568144094296</c:v>
                </c:pt>
                <c:pt idx="2093">
                  <c:v>4.4658977186789901</c:v>
                </c:pt>
                <c:pt idx="2094">
                  <c:v>-30.2679975793388</c:v>
                </c:pt>
                <c:pt idx="2095">
                  <c:v>39.0828659289295</c:v>
                </c:pt>
                <c:pt idx="2096">
                  <c:v>35.932185038299501</c:v>
                </c:pt>
                <c:pt idx="2097">
                  <c:v>29.2536400260697</c:v>
                </c:pt>
                <c:pt idx="2098">
                  <c:v>-4.5204001160450096</c:v>
                </c:pt>
                <c:pt idx="2099">
                  <c:v>8.3244521243034892</c:v>
                </c:pt>
                <c:pt idx="2100">
                  <c:v>21.9292385485426</c:v>
                </c:pt>
                <c:pt idx="2101">
                  <c:v>1.41793113142428</c:v>
                </c:pt>
                <c:pt idx="2102">
                  <c:v>-1.6901576657453901</c:v>
                </c:pt>
                <c:pt idx="2103">
                  <c:v>-21.098772657840001</c:v>
                </c:pt>
                <c:pt idx="2104">
                  <c:v>-34.585632339265999</c:v>
                </c:pt>
                <c:pt idx="2105">
                  <c:v>31.535281255662799</c:v>
                </c:pt>
                <c:pt idx="2106">
                  <c:v>13.555774352894201</c:v>
                </c:pt>
                <c:pt idx="2107">
                  <c:v>-16.229007107199099</c:v>
                </c:pt>
                <c:pt idx="2108">
                  <c:v>28.320449358089601</c:v>
                </c:pt>
                <c:pt idx="2109">
                  <c:v>34.484379442076097</c:v>
                </c:pt>
                <c:pt idx="2110">
                  <c:v>-31.402680295046999</c:v>
                </c:pt>
                <c:pt idx="2111">
                  <c:v>-31.007777070560302</c:v>
                </c:pt>
                <c:pt idx="2112">
                  <c:v>-31.494444218670701</c:v>
                </c:pt>
                <c:pt idx="2113">
                  <c:v>-5.94950943940513</c:v>
                </c:pt>
                <c:pt idx="2114">
                  <c:v>8.9504576510238891</c:v>
                </c:pt>
                <c:pt idx="2115">
                  <c:v>37.855293448365401</c:v>
                </c:pt>
                <c:pt idx="2116">
                  <c:v>-2.4105712909442398</c:v>
                </c:pt>
                <c:pt idx="2117">
                  <c:v>-1.02449460361114</c:v>
                </c:pt>
                <c:pt idx="2118">
                  <c:v>33.162258773975999</c:v>
                </c:pt>
                <c:pt idx="2119">
                  <c:v>-21.479807664746001</c:v>
                </c:pt>
                <c:pt idx="2120">
                  <c:v>-30.777361994735099</c:v>
                </c:pt>
                <c:pt idx="2121">
                  <c:v>36.156021375646098</c:v>
                </c:pt>
                <c:pt idx="2122">
                  <c:v>38.437460959972597</c:v>
                </c:pt>
                <c:pt idx="2123">
                  <c:v>24.0945826951675</c:v>
                </c:pt>
                <c:pt idx="2124">
                  <c:v>-1.3648141774454601</c:v>
                </c:pt>
                <c:pt idx="2125">
                  <c:v>30.943452724266098</c:v>
                </c:pt>
                <c:pt idx="2126">
                  <c:v>38.453528808074203</c:v>
                </c:pt>
                <c:pt idx="2127">
                  <c:v>22.110680902013598</c:v>
                </c:pt>
                <c:pt idx="2128">
                  <c:v>33.522971398987998</c:v>
                </c:pt>
                <c:pt idx="2129">
                  <c:v>-25.185257500145401</c:v>
                </c:pt>
                <c:pt idx="2130">
                  <c:v>-1.4186125392418401</c:v>
                </c:pt>
                <c:pt idx="2131">
                  <c:v>-6.1907525364466798</c:v>
                </c:pt>
                <c:pt idx="2132">
                  <c:v>-0.69476516595121696</c:v>
                </c:pt>
                <c:pt idx="2133">
                  <c:v>29.0578350060517</c:v>
                </c:pt>
                <c:pt idx="2134">
                  <c:v>21.573922585939101</c:v>
                </c:pt>
                <c:pt idx="2135">
                  <c:v>-22.399246965219898</c:v>
                </c:pt>
                <c:pt idx="2136">
                  <c:v>12.568065170191399</c:v>
                </c:pt>
                <c:pt idx="2137">
                  <c:v>27.7620847408567</c:v>
                </c:pt>
                <c:pt idx="2138">
                  <c:v>35.165699183317003</c:v>
                </c:pt>
                <c:pt idx="2139">
                  <c:v>-28.4102257273635</c:v>
                </c:pt>
                <c:pt idx="2140">
                  <c:v>22.55958307169</c:v>
                </c:pt>
                <c:pt idx="2141">
                  <c:v>-31.390651623910699</c:v>
                </c:pt>
                <c:pt idx="2142">
                  <c:v>3.7673376962356802</c:v>
                </c:pt>
                <c:pt idx="2143">
                  <c:v>6.5032081645485702</c:v>
                </c:pt>
                <c:pt idx="2144">
                  <c:v>-2.29924310423289</c:v>
                </c:pt>
                <c:pt idx="2145">
                  <c:v>-18.950409779163401</c:v>
                </c:pt>
                <c:pt idx="2146">
                  <c:v>-23.759743011862799</c:v>
                </c:pt>
                <c:pt idx="2147">
                  <c:v>-25.664802368693302</c:v>
                </c:pt>
                <c:pt idx="2148">
                  <c:v>-24.8200465158992</c:v>
                </c:pt>
                <c:pt idx="2149">
                  <c:v>-1.16886106787248</c:v>
                </c:pt>
                <c:pt idx="2150">
                  <c:v>7.9147544517978501</c:v>
                </c:pt>
                <c:pt idx="2151">
                  <c:v>12.855935286286901</c:v>
                </c:pt>
                <c:pt idx="2152">
                  <c:v>32.733779737168597</c:v>
                </c:pt>
                <c:pt idx="2153">
                  <c:v>3.8388369601985799</c:v>
                </c:pt>
                <c:pt idx="2154">
                  <c:v>5.4142248523888501</c:v>
                </c:pt>
                <c:pt idx="2155">
                  <c:v>30.6183697692836</c:v>
                </c:pt>
                <c:pt idx="2156">
                  <c:v>4.8859128158432297</c:v>
                </c:pt>
                <c:pt idx="2157">
                  <c:v>5.4941913960721704</c:v>
                </c:pt>
                <c:pt idx="2158">
                  <c:v>-5.6279988405173302</c:v>
                </c:pt>
                <c:pt idx="2159">
                  <c:v>22.845376014592102</c:v>
                </c:pt>
                <c:pt idx="2160">
                  <c:v>-25.2313841661304</c:v>
                </c:pt>
                <c:pt idx="2161">
                  <c:v>34.582066377628202</c:v>
                </c:pt>
                <c:pt idx="2162">
                  <c:v>27.479980191802401</c:v>
                </c:pt>
                <c:pt idx="2163">
                  <c:v>35.624680341088897</c:v>
                </c:pt>
                <c:pt idx="2164">
                  <c:v>36.1865713545942</c:v>
                </c:pt>
                <c:pt idx="2165">
                  <c:v>26.4185807693218</c:v>
                </c:pt>
                <c:pt idx="2166">
                  <c:v>9.3172976064464592</c:v>
                </c:pt>
                <c:pt idx="2167">
                  <c:v>-28.883724755221401</c:v>
                </c:pt>
                <c:pt idx="2168">
                  <c:v>22.8031961289126</c:v>
                </c:pt>
                <c:pt idx="2169">
                  <c:v>40.488260891181604</c:v>
                </c:pt>
                <c:pt idx="2170">
                  <c:v>35.741870241917802</c:v>
                </c:pt>
                <c:pt idx="2171">
                  <c:v>29.9315695218041</c:v>
                </c:pt>
                <c:pt idx="2172">
                  <c:v>30.588328652273301</c:v>
                </c:pt>
                <c:pt idx="2173">
                  <c:v>25.769720356912099</c:v>
                </c:pt>
                <c:pt idx="2174">
                  <c:v>-18.642370094734702</c:v>
                </c:pt>
                <c:pt idx="2175">
                  <c:v>-4.9059556304508902</c:v>
                </c:pt>
                <c:pt idx="2176">
                  <c:v>27.9715612006427</c:v>
                </c:pt>
                <c:pt idx="2177">
                  <c:v>-3.0206851336748901</c:v>
                </c:pt>
                <c:pt idx="2178">
                  <c:v>-2.2057450705922999</c:v>
                </c:pt>
                <c:pt idx="2179">
                  <c:v>35.233109039482201</c:v>
                </c:pt>
                <c:pt idx="2180">
                  <c:v>-15.850402969042801</c:v>
                </c:pt>
                <c:pt idx="2181">
                  <c:v>22.5900959741987</c:v>
                </c:pt>
                <c:pt idx="2182">
                  <c:v>23.584344816533498</c:v>
                </c:pt>
                <c:pt idx="2183">
                  <c:v>1.7112218386275</c:v>
                </c:pt>
                <c:pt idx="2184">
                  <c:v>35.640399239238597</c:v>
                </c:pt>
                <c:pt idx="2185">
                  <c:v>7.0365992970314402</c:v>
                </c:pt>
                <c:pt idx="2186">
                  <c:v>-1.4045634086602199</c:v>
                </c:pt>
                <c:pt idx="2187">
                  <c:v>12.5920191727886</c:v>
                </c:pt>
                <c:pt idx="2188">
                  <c:v>8.0205996031818305</c:v>
                </c:pt>
                <c:pt idx="2189">
                  <c:v>-18.452617494291498</c:v>
                </c:pt>
                <c:pt idx="2190">
                  <c:v>39.008251822087601</c:v>
                </c:pt>
                <c:pt idx="2191">
                  <c:v>29.8471584585328</c:v>
                </c:pt>
                <c:pt idx="2192">
                  <c:v>35.784540760748698</c:v>
                </c:pt>
                <c:pt idx="2193">
                  <c:v>-21.633064241884298</c:v>
                </c:pt>
                <c:pt idx="2194">
                  <c:v>-4.6415608912309798</c:v>
                </c:pt>
                <c:pt idx="2195">
                  <c:v>39.516529217583901</c:v>
                </c:pt>
                <c:pt idx="2196">
                  <c:v>-1.79627331442622</c:v>
                </c:pt>
                <c:pt idx="2197">
                  <c:v>-32.2202214667752</c:v>
                </c:pt>
                <c:pt idx="2198">
                  <c:v>2.9307191280467201E-2</c:v>
                </c:pt>
                <c:pt idx="2199">
                  <c:v>-30.151908509861801</c:v>
                </c:pt>
                <c:pt idx="2200">
                  <c:v>-33.3493480422377</c:v>
                </c:pt>
                <c:pt idx="2201">
                  <c:v>25.089407673518899</c:v>
                </c:pt>
                <c:pt idx="2202">
                  <c:v>31.534022873816198</c:v>
                </c:pt>
                <c:pt idx="2203">
                  <c:v>-32.736308122627399</c:v>
                </c:pt>
                <c:pt idx="2204">
                  <c:v>8.5364065359777594</c:v>
                </c:pt>
                <c:pt idx="2205">
                  <c:v>6.98576049382355</c:v>
                </c:pt>
                <c:pt idx="2206">
                  <c:v>-0.20086747321272699</c:v>
                </c:pt>
                <c:pt idx="2207">
                  <c:v>40.643600987196798</c:v>
                </c:pt>
                <c:pt idx="2208">
                  <c:v>35.138368147831102</c:v>
                </c:pt>
                <c:pt idx="2209">
                  <c:v>-27.398467257886502</c:v>
                </c:pt>
                <c:pt idx="2210">
                  <c:v>7.3049859644753203</c:v>
                </c:pt>
                <c:pt idx="2211">
                  <c:v>-32.512251234351297</c:v>
                </c:pt>
                <c:pt idx="2212">
                  <c:v>-22.044248647995499</c:v>
                </c:pt>
                <c:pt idx="2213">
                  <c:v>-25.3009184954232</c:v>
                </c:pt>
                <c:pt idx="2214">
                  <c:v>1.96830206427911E-4</c:v>
                </c:pt>
                <c:pt idx="2215">
                  <c:v>-28.408483245276098</c:v>
                </c:pt>
                <c:pt idx="2216">
                  <c:v>-4.0380328757181703</c:v>
                </c:pt>
                <c:pt idx="2217">
                  <c:v>-21.0602995965431</c:v>
                </c:pt>
                <c:pt idx="2218">
                  <c:v>11.550460568935801</c:v>
                </c:pt>
                <c:pt idx="2219">
                  <c:v>-26.6921338257937</c:v>
                </c:pt>
                <c:pt idx="2220">
                  <c:v>4.8497323231074896</c:v>
                </c:pt>
                <c:pt idx="2221">
                  <c:v>2.7873459655030199</c:v>
                </c:pt>
                <c:pt idx="2222">
                  <c:v>9.1738244288068191</c:v>
                </c:pt>
                <c:pt idx="2223">
                  <c:v>33.292380592099398</c:v>
                </c:pt>
                <c:pt idx="2224">
                  <c:v>9.5363490581954</c:v>
                </c:pt>
                <c:pt idx="2225">
                  <c:v>-31.7780747555293</c:v>
                </c:pt>
                <c:pt idx="2226">
                  <c:v>0.20115504971510401</c:v>
                </c:pt>
                <c:pt idx="2227">
                  <c:v>38.286803183589399</c:v>
                </c:pt>
                <c:pt idx="2228">
                  <c:v>27.349603693376299</c:v>
                </c:pt>
                <c:pt idx="2229">
                  <c:v>-15.693024974620799</c:v>
                </c:pt>
                <c:pt idx="2230">
                  <c:v>7.5593751442134502</c:v>
                </c:pt>
                <c:pt idx="2231">
                  <c:v>-25.339160477278799</c:v>
                </c:pt>
                <c:pt idx="2232">
                  <c:v>33.835831643715203</c:v>
                </c:pt>
                <c:pt idx="2233">
                  <c:v>40.514811116060599</c:v>
                </c:pt>
                <c:pt idx="2234">
                  <c:v>30.127939421718299</c:v>
                </c:pt>
                <c:pt idx="2235">
                  <c:v>27.020158143930399</c:v>
                </c:pt>
                <c:pt idx="2236">
                  <c:v>29.053444242692301</c:v>
                </c:pt>
                <c:pt idx="2237">
                  <c:v>33.729832357361303</c:v>
                </c:pt>
                <c:pt idx="2238">
                  <c:v>-5.2395066484117399</c:v>
                </c:pt>
                <c:pt idx="2239">
                  <c:v>38.668560501088699</c:v>
                </c:pt>
                <c:pt idx="2240">
                  <c:v>-33.581354822919899</c:v>
                </c:pt>
                <c:pt idx="2241">
                  <c:v>21.2133923690551</c:v>
                </c:pt>
                <c:pt idx="2242">
                  <c:v>29.911213433209099</c:v>
                </c:pt>
                <c:pt idx="2243">
                  <c:v>-25.7322388558031</c:v>
                </c:pt>
                <c:pt idx="2244">
                  <c:v>-0.91211074285410199</c:v>
                </c:pt>
                <c:pt idx="2245">
                  <c:v>34.675813643185897</c:v>
                </c:pt>
                <c:pt idx="2246">
                  <c:v>-19.445722556984101</c:v>
                </c:pt>
                <c:pt idx="2247">
                  <c:v>-29.841200995397202</c:v>
                </c:pt>
                <c:pt idx="2248">
                  <c:v>-17.060521218440599</c:v>
                </c:pt>
                <c:pt idx="2249">
                  <c:v>11.1888964389373</c:v>
                </c:pt>
                <c:pt idx="2250">
                  <c:v>-24.9990828017329</c:v>
                </c:pt>
                <c:pt idx="2251">
                  <c:v>-29.6527398826418</c:v>
                </c:pt>
                <c:pt idx="2252">
                  <c:v>-3.73466336159143</c:v>
                </c:pt>
                <c:pt idx="2253">
                  <c:v>-32.7783630746653</c:v>
                </c:pt>
                <c:pt idx="2254">
                  <c:v>29.438159484341401</c:v>
                </c:pt>
                <c:pt idx="2255">
                  <c:v>27.038021604520999</c:v>
                </c:pt>
                <c:pt idx="2256">
                  <c:v>26.825737712581301</c:v>
                </c:pt>
                <c:pt idx="2257">
                  <c:v>36.223516243585699</c:v>
                </c:pt>
                <c:pt idx="2258">
                  <c:v>-1.6245055270476301</c:v>
                </c:pt>
                <c:pt idx="2259">
                  <c:v>-26.546167051516999</c:v>
                </c:pt>
                <c:pt idx="2260">
                  <c:v>36.042180136379898</c:v>
                </c:pt>
                <c:pt idx="2261">
                  <c:v>-31.620844716319802</c:v>
                </c:pt>
                <c:pt idx="2262">
                  <c:v>-5.1188570874347104</c:v>
                </c:pt>
                <c:pt idx="2263">
                  <c:v>-34.053857497477502</c:v>
                </c:pt>
                <c:pt idx="2264">
                  <c:v>2.2620861709577098</c:v>
                </c:pt>
                <c:pt idx="2265">
                  <c:v>24.495893166128301</c:v>
                </c:pt>
                <c:pt idx="2266">
                  <c:v>-24.117364582408001</c:v>
                </c:pt>
                <c:pt idx="2267">
                  <c:v>-35.013602993800298</c:v>
                </c:pt>
                <c:pt idx="2268">
                  <c:v>-26.3374785060387</c:v>
                </c:pt>
                <c:pt idx="2269">
                  <c:v>-6.0896291256518902</c:v>
                </c:pt>
                <c:pt idx="2270">
                  <c:v>-0.41443075759415099</c:v>
                </c:pt>
                <c:pt idx="2271">
                  <c:v>25.730500925224199</c:v>
                </c:pt>
                <c:pt idx="2272">
                  <c:v>35.679703968889001</c:v>
                </c:pt>
                <c:pt idx="2273">
                  <c:v>30.961339869880302</c:v>
                </c:pt>
                <c:pt idx="2274">
                  <c:v>-15.4248519833942</c:v>
                </c:pt>
                <c:pt idx="2275">
                  <c:v>34.0820103403288</c:v>
                </c:pt>
                <c:pt idx="2276">
                  <c:v>8.5386790681779807</c:v>
                </c:pt>
                <c:pt idx="2277">
                  <c:v>6.4834394601023604</c:v>
                </c:pt>
                <c:pt idx="2278">
                  <c:v>23.190172953266298</c:v>
                </c:pt>
                <c:pt idx="2279">
                  <c:v>7.2244906177035597</c:v>
                </c:pt>
                <c:pt idx="2280">
                  <c:v>37.841730998408302</c:v>
                </c:pt>
                <c:pt idx="2281">
                  <c:v>-29.342158617764401</c:v>
                </c:pt>
                <c:pt idx="2282">
                  <c:v>-18.8658793353124</c:v>
                </c:pt>
                <c:pt idx="2283">
                  <c:v>1.5907025388840199</c:v>
                </c:pt>
                <c:pt idx="2284">
                  <c:v>-23.201708573813502</c:v>
                </c:pt>
                <c:pt idx="2285">
                  <c:v>-4.8538456969727104</c:v>
                </c:pt>
                <c:pt idx="2286">
                  <c:v>-30.227073728681798</c:v>
                </c:pt>
                <c:pt idx="2287">
                  <c:v>37.542286678621103</c:v>
                </c:pt>
                <c:pt idx="2288">
                  <c:v>-31.703463665541101</c:v>
                </c:pt>
                <c:pt idx="2289">
                  <c:v>13.454780093642499</c:v>
                </c:pt>
                <c:pt idx="2290">
                  <c:v>13.5573248686685</c:v>
                </c:pt>
                <c:pt idx="2291">
                  <c:v>26.6987541633547</c:v>
                </c:pt>
                <c:pt idx="2292">
                  <c:v>34.615295707570702</c:v>
                </c:pt>
                <c:pt idx="2293">
                  <c:v>2.5942224546920398</c:v>
                </c:pt>
                <c:pt idx="2294">
                  <c:v>35.735032899999602</c:v>
                </c:pt>
                <c:pt idx="2295">
                  <c:v>-28.826233886385701</c:v>
                </c:pt>
                <c:pt idx="2296">
                  <c:v>11.0644784429422</c:v>
                </c:pt>
                <c:pt idx="2297">
                  <c:v>-22.5126464052064</c:v>
                </c:pt>
                <c:pt idx="2298">
                  <c:v>5.0844201029481297</c:v>
                </c:pt>
                <c:pt idx="2299">
                  <c:v>7.9261361456835804</c:v>
                </c:pt>
                <c:pt idx="2300">
                  <c:v>-23.840873494437901</c:v>
                </c:pt>
                <c:pt idx="2301">
                  <c:v>-18.595441873046099</c:v>
                </c:pt>
                <c:pt idx="2302">
                  <c:v>5.2207314316022799</c:v>
                </c:pt>
                <c:pt idx="2303">
                  <c:v>-17.851664895139699</c:v>
                </c:pt>
                <c:pt idx="2304">
                  <c:v>1.0386500321168599</c:v>
                </c:pt>
                <c:pt idx="2305">
                  <c:v>1.9860792669182099</c:v>
                </c:pt>
                <c:pt idx="2306">
                  <c:v>0.37441489163300401</c:v>
                </c:pt>
                <c:pt idx="2307">
                  <c:v>6.4733613623519997</c:v>
                </c:pt>
                <c:pt idx="2308">
                  <c:v>-1.6233767322411701</c:v>
                </c:pt>
                <c:pt idx="2309">
                  <c:v>-21.640170962278798</c:v>
                </c:pt>
                <c:pt idx="2310">
                  <c:v>31.153027705874798</c:v>
                </c:pt>
                <c:pt idx="2311">
                  <c:v>-26.368934302079499</c:v>
                </c:pt>
                <c:pt idx="2312">
                  <c:v>39.259292481221998</c:v>
                </c:pt>
                <c:pt idx="2313">
                  <c:v>-32.058541396570703</c:v>
                </c:pt>
                <c:pt idx="2314">
                  <c:v>6.1137334813750899</c:v>
                </c:pt>
                <c:pt idx="2315">
                  <c:v>5.6402869789182999</c:v>
                </c:pt>
                <c:pt idx="2316">
                  <c:v>2.7132199271408202</c:v>
                </c:pt>
                <c:pt idx="2317">
                  <c:v>3.1095601723923401</c:v>
                </c:pt>
                <c:pt idx="2318">
                  <c:v>5.0309999355808097</c:v>
                </c:pt>
                <c:pt idx="2319">
                  <c:v>8.5724920613526301</c:v>
                </c:pt>
                <c:pt idx="2320">
                  <c:v>34.079855474164503</c:v>
                </c:pt>
                <c:pt idx="2321">
                  <c:v>-28.647425331125699</c:v>
                </c:pt>
                <c:pt idx="2322">
                  <c:v>-3.9807450498185801</c:v>
                </c:pt>
                <c:pt idx="2323">
                  <c:v>30.4080565614024</c:v>
                </c:pt>
                <c:pt idx="2324">
                  <c:v>21.136104347025899</c:v>
                </c:pt>
                <c:pt idx="2325">
                  <c:v>1.58633539774956</c:v>
                </c:pt>
                <c:pt idx="2326">
                  <c:v>33.117779293398101</c:v>
                </c:pt>
                <c:pt idx="2327">
                  <c:v>-4.66916130433032</c:v>
                </c:pt>
                <c:pt idx="2328">
                  <c:v>22.680947605968999</c:v>
                </c:pt>
                <c:pt idx="2329">
                  <c:v>13.5799300478356</c:v>
                </c:pt>
                <c:pt idx="2330">
                  <c:v>27.410483476528999</c:v>
                </c:pt>
                <c:pt idx="2331">
                  <c:v>32.901473238802701</c:v>
                </c:pt>
                <c:pt idx="2332">
                  <c:v>-16.478163963306901</c:v>
                </c:pt>
                <c:pt idx="2333">
                  <c:v>-25.453717054720499</c:v>
                </c:pt>
                <c:pt idx="2334">
                  <c:v>3.0565596276600302</c:v>
                </c:pt>
                <c:pt idx="2335">
                  <c:v>36.085298613046596</c:v>
                </c:pt>
                <c:pt idx="2336">
                  <c:v>11.122518157215101</c:v>
                </c:pt>
                <c:pt idx="2337">
                  <c:v>8.4654936925541104</c:v>
                </c:pt>
                <c:pt idx="2338">
                  <c:v>-3.2165487569932898</c:v>
                </c:pt>
                <c:pt idx="2339">
                  <c:v>23.390777188951901</c:v>
                </c:pt>
                <c:pt idx="2340">
                  <c:v>26.5361789066767</c:v>
                </c:pt>
                <c:pt idx="2341">
                  <c:v>13.3092751070673</c:v>
                </c:pt>
                <c:pt idx="2342">
                  <c:v>30.978102669223698</c:v>
                </c:pt>
                <c:pt idx="2343">
                  <c:v>36.418751699029599</c:v>
                </c:pt>
                <c:pt idx="2344">
                  <c:v>29.8588759220581</c:v>
                </c:pt>
                <c:pt idx="2345">
                  <c:v>-19.469654543620798</c:v>
                </c:pt>
                <c:pt idx="2346">
                  <c:v>6.38469197173215</c:v>
                </c:pt>
                <c:pt idx="2347">
                  <c:v>24.5411973843851</c:v>
                </c:pt>
                <c:pt idx="2348">
                  <c:v>29.939440859718498</c:v>
                </c:pt>
                <c:pt idx="2349">
                  <c:v>6.1271725487328501E-3</c:v>
                </c:pt>
                <c:pt idx="2350">
                  <c:v>39.362939069954898</c:v>
                </c:pt>
                <c:pt idx="2351">
                  <c:v>-4.2602143027832797</c:v>
                </c:pt>
                <c:pt idx="2352">
                  <c:v>27.4111102557588</c:v>
                </c:pt>
                <c:pt idx="2353">
                  <c:v>-29.449051805123698</c:v>
                </c:pt>
                <c:pt idx="2354">
                  <c:v>22.468534658823501</c:v>
                </c:pt>
                <c:pt idx="2355">
                  <c:v>32.832536605642296</c:v>
                </c:pt>
                <c:pt idx="2356">
                  <c:v>-18.107309764903899</c:v>
                </c:pt>
                <c:pt idx="2357">
                  <c:v>-18.210670572155099</c:v>
                </c:pt>
                <c:pt idx="2358">
                  <c:v>-22.626359008852901</c:v>
                </c:pt>
                <c:pt idx="2359">
                  <c:v>-23.164079787342601</c:v>
                </c:pt>
                <c:pt idx="2360">
                  <c:v>-3.8832465350683099</c:v>
                </c:pt>
                <c:pt idx="2361">
                  <c:v>40.628070576143799</c:v>
                </c:pt>
                <c:pt idx="2362">
                  <c:v>-27.789366292891401</c:v>
                </c:pt>
                <c:pt idx="2363">
                  <c:v>27.022775196472001</c:v>
                </c:pt>
                <c:pt idx="2364">
                  <c:v>4.8462852975552</c:v>
                </c:pt>
                <c:pt idx="2365">
                  <c:v>10.917908859584999</c:v>
                </c:pt>
                <c:pt idx="2366">
                  <c:v>-16.000655822417698</c:v>
                </c:pt>
                <c:pt idx="2367">
                  <c:v>-4.0773564605696002</c:v>
                </c:pt>
                <c:pt idx="2368">
                  <c:v>32.451757047146302</c:v>
                </c:pt>
                <c:pt idx="2369">
                  <c:v>-17.198670777627999</c:v>
                </c:pt>
                <c:pt idx="2370">
                  <c:v>13.0614985214653</c:v>
                </c:pt>
                <c:pt idx="2371">
                  <c:v>-0.48139685498255302</c:v>
                </c:pt>
                <c:pt idx="2372">
                  <c:v>30.191571821748301</c:v>
                </c:pt>
                <c:pt idx="2373">
                  <c:v>11.2614193320914</c:v>
                </c:pt>
                <c:pt idx="2374">
                  <c:v>-1.2603626453185801</c:v>
                </c:pt>
                <c:pt idx="2375">
                  <c:v>36.307391271570999</c:v>
                </c:pt>
                <c:pt idx="2376">
                  <c:v>36.726713196271199</c:v>
                </c:pt>
                <c:pt idx="2377">
                  <c:v>-30.402714028767001</c:v>
                </c:pt>
                <c:pt idx="2378">
                  <c:v>-1.37598930401218</c:v>
                </c:pt>
                <c:pt idx="2379">
                  <c:v>-3.1726286793220102</c:v>
                </c:pt>
                <c:pt idx="2380">
                  <c:v>-17.9530163621151</c:v>
                </c:pt>
                <c:pt idx="2381">
                  <c:v>-26.627694763205401</c:v>
                </c:pt>
                <c:pt idx="2382">
                  <c:v>2.03992155536478</c:v>
                </c:pt>
                <c:pt idx="2383">
                  <c:v>9.7829499887318203</c:v>
                </c:pt>
                <c:pt idx="2384">
                  <c:v>30.981313121953502</c:v>
                </c:pt>
                <c:pt idx="2385">
                  <c:v>2.0522289675949899</c:v>
                </c:pt>
                <c:pt idx="2386">
                  <c:v>-19.949961531326501</c:v>
                </c:pt>
                <c:pt idx="2387">
                  <c:v>-3.5332201128349898</c:v>
                </c:pt>
                <c:pt idx="2388">
                  <c:v>36.813690400260001</c:v>
                </c:pt>
                <c:pt idx="2389">
                  <c:v>36.047407879232402</c:v>
                </c:pt>
                <c:pt idx="2390">
                  <c:v>34.563224387386597</c:v>
                </c:pt>
                <c:pt idx="2391">
                  <c:v>39.069475118855003</c:v>
                </c:pt>
                <c:pt idx="2392">
                  <c:v>9.7008838910124204</c:v>
                </c:pt>
                <c:pt idx="2393">
                  <c:v>-31.883064360921001</c:v>
                </c:pt>
                <c:pt idx="2394">
                  <c:v>1.127973543967</c:v>
                </c:pt>
                <c:pt idx="2395">
                  <c:v>1.1000090664744799</c:v>
                </c:pt>
                <c:pt idx="2396">
                  <c:v>-1.8098009819135401</c:v>
                </c:pt>
                <c:pt idx="2397">
                  <c:v>9.3587363741279503</c:v>
                </c:pt>
                <c:pt idx="2398">
                  <c:v>29.047778482375001</c:v>
                </c:pt>
                <c:pt idx="2399">
                  <c:v>39.4046378580246</c:v>
                </c:pt>
                <c:pt idx="2400">
                  <c:v>4.4616954141429197</c:v>
                </c:pt>
                <c:pt idx="2401">
                  <c:v>32.963088819885201</c:v>
                </c:pt>
                <c:pt idx="2402">
                  <c:v>-30.3374182883244</c:v>
                </c:pt>
                <c:pt idx="2403">
                  <c:v>27.295999593988402</c:v>
                </c:pt>
                <c:pt idx="2404">
                  <c:v>1.59140296550819</c:v>
                </c:pt>
                <c:pt idx="2405">
                  <c:v>1.9006151595579399</c:v>
                </c:pt>
                <c:pt idx="2406">
                  <c:v>-3.25869526257231</c:v>
                </c:pt>
                <c:pt idx="2407">
                  <c:v>39.458716380008198</c:v>
                </c:pt>
                <c:pt idx="2408">
                  <c:v>29.4578125016257</c:v>
                </c:pt>
                <c:pt idx="2409">
                  <c:v>36.141059609767701</c:v>
                </c:pt>
                <c:pt idx="2410">
                  <c:v>0.92235859098039796</c:v>
                </c:pt>
                <c:pt idx="2411">
                  <c:v>-16.843651376406399</c:v>
                </c:pt>
                <c:pt idx="2412">
                  <c:v>-20.881974841854198</c:v>
                </c:pt>
                <c:pt idx="2413">
                  <c:v>3.3782116854886901</c:v>
                </c:pt>
                <c:pt idx="2414">
                  <c:v>31.556208729582998</c:v>
                </c:pt>
                <c:pt idx="2415">
                  <c:v>30.679208722086798</c:v>
                </c:pt>
                <c:pt idx="2416">
                  <c:v>-18.010647053501899</c:v>
                </c:pt>
                <c:pt idx="2417">
                  <c:v>-20.230719440827102</c:v>
                </c:pt>
                <c:pt idx="2418">
                  <c:v>5.5169703651814004</c:v>
                </c:pt>
                <c:pt idx="2419">
                  <c:v>3.01973066593313</c:v>
                </c:pt>
                <c:pt idx="2420">
                  <c:v>0.57565076085934197</c:v>
                </c:pt>
                <c:pt idx="2421">
                  <c:v>11.276286029545</c:v>
                </c:pt>
                <c:pt idx="2422">
                  <c:v>13.2463452261843</c:v>
                </c:pt>
                <c:pt idx="2423">
                  <c:v>8.6822227621858499</c:v>
                </c:pt>
                <c:pt idx="2424">
                  <c:v>33.141484705373102</c:v>
                </c:pt>
                <c:pt idx="2425">
                  <c:v>6.1196716351727103</c:v>
                </c:pt>
                <c:pt idx="2426">
                  <c:v>-32.337549502584402</c:v>
                </c:pt>
                <c:pt idx="2427">
                  <c:v>-3.8564086642258801</c:v>
                </c:pt>
                <c:pt idx="2428">
                  <c:v>-21.074374125292</c:v>
                </c:pt>
                <c:pt idx="2429">
                  <c:v>25.457704386029199</c:v>
                </c:pt>
                <c:pt idx="2430">
                  <c:v>11.8363800799626</c:v>
                </c:pt>
                <c:pt idx="2431">
                  <c:v>5.1405312427263903</c:v>
                </c:pt>
                <c:pt idx="2432">
                  <c:v>-30.352104309154001</c:v>
                </c:pt>
                <c:pt idx="2433">
                  <c:v>-1.7403789139141901</c:v>
                </c:pt>
                <c:pt idx="2434">
                  <c:v>-3.3493067971851498</c:v>
                </c:pt>
                <c:pt idx="2435">
                  <c:v>4.5497553045262604</c:v>
                </c:pt>
                <c:pt idx="2436">
                  <c:v>-19.9366890295174</c:v>
                </c:pt>
                <c:pt idx="2437">
                  <c:v>-5.0958785112184497</c:v>
                </c:pt>
                <c:pt idx="2438">
                  <c:v>-1.8158122001472301</c:v>
                </c:pt>
                <c:pt idx="2439">
                  <c:v>-5.6115633279708801</c:v>
                </c:pt>
                <c:pt idx="2440">
                  <c:v>0.25369273149361199</c:v>
                </c:pt>
                <c:pt idx="2441">
                  <c:v>25.128962826138501</c:v>
                </c:pt>
                <c:pt idx="2442">
                  <c:v>-23.912443498200499</c:v>
                </c:pt>
                <c:pt idx="2443">
                  <c:v>-15.3717789343284</c:v>
                </c:pt>
                <c:pt idx="2444">
                  <c:v>8.9416527039414806</c:v>
                </c:pt>
                <c:pt idx="2445">
                  <c:v>36.504091469750598</c:v>
                </c:pt>
                <c:pt idx="2446">
                  <c:v>-17.443297583513498</c:v>
                </c:pt>
                <c:pt idx="2447">
                  <c:v>-17.0637684146769</c:v>
                </c:pt>
                <c:pt idx="2448">
                  <c:v>-24.4396125297541</c:v>
                </c:pt>
                <c:pt idx="2449">
                  <c:v>-19.968484559261899</c:v>
                </c:pt>
                <c:pt idx="2450">
                  <c:v>-24.4037349402819</c:v>
                </c:pt>
                <c:pt idx="2451">
                  <c:v>7.0508044400196104</c:v>
                </c:pt>
                <c:pt idx="2452">
                  <c:v>31.165052124050899</c:v>
                </c:pt>
                <c:pt idx="2453">
                  <c:v>-4.8811241883755399</c:v>
                </c:pt>
                <c:pt idx="2454">
                  <c:v>39.131560687066703</c:v>
                </c:pt>
                <c:pt idx="2455">
                  <c:v>21.334387369223698</c:v>
                </c:pt>
                <c:pt idx="2456">
                  <c:v>-26.5276052699774</c:v>
                </c:pt>
                <c:pt idx="2457">
                  <c:v>-31.186290097976102</c:v>
                </c:pt>
                <c:pt idx="2458">
                  <c:v>8.6207491133420007</c:v>
                </c:pt>
                <c:pt idx="2459">
                  <c:v>-34.054381779274003</c:v>
                </c:pt>
                <c:pt idx="2460">
                  <c:v>7.1073576070808304</c:v>
                </c:pt>
                <c:pt idx="2461">
                  <c:v>-30.539812942304199</c:v>
                </c:pt>
                <c:pt idx="2462">
                  <c:v>8.7388976865725105</c:v>
                </c:pt>
                <c:pt idx="2463">
                  <c:v>12.3769726554393</c:v>
                </c:pt>
                <c:pt idx="2464">
                  <c:v>-29.684863231524002</c:v>
                </c:pt>
                <c:pt idx="2465">
                  <c:v>32.444157478250602</c:v>
                </c:pt>
                <c:pt idx="2466">
                  <c:v>-17.182474652485499</c:v>
                </c:pt>
                <c:pt idx="2467">
                  <c:v>23.4809519781113</c:v>
                </c:pt>
                <c:pt idx="2468">
                  <c:v>-34.704080091089502</c:v>
                </c:pt>
                <c:pt idx="2469">
                  <c:v>-23.273484540920201</c:v>
                </c:pt>
                <c:pt idx="2470">
                  <c:v>-1.3518252216138</c:v>
                </c:pt>
                <c:pt idx="2471">
                  <c:v>10.198075508799199</c:v>
                </c:pt>
                <c:pt idx="2472">
                  <c:v>24.108804732187298</c:v>
                </c:pt>
                <c:pt idx="2473">
                  <c:v>-24.023417183671601</c:v>
                </c:pt>
                <c:pt idx="2474">
                  <c:v>11.679041979721999</c:v>
                </c:pt>
                <c:pt idx="2475">
                  <c:v>-21.512979135335801</c:v>
                </c:pt>
                <c:pt idx="2476">
                  <c:v>-26.111339540223501</c:v>
                </c:pt>
                <c:pt idx="2477">
                  <c:v>8.3666698937611201</c:v>
                </c:pt>
                <c:pt idx="2478">
                  <c:v>-25.240538561199799</c:v>
                </c:pt>
                <c:pt idx="2479">
                  <c:v>-15.3302529863697</c:v>
                </c:pt>
                <c:pt idx="2480">
                  <c:v>39.866553516527198</c:v>
                </c:pt>
                <c:pt idx="2481">
                  <c:v>28.208409583535399</c:v>
                </c:pt>
                <c:pt idx="2482">
                  <c:v>1.24417424443406</c:v>
                </c:pt>
                <c:pt idx="2483">
                  <c:v>33.712045109681497</c:v>
                </c:pt>
                <c:pt idx="2484">
                  <c:v>13.510087165968701</c:v>
                </c:pt>
                <c:pt idx="2485">
                  <c:v>-0.733613407801879</c:v>
                </c:pt>
                <c:pt idx="2486">
                  <c:v>5.7488789980039003</c:v>
                </c:pt>
                <c:pt idx="2487">
                  <c:v>-27.832638448253601</c:v>
                </c:pt>
                <c:pt idx="2488">
                  <c:v>-1.93384209684755</c:v>
                </c:pt>
                <c:pt idx="2489">
                  <c:v>-19.160401890279999</c:v>
                </c:pt>
                <c:pt idx="2490">
                  <c:v>-19.8227653023119</c:v>
                </c:pt>
                <c:pt idx="2491">
                  <c:v>-18.204493026382</c:v>
                </c:pt>
                <c:pt idx="2492">
                  <c:v>-19.611168626719301</c:v>
                </c:pt>
                <c:pt idx="2493">
                  <c:v>39.1464155614959</c:v>
                </c:pt>
                <c:pt idx="2494">
                  <c:v>9.0715783499569902</c:v>
                </c:pt>
                <c:pt idx="2495">
                  <c:v>31.8624304488199</c:v>
                </c:pt>
                <c:pt idx="2496">
                  <c:v>-18.7391893985879</c:v>
                </c:pt>
                <c:pt idx="2497">
                  <c:v>-17.0992191547837</c:v>
                </c:pt>
                <c:pt idx="2498">
                  <c:v>7.4682232954204801</c:v>
                </c:pt>
                <c:pt idx="2499">
                  <c:v>-33.658082920015197</c:v>
                </c:pt>
                <c:pt idx="2500">
                  <c:v>6.43153748545509</c:v>
                </c:pt>
                <c:pt idx="2501">
                  <c:v>31.639803757407002</c:v>
                </c:pt>
                <c:pt idx="2502">
                  <c:v>-23.275833421714601</c:v>
                </c:pt>
                <c:pt idx="2503">
                  <c:v>-24.798551267619601</c:v>
                </c:pt>
                <c:pt idx="2504">
                  <c:v>38.144761815022001</c:v>
                </c:pt>
                <c:pt idx="2505">
                  <c:v>8.5313830899663596</c:v>
                </c:pt>
                <c:pt idx="2506">
                  <c:v>-26.5694917755505</c:v>
                </c:pt>
                <c:pt idx="2507">
                  <c:v>26.564611504352602</c:v>
                </c:pt>
                <c:pt idx="2508">
                  <c:v>-27.5872768463746</c:v>
                </c:pt>
                <c:pt idx="2509">
                  <c:v>-25.887297528927402</c:v>
                </c:pt>
                <c:pt idx="2510">
                  <c:v>-28.461266179373599</c:v>
                </c:pt>
                <c:pt idx="2511">
                  <c:v>24.595518449250399</c:v>
                </c:pt>
                <c:pt idx="2512">
                  <c:v>7.1549342241743998</c:v>
                </c:pt>
                <c:pt idx="2513">
                  <c:v>-32.698529663352303</c:v>
                </c:pt>
                <c:pt idx="2514">
                  <c:v>7.1140769706756402</c:v>
                </c:pt>
                <c:pt idx="2515">
                  <c:v>-33.859411623354198</c:v>
                </c:pt>
                <c:pt idx="2516">
                  <c:v>-22.5481241347733</c:v>
                </c:pt>
                <c:pt idx="2517">
                  <c:v>-19.659728672594401</c:v>
                </c:pt>
                <c:pt idx="2518">
                  <c:v>-18.802666847347599</c:v>
                </c:pt>
                <c:pt idx="2519">
                  <c:v>-15.612715223002199</c:v>
                </c:pt>
                <c:pt idx="2520">
                  <c:v>-32.794937807373302</c:v>
                </c:pt>
                <c:pt idx="2521">
                  <c:v>-1.9745359953353101</c:v>
                </c:pt>
                <c:pt idx="2522">
                  <c:v>27.322923184771199</c:v>
                </c:pt>
                <c:pt idx="2523">
                  <c:v>-31.220896953832501</c:v>
                </c:pt>
                <c:pt idx="2524">
                  <c:v>39.962612972614103</c:v>
                </c:pt>
                <c:pt idx="2525">
                  <c:v>5.6919514810526799</c:v>
                </c:pt>
                <c:pt idx="2526">
                  <c:v>2.9644910778296301</c:v>
                </c:pt>
                <c:pt idx="2527">
                  <c:v>32.127725114031101</c:v>
                </c:pt>
                <c:pt idx="2528">
                  <c:v>0.82817778719783097</c:v>
                </c:pt>
                <c:pt idx="2529">
                  <c:v>12.2777175124804</c:v>
                </c:pt>
                <c:pt idx="2530">
                  <c:v>22.366602130363599</c:v>
                </c:pt>
                <c:pt idx="2531">
                  <c:v>31.642222882344502</c:v>
                </c:pt>
                <c:pt idx="2532">
                  <c:v>-17.813564197913301</c:v>
                </c:pt>
                <c:pt idx="2533">
                  <c:v>0.26480650148486501</c:v>
                </c:pt>
                <c:pt idx="2534">
                  <c:v>-26.839747805006901</c:v>
                </c:pt>
                <c:pt idx="2535">
                  <c:v>-18.251290614535201</c:v>
                </c:pt>
                <c:pt idx="2536">
                  <c:v>31.8430925848794</c:v>
                </c:pt>
                <c:pt idx="2537">
                  <c:v>22.507994288975599</c:v>
                </c:pt>
                <c:pt idx="2538">
                  <c:v>-27.6160974314434</c:v>
                </c:pt>
                <c:pt idx="2539">
                  <c:v>24.8273665127325</c:v>
                </c:pt>
                <c:pt idx="2540">
                  <c:v>-27.824058242626201</c:v>
                </c:pt>
                <c:pt idx="2541">
                  <c:v>38.448573252973901</c:v>
                </c:pt>
                <c:pt idx="2542">
                  <c:v>-17.4444776330404</c:v>
                </c:pt>
                <c:pt idx="2543">
                  <c:v>10.8594671243766</c:v>
                </c:pt>
                <c:pt idx="2544">
                  <c:v>-4.4289557889515896</c:v>
                </c:pt>
                <c:pt idx="2545">
                  <c:v>31.7608589383915</c:v>
                </c:pt>
                <c:pt idx="2546">
                  <c:v>-25.376263732173602</c:v>
                </c:pt>
                <c:pt idx="2547">
                  <c:v>-22.544988561401901</c:v>
                </c:pt>
                <c:pt idx="2548">
                  <c:v>-0.75066433411043398</c:v>
                </c:pt>
                <c:pt idx="2549">
                  <c:v>13.580616733732599</c:v>
                </c:pt>
                <c:pt idx="2550">
                  <c:v>-35.141450200697903</c:v>
                </c:pt>
                <c:pt idx="2551">
                  <c:v>1.0457440903685</c:v>
                </c:pt>
                <c:pt idx="2552">
                  <c:v>0.56411795179132995</c:v>
                </c:pt>
                <c:pt idx="2553">
                  <c:v>12.9650165357625</c:v>
                </c:pt>
                <c:pt idx="2554">
                  <c:v>-1.33132102767703</c:v>
                </c:pt>
                <c:pt idx="2555">
                  <c:v>32.989647555768897</c:v>
                </c:pt>
                <c:pt idx="2556">
                  <c:v>-27.879579032852099</c:v>
                </c:pt>
                <c:pt idx="2557">
                  <c:v>-33.131573184917599</c:v>
                </c:pt>
                <c:pt idx="2558">
                  <c:v>4.7255346995745304</c:v>
                </c:pt>
                <c:pt idx="2559">
                  <c:v>-17.142332589514101</c:v>
                </c:pt>
                <c:pt idx="2560">
                  <c:v>30.341460045919298</c:v>
                </c:pt>
                <c:pt idx="2561">
                  <c:v>-21.861608362497101</c:v>
                </c:pt>
                <c:pt idx="2562">
                  <c:v>-31.199067054616101</c:v>
                </c:pt>
                <c:pt idx="2563">
                  <c:v>39.062718786346601</c:v>
                </c:pt>
                <c:pt idx="2564">
                  <c:v>30.097390115871701</c:v>
                </c:pt>
                <c:pt idx="2565">
                  <c:v>-23.758603242793701</c:v>
                </c:pt>
                <c:pt idx="2566">
                  <c:v>-16.389389713364899</c:v>
                </c:pt>
                <c:pt idx="2567">
                  <c:v>-21.025317718619299</c:v>
                </c:pt>
                <c:pt idx="2568">
                  <c:v>24.6732065203662</c:v>
                </c:pt>
                <c:pt idx="2569">
                  <c:v>21.413733882431401</c:v>
                </c:pt>
                <c:pt idx="2570">
                  <c:v>6.2141739845440904</c:v>
                </c:pt>
                <c:pt idx="2571">
                  <c:v>-32.041861216856397</c:v>
                </c:pt>
                <c:pt idx="2572">
                  <c:v>-2.8221041285626698</c:v>
                </c:pt>
                <c:pt idx="2573">
                  <c:v>-28.321864602919302</c:v>
                </c:pt>
                <c:pt idx="2574">
                  <c:v>35.993098958028099</c:v>
                </c:pt>
                <c:pt idx="2575">
                  <c:v>22.457414328502502</c:v>
                </c:pt>
                <c:pt idx="2576">
                  <c:v>-1.7788763335304101</c:v>
                </c:pt>
                <c:pt idx="2577">
                  <c:v>36.797420205893999</c:v>
                </c:pt>
                <c:pt idx="2578">
                  <c:v>-1.00630099219578</c:v>
                </c:pt>
                <c:pt idx="2579">
                  <c:v>26.359375007564399</c:v>
                </c:pt>
                <c:pt idx="2580">
                  <c:v>11.0994956834297</c:v>
                </c:pt>
                <c:pt idx="2581">
                  <c:v>38.738489062885101</c:v>
                </c:pt>
                <c:pt idx="2582">
                  <c:v>37.416881297978499</c:v>
                </c:pt>
                <c:pt idx="2583">
                  <c:v>-31.991072988989401</c:v>
                </c:pt>
                <c:pt idx="2584">
                  <c:v>35.401915907974903</c:v>
                </c:pt>
                <c:pt idx="2585">
                  <c:v>39.384124223096698</c:v>
                </c:pt>
                <c:pt idx="2586">
                  <c:v>-18.634663949973699</c:v>
                </c:pt>
                <c:pt idx="2587">
                  <c:v>-20.106534573374901</c:v>
                </c:pt>
                <c:pt idx="2588">
                  <c:v>27.966699043151699</c:v>
                </c:pt>
                <c:pt idx="2589">
                  <c:v>-35.200984994452398</c:v>
                </c:pt>
                <c:pt idx="2590">
                  <c:v>10.301540333444599</c:v>
                </c:pt>
                <c:pt idx="2591">
                  <c:v>3.9068282054110002</c:v>
                </c:pt>
                <c:pt idx="2592">
                  <c:v>-28.3355527407282</c:v>
                </c:pt>
                <c:pt idx="2593">
                  <c:v>9.6284971663211003</c:v>
                </c:pt>
                <c:pt idx="2594">
                  <c:v>-34.8500269466359</c:v>
                </c:pt>
                <c:pt idx="2595">
                  <c:v>-20.5578175623167</c:v>
                </c:pt>
                <c:pt idx="2596">
                  <c:v>29.374247521204701</c:v>
                </c:pt>
                <c:pt idx="2597">
                  <c:v>-23.024379526615299</c:v>
                </c:pt>
                <c:pt idx="2598">
                  <c:v>-4.0110993423760197</c:v>
                </c:pt>
                <c:pt idx="2599">
                  <c:v>-30.017070299811198</c:v>
                </c:pt>
                <c:pt idx="2600">
                  <c:v>10.8653939674527</c:v>
                </c:pt>
                <c:pt idx="2601">
                  <c:v>29.490995303272999</c:v>
                </c:pt>
                <c:pt idx="2602">
                  <c:v>-30.5738619601862</c:v>
                </c:pt>
                <c:pt idx="2603">
                  <c:v>-34.868592562510997</c:v>
                </c:pt>
                <c:pt idx="2604">
                  <c:v>25.072799932604301</c:v>
                </c:pt>
                <c:pt idx="2605">
                  <c:v>-22.098844145391801</c:v>
                </c:pt>
                <c:pt idx="2606">
                  <c:v>23.953481682517001</c:v>
                </c:pt>
                <c:pt idx="2607">
                  <c:v>26.541053336142099</c:v>
                </c:pt>
                <c:pt idx="2608">
                  <c:v>-23.702115813381798</c:v>
                </c:pt>
                <c:pt idx="2609">
                  <c:v>33.131751582558401</c:v>
                </c:pt>
                <c:pt idx="2610">
                  <c:v>8.0068421581522102</c:v>
                </c:pt>
                <c:pt idx="2611">
                  <c:v>33.787895215027703</c:v>
                </c:pt>
                <c:pt idx="2612">
                  <c:v>-2.5324521993790801</c:v>
                </c:pt>
                <c:pt idx="2613">
                  <c:v>5.4576805414953897</c:v>
                </c:pt>
                <c:pt idx="2614">
                  <c:v>-23.761095813645099</c:v>
                </c:pt>
                <c:pt idx="2615">
                  <c:v>0.59245040237779001</c:v>
                </c:pt>
                <c:pt idx="2616">
                  <c:v>4.6869662492368498</c:v>
                </c:pt>
                <c:pt idx="2617">
                  <c:v>34.360469984142398</c:v>
                </c:pt>
                <c:pt idx="2618">
                  <c:v>32.865321975213703</c:v>
                </c:pt>
                <c:pt idx="2619">
                  <c:v>26.716938440193001</c:v>
                </c:pt>
                <c:pt idx="2620">
                  <c:v>4.8745659370781604</c:v>
                </c:pt>
                <c:pt idx="2621">
                  <c:v>-21.683052260715701</c:v>
                </c:pt>
                <c:pt idx="2622">
                  <c:v>37.9477195500791</c:v>
                </c:pt>
                <c:pt idx="2623">
                  <c:v>31.197232892360802</c:v>
                </c:pt>
                <c:pt idx="2624">
                  <c:v>5.2767852294055997</c:v>
                </c:pt>
                <c:pt idx="2625">
                  <c:v>-16.799820242546001</c:v>
                </c:pt>
                <c:pt idx="2626">
                  <c:v>26.329461882657299</c:v>
                </c:pt>
                <c:pt idx="2627">
                  <c:v>-17.819020004247498</c:v>
                </c:pt>
                <c:pt idx="2628">
                  <c:v>7.8187789176628399</c:v>
                </c:pt>
                <c:pt idx="2629">
                  <c:v>12.2254909857445</c:v>
                </c:pt>
                <c:pt idx="2630">
                  <c:v>5.4110941530164496</c:v>
                </c:pt>
                <c:pt idx="2631">
                  <c:v>-3.5669408333973802</c:v>
                </c:pt>
                <c:pt idx="2632">
                  <c:v>1.5759553397061301</c:v>
                </c:pt>
                <c:pt idx="2633">
                  <c:v>25.773881755662799</c:v>
                </c:pt>
                <c:pt idx="2634">
                  <c:v>-15.793904384231899</c:v>
                </c:pt>
                <c:pt idx="2635">
                  <c:v>-23.865480874297301</c:v>
                </c:pt>
                <c:pt idx="2636">
                  <c:v>40.221987086861503</c:v>
                </c:pt>
                <c:pt idx="2637">
                  <c:v>1.0998258367323099</c:v>
                </c:pt>
                <c:pt idx="2638">
                  <c:v>-20.908122069156899</c:v>
                </c:pt>
                <c:pt idx="2639">
                  <c:v>30.9890150069741</c:v>
                </c:pt>
                <c:pt idx="2640">
                  <c:v>21.447118695937899</c:v>
                </c:pt>
                <c:pt idx="2641">
                  <c:v>28.805002101588698</c:v>
                </c:pt>
                <c:pt idx="2642">
                  <c:v>-0.76796260591607901</c:v>
                </c:pt>
                <c:pt idx="2643">
                  <c:v>35.160972072447102</c:v>
                </c:pt>
                <c:pt idx="2644">
                  <c:v>10.5951259289281</c:v>
                </c:pt>
                <c:pt idx="2645">
                  <c:v>31.000791639145199</c:v>
                </c:pt>
                <c:pt idx="2646">
                  <c:v>8.7665430969896505</c:v>
                </c:pt>
                <c:pt idx="2647">
                  <c:v>-34.728259972657</c:v>
                </c:pt>
                <c:pt idx="2648">
                  <c:v>21.0159212169829</c:v>
                </c:pt>
                <c:pt idx="2649">
                  <c:v>2.6692136049831201</c:v>
                </c:pt>
                <c:pt idx="2650">
                  <c:v>29.401932697859198</c:v>
                </c:pt>
                <c:pt idx="2651">
                  <c:v>28.0642585499074</c:v>
                </c:pt>
                <c:pt idx="2652">
                  <c:v>10.794045030268499</c:v>
                </c:pt>
                <c:pt idx="2653">
                  <c:v>-31.5110304084583</c:v>
                </c:pt>
                <c:pt idx="2654">
                  <c:v>33.035124545365498</c:v>
                </c:pt>
                <c:pt idx="2655">
                  <c:v>-34.650209139483501</c:v>
                </c:pt>
                <c:pt idx="2656">
                  <c:v>31.630426195749099</c:v>
                </c:pt>
                <c:pt idx="2657">
                  <c:v>-5.8700470076027704</c:v>
                </c:pt>
                <c:pt idx="2658">
                  <c:v>22.764952098922699</c:v>
                </c:pt>
                <c:pt idx="2659">
                  <c:v>-18.792654022405799</c:v>
                </c:pt>
                <c:pt idx="2660">
                  <c:v>11.5290367634964</c:v>
                </c:pt>
                <c:pt idx="2661">
                  <c:v>-17.4737419174092</c:v>
                </c:pt>
                <c:pt idx="2662">
                  <c:v>-24.5738933996684</c:v>
                </c:pt>
                <c:pt idx="2663">
                  <c:v>38.2900024570963</c:v>
                </c:pt>
                <c:pt idx="2664">
                  <c:v>32.900647758193898</c:v>
                </c:pt>
                <c:pt idx="2665">
                  <c:v>33.388523177168999</c:v>
                </c:pt>
                <c:pt idx="2666">
                  <c:v>11.868718648937101</c:v>
                </c:pt>
                <c:pt idx="2667">
                  <c:v>38.123067957404501</c:v>
                </c:pt>
                <c:pt idx="2668">
                  <c:v>21.772095302802001</c:v>
                </c:pt>
                <c:pt idx="2669">
                  <c:v>2.9557275872203501</c:v>
                </c:pt>
                <c:pt idx="2670">
                  <c:v>-28.742503789028699</c:v>
                </c:pt>
                <c:pt idx="2671">
                  <c:v>-24.478248226713401</c:v>
                </c:pt>
                <c:pt idx="2672">
                  <c:v>25.681958606952598</c:v>
                </c:pt>
                <c:pt idx="2673">
                  <c:v>-21.0552364196576</c:v>
                </c:pt>
                <c:pt idx="2674">
                  <c:v>-26.7719940867945</c:v>
                </c:pt>
                <c:pt idx="2675">
                  <c:v>28.905598040458401</c:v>
                </c:pt>
                <c:pt idx="2676">
                  <c:v>-22.0214108984927</c:v>
                </c:pt>
                <c:pt idx="2677">
                  <c:v>31.3545459091469</c:v>
                </c:pt>
                <c:pt idx="2678">
                  <c:v>36.4727370686726</c:v>
                </c:pt>
                <c:pt idx="2679">
                  <c:v>39.977578412761702</c:v>
                </c:pt>
                <c:pt idx="2680">
                  <c:v>5.2129112830754201</c:v>
                </c:pt>
                <c:pt idx="2681">
                  <c:v>2.7796699488097998</c:v>
                </c:pt>
                <c:pt idx="2682">
                  <c:v>35.567563277883899</c:v>
                </c:pt>
                <c:pt idx="2683">
                  <c:v>4.9121725752936198</c:v>
                </c:pt>
                <c:pt idx="2684">
                  <c:v>25.859168570947698</c:v>
                </c:pt>
                <c:pt idx="2685">
                  <c:v>-16.721194603589399</c:v>
                </c:pt>
                <c:pt idx="2686">
                  <c:v>-29.114269094424099</c:v>
                </c:pt>
                <c:pt idx="2687">
                  <c:v>-32.577630505178703</c:v>
                </c:pt>
                <c:pt idx="2688">
                  <c:v>22.005291190683501</c:v>
                </c:pt>
                <c:pt idx="2689">
                  <c:v>21.311614030523899</c:v>
                </c:pt>
                <c:pt idx="2690">
                  <c:v>-2.7393517170147699</c:v>
                </c:pt>
                <c:pt idx="2691">
                  <c:v>2.0564658118156198</c:v>
                </c:pt>
                <c:pt idx="2692">
                  <c:v>30.681662383204898</c:v>
                </c:pt>
                <c:pt idx="2693">
                  <c:v>-31.9652239959848</c:v>
                </c:pt>
                <c:pt idx="2694">
                  <c:v>-17.280714583662501</c:v>
                </c:pt>
                <c:pt idx="2695">
                  <c:v>34.105815417616299</c:v>
                </c:pt>
                <c:pt idx="2696">
                  <c:v>21.507392357581299</c:v>
                </c:pt>
                <c:pt idx="2697">
                  <c:v>-5.4280491142490197</c:v>
                </c:pt>
                <c:pt idx="2698">
                  <c:v>35.281145077426899</c:v>
                </c:pt>
                <c:pt idx="2699">
                  <c:v>-18.421647646573799</c:v>
                </c:pt>
                <c:pt idx="2700">
                  <c:v>-0.33499055386200699</c:v>
                </c:pt>
                <c:pt idx="2701">
                  <c:v>-3.6978256588729801</c:v>
                </c:pt>
                <c:pt idx="2702">
                  <c:v>35.288306714806197</c:v>
                </c:pt>
                <c:pt idx="2703">
                  <c:v>38.370793167650199</c:v>
                </c:pt>
                <c:pt idx="2704">
                  <c:v>-25.490667580583899</c:v>
                </c:pt>
                <c:pt idx="2705">
                  <c:v>38.622834901095999</c:v>
                </c:pt>
                <c:pt idx="2706">
                  <c:v>38.6812461360987</c:v>
                </c:pt>
                <c:pt idx="2707">
                  <c:v>-1.3908544156026801</c:v>
                </c:pt>
                <c:pt idx="2708">
                  <c:v>10.7035606404622</c:v>
                </c:pt>
                <c:pt idx="2709">
                  <c:v>28.467831986567699</c:v>
                </c:pt>
                <c:pt idx="2710">
                  <c:v>8.0664653431342099</c:v>
                </c:pt>
                <c:pt idx="2711">
                  <c:v>-30.4703540511352</c:v>
                </c:pt>
                <c:pt idx="2712">
                  <c:v>-22.672153387863201</c:v>
                </c:pt>
                <c:pt idx="2713">
                  <c:v>33.746371682468698</c:v>
                </c:pt>
                <c:pt idx="2714">
                  <c:v>5.5468655886604203</c:v>
                </c:pt>
                <c:pt idx="2715">
                  <c:v>1.4444870328122701</c:v>
                </c:pt>
                <c:pt idx="2716">
                  <c:v>-29.054957591210002</c:v>
                </c:pt>
                <c:pt idx="2717">
                  <c:v>3.1115962299348099</c:v>
                </c:pt>
                <c:pt idx="2718">
                  <c:v>-5.1881867754159003</c:v>
                </c:pt>
                <c:pt idx="2719">
                  <c:v>6.3578468529323198</c:v>
                </c:pt>
                <c:pt idx="2720">
                  <c:v>25.6156628517023</c:v>
                </c:pt>
                <c:pt idx="2721">
                  <c:v>13.203838664119701</c:v>
                </c:pt>
                <c:pt idx="2722">
                  <c:v>-4.5925754344390599</c:v>
                </c:pt>
                <c:pt idx="2723">
                  <c:v>29.4459777343715</c:v>
                </c:pt>
                <c:pt idx="2724">
                  <c:v>36.376564538783697</c:v>
                </c:pt>
                <c:pt idx="2725">
                  <c:v>-23.0134705210519</c:v>
                </c:pt>
                <c:pt idx="2726">
                  <c:v>-5.9809144791486402</c:v>
                </c:pt>
                <c:pt idx="2727">
                  <c:v>28.029316289781999</c:v>
                </c:pt>
                <c:pt idx="2728">
                  <c:v>0.34927490550287099</c:v>
                </c:pt>
                <c:pt idx="2729">
                  <c:v>-5.5013431109768298</c:v>
                </c:pt>
                <c:pt idx="2730">
                  <c:v>8.8267344695580405</c:v>
                </c:pt>
                <c:pt idx="2731">
                  <c:v>-19.0805188666432</c:v>
                </c:pt>
                <c:pt idx="2732">
                  <c:v>-1.4469082214105899</c:v>
                </c:pt>
                <c:pt idx="2733">
                  <c:v>-17.466832154017101</c:v>
                </c:pt>
                <c:pt idx="2734">
                  <c:v>37.773257360829497</c:v>
                </c:pt>
                <c:pt idx="2735">
                  <c:v>26.305464703509099</c:v>
                </c:pt>
                <c:pt idx="2736">
                  <c:v>4.9547997928658001</c:v>
                </c:pt>
                <c:pt idx="2737">
                  <c:v>3.2619257174396399</c:v>
                </c:pt>
                <c:pt idx="2738">
                  <c:v>-27.329890826122298</c:v>
                </c:pt>
                <c:pt idx="2739">
                  <c:v>-26.973237034154099</c:v>
                </c:pt>
                <c:pt idx="2740">
                  <c:v>21.433635794541001</c:v>
                </c:pt>
                <c:pt idx="2741">
                  <c:v>-26.6714330059689</c:v>
                </c:pt>
                <c:pt idx="2742">
                  <c:v>-17.669527494123599</c:v>
                </c:pt>
                <c:pt idx="2743">
                  <c:v>-1.2763799776976801</c:v>
                </c:pt>
                <c:pt idx="2744">
                  <c:v>8.1748095827686301E-2</c:v>
                </c:pt>
                <c:pt idx="2745">
                  <c:v>6.6751475365486899</c:v>
                </c:pt>
                <c:pt idx="2746">
                  <c:v>-17.5789732948903</c:v>
                </c:pt>
                <c:pt idx="2747">
                  <c:v>-29.383381310766101</c:v>
                </c:pt>
                <c:pt idx="2748">
                  <c:v>11.120574500087899</c:v>
                </c:pt>
                <c:pt idx="2749">
                  <c:v>36.5992299861134</c:v>
                </c:pt>
                <c:pt idx="2750">
                  <c:v>-33.720375359905503</c:v>
                </c:pt>
                <c:pt idx="2751">
                  <c:v>-34.161225565739599</c:v>
                </c:pt>
                <c:pt idx="2752">
                  <c:v>27.5254636426505</c:v>
                </c:pt>
                <c:pt idx="2753">
                  <c:v>1.6761962664172401</c:v>
                </c:pt>
                <c:pt idx="2754">
                  <c:v>40.504450251760403</c:v>
                </c:pt>
                <c:pt idx="2755">
                  <c:v>9.1896971763927997</c:v>
                </c:pt>
                <c:pt idx="2756">
                  <c:v>28.159609216524199</c:v>
                </c:pt>
                <c:pt idx="2757">
                  <c:v>-21.356882728675199</c:v>
                </c:pt>
                <c:pt idx="2758">
                  <c:v>-18.164391189764199</c:v>
                </c:pt>
                <c:pt idx="2759">
                  <c:v>-3.6334567747175401</c:v>
                </c:pt>
                <c:pt idx="2760">
                  <c:v>26.469783462249001</c:v>
                </c:pt>
                <c:pt idx="2761">
                  <c:v>31.110436984289699</c:v>
                </c:pt>
                <c:pt idx="2762">
                  <c:v>29.360713890492601</c:v>
                </c:pt>
                <c:pt idx="2763">
                  <c:v>-2.6668755919695299</c:v>
                </c:pt>
                <c:pt idx="2764">
                  <c:v>-27.943473413951601</c:v>
                </c:pt>
                <c:pt idx="2765">
                  <c:v>13.414545788227899</c:v>
                </c:pt>
                <c:pt idx="2766">
                  <c:v>23.0245097355964</c:v>
                </c:pt>
                <c:pt idx="2767">
                  <c:v>-2.4715422362476098</c:v>
                </c:pt>
                <c:pt idx="2768">
                  <c:v>-19.758299782514801</c:v>
                </c:pt>
                <c:pt idx="2769">
                  <c:v>-15.854538113191399</c:v>
                </c:pt>
                <c:pt idx="2770">
                  <c:v>-29.173569197445499</c:v>
                </c:pt>
                <c:pt idx="2771">
                  <c:v>22.533237157124901</c:v>
                </c:pt>
                <c:pt idx="2772">
                  <c:v>-33.959420105430901</c:v>
                </c:pt>
                <c:pt idx="2773">
                  <c:v>31.604382945280999</c:v>
                </c:pt>
                <c:pt idx="2774">
                  <c:v>10.4670655618163</c:v>
                </c:pt>
                <c:pt idx="2775">
                  <c:v>0.71007095986887503</c:v>
                </c:pt>
                <c:pt idx="2776">
                  <c:v>-30.534167175062699</c:v>
                </c:pt>
                <c:pt idx="2777">
                  <c:v>-17.706785872934599</c:v>
                </c:pt>
                <c:pt idx="2778">
                  <c:v>-28.2489811842687</c:v>
                </c:pt>
                <c:pt idx="2779">
                  <c:v>-4.5716553416329697</c:v>
                </c:pt>
                <c:pt idx="2780">
                  <c:v>-30.037526906261899</c:v>
                </c:pt>
                <c:pt idx="2781">
                  <c:v>-16.838523006256899</c:v>
                </c:pt>
                <c:pt idx="2782">
                  <c:v>34.193794239377901</c:v>
                </c:pt>
                <c:pt idx="2783">
                  <c:v>12.8790247560363</c:v>
                </c:pt>
                <c:pt idx="2784">
                  <c:v>6.3410623770306298</c:v>
                </c:pt>
                <c:pt idx="2785">
                  <c:v>40.147209682107999</c:v>
                </c:pt>
                <c:pt idx="2786">
                  <c:v>11.569987351732999</c:v>
                </c:pt>
                <c:pt idx="2787">
                  <c:v>-2.8027622427839098</c:v>
                </c:pt>
                <c:pt idx="2788">
                  <c:v>3.7621061146837298</c:v>
                </c:pt>
                <c:pt idx="2789">
                  <c:v>-6.2209713977621197</c:v>
                </c:pt>
                <c:pt idx="2790">
                  <c:v>0.76860753942434901</c:v>
                </c:pt>
                <c:pt idx="2791">
                  <c:v>24.513876625779101</c:v>
                </c:pt>
                <c:pt idx="2792">
                  <c:v>-5.31199671214722</c:v>
                </c:pt>
                <c:pt idx="2793">
                  <c:v>-33.685202418660502</c:v>
                </c:pt>
                <c:pt idx="2794">
                  <c:v>7.2996050923338096</c:v>
                </c:pt>
                <c:pt idx="2795">
                  <c:v>-2.54887752938901</c:v>
                </c:pt>
                <c:pt idx="2796">
                  <c:v>-21.624451039491301</c:v>
                </c:pt>
                <c:pt idx="2797">
                  <c:v>-28.858587144758701</c:v>
                </c:pt>
                <c:pt idx="2798">
                  <c:v>-1.4279732729228201</c:v>
                </c:pt>
                <c:pt idx="2799">
                  <c:v>9.0153685298853201</c:v>
                </c:pt>
                <c:pt idx="2800">
                  <c:v>35.5984571560045</c:v>
                </c:pt>
                <c:pt idx="2801">
                  <c:v>-18.361176705337702</c:v>
                </c:pt>
                <c:pt idx="2802">
                  <c:v>29.399096746431201</c:v>
                </c:pt>
                <c:pt idx="2803">
                  <c:v>5.8099415980330402</c:v>
                </c:pt>
                <c:pt idx="2804">
                  <c:v>27.831109806236501</c:v>
                </c:pt>
                <c:pt idx="2805">
                  <c:v>12.8830840801589</c:v>
                </c:pt>
                <c:pt idx="2806">
                  <c:v>-16.823905002343601</c:v>
                </c:pt>
                <c:pt idx="2807">
                  <c:v>22.1160724591345</c:v>
                </c:pt>
                <c:pt idx="2808">
                  <c:v>39.524307348719098</c:v>
                </c:pt>
                <c:pt idx="2809">
                  <c:v>4.5140274578466197</c:v>
                </c:pt>
                <c:pt idx="2810">
                  <c:v>20.805319927812999</c:v>
                </c:pt>
                <c:pt idx="2811">
                  <c:v>34.049483425139897</c:v>
                </c:pt>
                <c:pt idx="2812">
                  <c:v>-5.0798141106722303</c:v>
                </c:pt>
                <c:pt idx="2813">
                  <c:v>23.190573686457</c:v>
                </c:pt>
                <c:pt idx="2814">
                  <c:v>-2.70076016708291</c:v>
                </c:pt>
                <c:pt idx="2815">
                  <c:v>-30.428544543161902</c:v>
                </c:pt>
                <c:pt idx="2816">
                  <c:v>20.8271497346785</c:v>
                </c:pt>
                <c:pt idx="2817">
                  <c:v>0.782682112140626</c:v>
                </c:pt>
                <c:pt idx="2818">
                  <c:v>-29.493437919255499</c:v>
                </c:pt>
                <c:pt idx="2819">
                  <c:v>-31.120189390991399</c:v>
                </c:pt>
                <c:pt idx="2820">
                  <c:v>-20.251697128184698</c:v>
                </c:pt>
                <c:pt idx="2821">
                  <c:v>7.82668100122378</c:v>
                </c:pt>
                <c:pt idx="2822">
                  <c:v>-20.612719506071901</c:v>
                </c:pt>
                <c:pt idx="2823">
                  <c:v>12.2845288123613</c:v>
                </c:pt>
                <c:pt idx="2824">
                  <c:v>-18.729408551633298</c:v>
                </c:pt>
                <c:pt idx="2825">
                  <c:v>31.261825460182799</c:v>
                </c:pt>
                <c:pt idx="2826">
                  <c:v>28.864461610593001</c:v>
                </c:pt>
                <c:pt idx="2827">
                  <c:v>12.271645176198399</c:v>
                </c:pt>
                <c:pt idx="2828">
                  <c:v>-29.333585732215901</c:v>
                </c:pt>
                <c:pt idx="2829">
                  <c:v>-1.9775851365013</c:v>
                </c:pt>
                <c:pt idx="2830">
                  <c:v>0.222031663985017</c:v>
                </c:pt>
                <c:pt idx="2831">
                  <c:v>36.037299836746897</c:v>
                </c:pt>
                <c:pt idx="2832">
                  <c:v>-25.4469816812414</c:v>
                </c:pt>
                <c:pt idx="2833">
                  <c:v>11.741027709401999</c:v>
                </c:pt>
                <c:pt idx="2834">
                  <c:v>-24.6644036869546</c:v>
                </c:pt>
                <c:pt idx="2835">
                  <c:v>27.1274553667023</c:v>
                </c:pt>
                <c:pt idx="2836">
                  <c:v>-5.5208487457915902</c:v>
                </c:pt>
                <c:pt idx="2837">
                  <c:v>31.088281631984501</c:v>
                </c:pt>
                <c:pt idx="2838">
                  <c:v>12.6249661586074</c:v>
                </c:pt>
                <c:pt idx="2839">
                  <c:v>-16.322463051330001</c:v>
                </c:pt>
                <c:pt idx="2840">
                  <c:v>28.143364394833299</c:v>
                </c:pt>
                <c:pt idx="2841">
                  <c:v>-18.9598540759171</c:v>
                </c:pt>
                <c:pt idx="2842">
                  <c:v>6.8985666001323196</c:v>
                </c:pt>
                <c:pt idx="2843">
                  <c:v>38.699535982693099</c:v>
                </c:pt>
                <c:pt idx="2844">
                  <c:v>21.8238619626134</c:v>
                </c:pt>
                <c:pt idx="2845">
                  <c:v>-18.125790110887401</c:v>
                </c:pt>
                <c:pt idx="2846">
                  <c:v>27.943092082701099</c:v>
                </c:pt>
                <c:pt idx="2847">
                  <c:v>-30.245218600114299</c:v>
                </c:pt>
                <c:pt idx="2848">
                  <c:v>-33.159731157350798</c:v>
                </c:pt>
                <c:pt idx="2849">
                  <c:v>8.7955015462498896</c:v>
                </c:pt>
                <c:pt idx="2850">
                  <c:v>-1.5146391222192901</c:v>
                </c:pt>
                <c:pt idx="2851">
                  <c:v>0.77623534390171101</c:v>
                </c:pt>
                <c:pt idx="2852">
                  <c:v>-28.357575725514099</c:v>
                </c:pt>
                <c:pt idx="2853">
                  <c:v>-27.637320661422301</c:v>
                </c:pt>
                <c:pt idx="2854">
                  <c:v>-0.88615729809368904</c:v>
                </c:pt>
                <c:pt idx="2855">
                  <c:v>37.6703534560652</c:v>
                </c:pt>
                <c:pt idx="2856">
                  <c:v>31.125112764980798</c:v>
                </c:pt>
                <c:pt idx="2857">
                  <c:v>-5.0457024227113001</c:v>
                </c:pt>
                <c:pt idx="2858">
                  <c:v>33.405118336728599</c:v>
                </c:pt>
                <c:pt idx="2859">
                  <c:v>-17.869725048373098</c:v>
                </c:pt>
                <c:pt idx="2860">
                  <c:v>24.928431027526301</c:v>
                </c:pt>
                <c:pt idx="2861">
                  <c:v>26.426403770255199</c:v>
                </c:pt>
                <c:pt idx="2862">
                  <c:v>-5.9814661784074197</c:v>
                </c:pt>
                <c:pt idx="2863">
                  <c:v>-18.7133846668312</c:v>
                </c:pt>
                <c:pt idx="2864">
                  <c:v>-2.8604258644209102</c:v>
                </c:pt>
                <c:pt idx="2865">
                  <c:v>-26.883026836151299</c:v>
                </c:pt>
                <c:pt idx="2866">
                  <c:v>-0.85814338985392302</c:v>
                </c:pt>
                <c:pt idx="2867">
                  <c:v>8.2387819373748297</c:v>
                </c:pt>
                <c:pt idx="2868">
                  <c:v>-21.885479914267101</c:v>
                </c:pt>
                <c:pt idx="2869">
                  <c:v>-4.7867966600928797</c:v>
                </c:pt>
                <c:pt idx="2870">
                  <c:v>-5.5658791702681203</c:v>
                </c:pt>
                <c:pt idx="2871">
                  <c:v>8.8288280065964404</c:v>
                </c:pt>
                <c:pt idx="2872">
                  <c:v>-30.5307471182083</c:v>
                </c:pt>
                <c:pt idx="2873">
                  <c:v>24.397490089727999</c:v>
                </c:pt>
                <c:pt idx="2874">
                  <c:v>-27.9878374508951</c:v>
                </c:pt>
                <c:pt idx="2875">
                  <c:v>12.4388449291101</c:v>
                </c:pt>
                <c:pt idx="2876">
                  <c:v>25.9193289064869</c:v>
                </c:pt>
                <c:pt idx="2877">
                  <c:v>34.852697630999401</c:v>
                </c:pt>
                <c:pt idx="2878">
                  <c:v>-31.464166228021298</c:v>
                </c:pt>
                <c:pt idx="2879">
                  <c:v>35.758019334438799</c:v>
                </c:pt>
                <c:pt idx="2880">
                  <c:v>35.061393443070898</c:v>
                </c:pt>
                <c:pt idx="2881">
                  <c:v>26.062770025101301</c:v>
                </c:pt>
                <c:pt idx="2882">
                  <c:v>-26.831567007495899</c:v>
                </c:pt>
                <c:pt idx="2883">
                  <c:v>-29.866257277934999</c:v>
                </c:pt>
                <c:pt idx="2884">
                  <c:v>32.133522842486101</c:v>
                </c:pt>
                <c:pt idx="2885">
                  <c:v>-27.3247767934512</c:v>
                </c:pt>
                <c:pt idx="2886">
                  <c:v>-4.7707363639013103</c:v>
                </c:pt>
                <c:pt idx="2887">
                  <c:v>-5.3921592149754902</c:v>
                </c:pt>
                <c:pt idx="2888">
                  <c:v>26.288445133657699</c:v>
                </c:pt>
                <c:pt idx="2889">
                  <c:v>38.664869395171998</c:v>
                </c:pt>
                <c:pt idx="2890">
                  <c:v>6.1436702489042796</c:v>
                </c:pt>
                <c:pt idx="2891">
                  <c:v>37.511562094452401</c:v>
                </c:pt>
                <c:pt idx="2892">
                  <c:v>27.617817957805499</c:v>
                </c:pt>
                <c:pt idx="2893">
                  <c:v>33.5728964973571</c:v>
                </c:pt>
                <c:pt idx="2894">
                  <c:v>27.906088754135698</c:v>
                </c:pt>
                <c:pt idx="2895">
                  <c:v>-0.92981592234824095</c:v>
                </c:pt>
                <c:pt idx="2896">
                  <c:v>20.969351420180899</c:v>
                </c:pt>
                <c:pt idx="2897">
                  <c:v>32.514783082995201</c:v>
                </c:pt>
                <c:pt idx="2898">
                  <c:v>-22.623724259624598</c:v>
                </c:pt>
                <c:pt idx="2899">
                  <c:v>-5.4806806389129301</c:v>
                </c:pt>
                <c:pt idx="2900">
                  <c:v>11.886757858934001</c:v>
                </c:pt>
                <c:pt idx="2901">
                  <c:v>31.536287330653799</c:v>
                </c:pt>
                <c:pt idx="2902">
                  <c:v>-18.1371461810852</c:v>
                </c:pt>
                <c:pt idx="2903">
                  <c:v>7.53450357923127</c:v>
                </c:pt>
                <c:pt idx="2904">
                  <c:v>21.2558656884149</c:v>
                </c:pt>
                <c:pt idx="2905">
                  <c:v>9.0249035134049294</c:v>
                </c:pt>
                <c:pt idx="2906">
                  <c:v>-34.319159616064198</c:v>
                </c:pt>
                <c:pt idx="2907">
                  <c:v>3.4394364816648801</c:v>
                </c:pt>
                <c:pt idx="2908">
                  <c:v>6.5068358376597901</c:v>
                </c:pt>
                <c:pt idx="2909">
                  <c:v>33.686053792179599</c:v>
                </c:pt>
                <c:pt idx="2910">
                  <c:v>-1.30495531151711</c:v>
                </c:pt>
                <c:pt idx="2911">
                  <c:v>34.724954178941303</c:v>
                </c:pt>
                <c:pt idx="2912">
                  <c:v>-2.3452394566208898</c:v>
                </c:pt>
                <c:pt idx="2913">
                  <c:v>40.094537356679297</c:v>
                </c:pt>
                <c:pt idx="2914">
                  <c:v>-31.0281450547925</c:v>
                </c:pt>
                <c:pt idx="2915">
                  <c:v>32.469718849538999</c:v>
                </c:pt>
                <c:pt idx="2916">
                  <c:v>-29.100567578941401</c:v>
                </c:pt>
                <c:pt idx="2917">
                  <c:v>-1.7540149544593699</c:v>
                </c:pt>
                <c:pt idx="2918">
                  <c:v>-4.6911925174583802</c:v>
                </c:pt>
                <c:pt idx="2919">
                  <c:v>31.215768442367199</c:v>
                </c:pt>
                <c:pt idx="2920">
                  <c:v>36.122921412919901</c:v>
                </c:pt>
                <c:pt idx="2921">
                  <c:v>3.7389560399906601</c:v>
                </c:pt>
                <c:pt idx="2922">
                  <c:v>-18.709288799732299</c:v>
                </c:pt>
                <c:pt idx="2923">
                  <c:v>25.306475964813401</c:v>
                </c:pt>
                <c:pt idx="2924">
                  <c:v>-32.484691928326903</c:v>
                </c:pt>
                <c:pt idx="2925">
                  <c:v>-2.2276205204600998</c:v>
                </c:pt>
                <c:pt idx="2926">
                  <c:v>-28.0179841562876</c:v>
                </c:pt>
                <c:pt idx="2927">
                  <c:v>-21.427001117473701</c:v>
                </c:pt>
                <c:pt idx="2928">
                  <c:v>2.6792757154995499</c:v>
                </c:pt>
                <c:pt idx="2929">
                  <c:v>-3.5539415707598598</c:v>
                </c:pt>
                <c:pt idx="2930">
                  <c:v>-22.0069872508579</c:v>
                </c:pt>
                <c:pt idx="2931">
                  <c:v>27.7016316304816</c:v>
                </c:pt>
                <c:pt idx="2932">
                  <c:v>-22.3074923698357</c:v>
                </c:pt>
                <c:pt idx="2933">
                  <c:v>-20.484385383127101</c:v>
                </c:pt>
                <c:pt idx="2934">
                  <c:v>31.2624420284519</c:v>
                </c:pt>
                <c:pt idx="2935">
                  <c:v>3.7787722891509099</c:v>
                </c:pt>
                <c:pt idx="2936">
                  <c:v>29.6498565420207</c:v>
                </c:pt>
                <c:pt idx="2937">
                  <c:v>0.47118470431249798</c:v>
                </c:pt>
                <c:pt idx="2938">
                  <c:v>28.6514188563632</c:v>
                </c:pt>
                <c:pt idx="2939">
                  <c:v>31.420956482694798</c:v>
                </c:pt>
                <c:pt idx="2940">
                  <c:v>-17.2541000060606</c:v>
                </c:pt>
                <c:pt idx="2941">
                  <c:v>38.797752784692499</c:v>
                </c:pt>
                <c:pt idx="2942">
                  <c:v>-32.8102538647084</c:v>
                </c:pt>
                <c:pt idx="2943">
                  <c:v>-29.1858175665439</c:v>
                </c:pt>
                <c:pt idx="2944">
                  <c:v>37.276391142322197</c:v>
                </c:pt>
                <c:pt idx="2945">
                  <c:v>10.081759954627</c:v>
                </c:pt>
                <c:pt idx="2946">
                  <c:v>36.051656535396504</c:v>
                </c:pt>
                <c:pt idx="2947">
                  <c:v>10.149940045150499</c:v>
                </c:pt>
                <c:pt idx="2948">
                  <c:v>-34.604113349044802</c:v>
                </c:pt>
                <c:pt idx="2949">
                  <c:v>-4.1706765665125296</c:v>
                </c:pt>
                <c:pt idx="2950">
                  <c:v>-2.4167184382281901</c:v>
                </c:pt>
                <c:pt idx="2951">
                  <c:v>23.142405308520299</c:v>
                </c:pt>
                <c:pt idx="2952">
                  <c:v>33.446342612445903</c:v>
                </c:pt>
                <c:pt idx="2953">
                  <c:v>-27.916917789441001</c:v>
                </c:pt>
                <c:pt idx="2954">
                  <c:v>-32.997982459283101</c:v>
                </c:pt>
                <c:pt idx="2955">
                  <c:v>20.8174661359966</c:v>
                </c:pt>
                <c:pt idx="2956">
                  <c:v>22.9759138465989</c:v>
                </c:pt>
                <c:pt idx="2957">
                  <c:v>-1.4337581647311199</c:v>
                </c:pt>
                <c:pt idx="2958">
                  <c:v>26.2761216323408</c:v>
                </c:pt>
                <c:pt idx="2959">
                  <c:v>12.6021379669138</c:v>
                </c:pt>
                <c:pt idx="2960">
                  <c:v>32.198829023902</c:v>
                </c:pt>
                <c:pt idx="2961">
                  <c:v>22.819430706924599</c:v>
                </c:pt>
                <c:pt idx="2962">
                  <c:v>-19.079838481078301</c:v>
                </c:pt>
                <c:pt idx="2963">
                  <c:v>-24.737581494030401</c:v>
                </c:pt>
                <c:pt idx="2964">
                  <c:v>-30.548336383674901</c:v>
                </c:pt>
                <c:pt idx="2965">
                  <c:v>4.2443352504056904</c:v>
                </c:pt>
                <c:pt idx="2966">
                  <c:v>32.497273840028299</c:v>
                </c:pt>
                <c:pt idx="2967">
                  <c:v>-29.368800973533901</c:v>
                </c:pt>
                <c:pt idx="2968">
                  <c:v>-26.221222129212499</c:v>
                </c:pt>
                <c:pt idx="2969">
                  <c:v>31.786396513922501</c:v>
                </c:pt>
                <c:pt idx="2970">
                  <c:v>12.1706089883904</c:v>
                </c:pt>
                <c:pt idx="2971">
                  <c:v>1.3025562270626401</c:v>
                </c:pt>
                <c:pt idx="2972">
                  <c:v>21.821203520529401</c:v>
                </c:pt>
                <c:pt idx="2973">
                  <c:v>-23.765399546245799</c:v>
                </c:pt>
                <c:pt idx="2974">
                  <c:v>-27.0304148861435</c:v>
                </c:pt>
                <c:pt idx="2975">
                  <c:v>-1.3643671352403901</c:v>
                </c:pt>
                <c:pt idx="2976">
                  <c:v>11.4819073883236</c:v>
                </c:pt>
                <c:pt idx="2977">
                  <c:v>35.996830739480401</c:v>
                </c:pt>
                <c:pt idx="2978">
                  <c:v>27.123489170789099</c:v>
                </c:pt>
                <c:pt idx="2979">
                  <c:v>35.115448117549398</c:v>
                </c:pt>
                <c:pt idx="2980">
                  <c:v>-31.563422516493802</c:v>
                </c:pt>
                <c:pt idx="2981">
                  <c:v>2.5670890381805198</c:v>
                </c:pt>
                <c:pt idx="2982">
                  <c:v>23.159454239879199</c:v>
                </c:pt>
                <c:pt idx="2983">
                  <c:v>-31.995656196378398</c:v>
                </c:pt>
                <c:pt idx="2984">
                  <c:v>8.4108127391486001</c:v>
                </c:pt>
                <c:pt idx="2985">
                  <c:v>38.791916646100397</c:v>
                </c:pt>
                <c:pt idx="2986">
                  <c:v>-20.024367627687901</c:v>
                </c:pt>
                <c:pt idx="2987">
                  <c:v>34.121880539566703</c:v>
                </c:pt>
                <c:pt idx="2988">
                  <c:v>-4.1720754142695702</c:v>
                </c:pt>
                <c:pt idx="2989">
                  <c:v>6.5650234054283496</c:v>
                </c:pt>
                <c:pt idx="2990">
                  <c:v>28.7160196953051</c:v>
                </c:pt>
                <c:pt idx="2991">
                  <c:v>-33.570445399436998</c:v>
                </c:pt>
                <c:pt idx="2992">
                  <c:v>27.381603166818099</c:v>
                </c:pt>
                <c:pt idx="2993">
                  <c:v>33.312269937672802</c:v>
                </c:pt>
                <c:pt idx="2994">
                  <c:v>-17.113933944581799</c:v>
                </c:pt>
                <c:pt idx="2995">
                  <c:v>31.311326510596601</c:v>
                </c:pt>
                <c:pt idx="2996">
                  <c:v>37.247500252111202</c:v>
                </c:pt>
                <c:pt idx="2997">
                  <c:v>26.941010391957501</c:v>
                </c:pt>
                <c:pt idx="2998">
                  <c:v>11.822498593478601</c:v>
                </c:pt>
                <c:pt idx="2999">
                  <c:v>25.935642462644299</c:v>
                </c:pt>
                <c:pt idx="3000">
                  <c:v>32.642147897118299</c:v>
                </c:pt>
                <c:pt idx="3001">
                  <c:v>28.984465427509399</c:v>
                </c:pt>
                <c:pt idx="3002">
                  <c:v>28.256197532238701</c:v>
                </c:pt>
                <c:pt idx="3003">
                  <c:v>-17.5122610219981</c:v>
                </c:pt>
                <c:pt idx="3004">
                  <c:v>-1.89308613919341</c:v>
                </c:pt>
                <c:pt idx="3005">
                  <c:v>27.254756753212099</c:v>
                </c:pt>
                <c:pt idx="3006">
                  <c:v>-34.056189288061503</c:v>
                </c:pt>
                <c:pt idx="3007">
                  <c:v>35.802853880686797</c:v>
                </c:pt>
                <c:pt idx="3008">
                  <c:v>10.956095773690199</c:v>
                </c:pt>
                <c:pt idx="3009">
                  <c:v>9.8383541897990501</c:v>
                </c:pt>
                <c:pt idx="3010">
                  <c:v>-27.236317380269799</c:v>
                </c:pt>
                <c:pt idx="3011">
                  <c:v>0.30823203769123703</c:v>
                </c:pt>
                <c:pt idx="3012">
                  <c:v>-1.1165249505100501</c:v>
                </c:pt>
                <c:pt idx="3013">
                  <c:v>-5.9405159581767997</c:v>
                </c:pt>
                <c:pt idx="3014">
                  <c:v>21.384471759300101</c:v>
                </c:pt>
                <c:pt idx="3015">
                  <c:v>39.330542041911897</c:v>
                </c:pt>
                <c:pt idx="3016">
                  <c:v>22.978189793702899</c:v>
                </c:pt>
                <c:pt idx="3017">
                  <c:v>29.683341390168898</c:v>
                </c:pt>
                <c:pt idx="3018">
                  <c:v>-22.301577410684001</c:v>
                </c:pt>
                <c:pt idx="3019">
                  <c:v>-29.9739836121365</c:v>
                </c:pt>
                <c:pt idx="3020">
                  <c:v>-6.2278462956926104</c:v>
                </c:pt>
                <c:pt idx="3021">
                  <c:v>28.3597421971599</c:v>
                </c:pt>
                <c:pt idx="3022">
                  <c:v>1.4993570299700301</c:v>
                </c:pt>
                <c:pt idx="3023">
                  <c:v>33.078222728197098</c:v>
                </c:pt>
                <c:pt idx="3024">
                  <c:v>-2.5619230782279199</c:v>
                </c:pt>
                <c:pt idx="3025">
                  <c:v>28.623828312775998</c:v>
                </c:pt>
                <c:pt idx="3026">
                  <c:v>35.204920080697299</c:v>
                </c:pt>
                <c:pt idx="3027">
                  <c:v>13.1681255023452</c:v>
                </c:pt>
                <c:pt idx="3028">
                  <c:v>-3.8237882085926498</c:v>
                </c:pt>
                <c:pt idx="3029">
                  <c:v>9.4434931017186106</c:v>
                </c:pt>
                <c:pt idx="3030">
                  <c:v>9.2869471481220192</c:v>
                </c:pt>
                <c:pt idx="3031">
                  <c:v>36.006772596240801</c:v>
                </c:pt>
                <c:pt idx="3032">
                  <c:v>21.0283689534538</c:v>
                </c:pt>
                <c:pt idx="3033">
                  <c:v>2.81112862943574</c:v>
                </c:pt>
                <c:pt idx="3034">
                  <c:v>-29.571049201286002</c:v>
                </c:pt>
                <c:pt idx="3035">
                  <c:v>31.264936799706799</c:v>
                </c:pt>
                <c:pt idx="3036">
                  <c:v>-23.0503328795693</c:v>
                </c:pt>
                <c:pt idx="3037">
                  <c:v>-16.017110108200299</c:v>
                </c:pt>
                <c:pt idx="3038">
                  <c:v>-1.66930823362891</c:v>
                </c:pt>
                <c:pt idx="3039">
                  <c:v>10.327501689223199</c:v>
                </c:pt>
                <c:pt idx="3040">
                  <c:v>27.974452906689098</c:v>
                </c:pt>
                <c:pt idx="3041">
                  <c:v>24.765458986624498</c:v>
                </c:pt>
                <c:pt idx="3042">
                  <c:v>32.202583689018397</c:v>
                </c:pt>
                <c:pt idx="3043">
                  <c:v>7.3318108811379101</c:v>
                </c:pt>
                <c:pt idx="3044">
                  <c:v>-26.315866382231501</c:v>
                </c:pt>
                <c:pt idx="3045">
                  <c:v>-1.0616995009263901</c:v>
                </c:pt>
                <c:pt idx="3046">
                  <c:v>-3.70898617746571</c:v>
                </c:pt>
                <c:pt idx="3047">
                  <c:v>-22.490941237262199</c:v>
                </c:pt>
                <c:pt idx="3048">
                  <c:v>-0.70834481980486097</c:v>
                </c:pt>
                <c:pt idx="3049">
                  <c:v>35.002363291780497</c:v>
                </c:pt>
                <c:pt idx="3050">
                  <c:v>-24.357331324416801</c:v>
                </c:pt>
                <c:pt idx="3051">
                  <c:v>3.6023050914672501</c:v>
                </c:pt>
                <c:pt idx="3052">
                  <c:v>26.3217484097332</c:v>
                </c:pt>
                <c:pt idx="3053">
                  <c:v>38.998177217994503</c:v>
                </c:pt>
                <c:pt idx="3054">
                  <c:v>22.7395779293124</c:v>
                </c:pt>
                <c:pt idx="3055">
                  <c:v>-2.0898655490495899</c:v>
                </c:pt>
                <c:pt idx="3056">
                  <c:v>21.668867233834099</c:v>
                </c:pt>
                <c:pt idx="3057">
                  <c:v>-32.587897447106798</c:v>
                </c:pt>
                <c:pt idx="3058">
                  <c:v>-31.934970436232799</c:v>
                </c:pt>
                <c:pt idx="3059">
                  <c:v>-32.699916278876998</c:v>
                </c:pt>
                <c:pt idx="3060">
                  <c:v>-17.3715711993468</c:v>
                </c:pt>
                <c:pt idx="3061">
                  <c:v>38.176973392214101</c:v>
                </c:pt>
                <c:pt idx="3062">
                  <c:v>-16.762803376614201</c:v>
                </c:pt>
                <c:pt idx="3063">
                  <c:v>5.0431040347738101</c:v>
                </c:pt>
                <c:pt idx="3064">
                  <c:v>9.6061777308092307</c:v>
                </c:pt>
                <c:pt idx="3065">
                  <c:v>2.0342149693345801</c:v>
                </c:pt>
                <c:pt idx="3066">
                  <c:v>-29.232195222982401</c:v>
                </c:pt>
                <c:pt idx="3067">
                  <c:v>-33.043285321955501</c:v>
                </c:pt>
                <c:pt idx="3068">
                  <c:v>30.900821831672999</c:v>
                </c:pt>
                <c:pt idx="3069">
                  <c:v>40.727983633425403</c:v>
                </c:pt>
                <c:pt idx="3070">
                  <c:v>-34.5461437406126</c:v>
                </c:pt>
                <c:pt idx="3071">
                  <c:v>-5.5317559168206296</c:v>
                </c:pt>
                <c:pt idx="3072">
                  <c:v>26.4998705585589</c:v>
                </c:pt>
                <c:pt idx="3073">
                  <c:v>-29.4504591740472</c:v>
                </c:pt>
                <c:pt idx="3074">
                  <c:v>24.408536049500398</c:v>
                </c:pt>
                <c:pt idx="3075">
                  <c:v>28.639211683279498</c:v>
                </c:pt>
                <c:pt idx="3076">
                  <c:v>-17.661140675117</c:v>
                </c:pt>
                <c:pt idx="3077">
                  <c:v>13.4944826889522</c:v>
                </c:pt>
                <c:pt idx="3078">
                  <c:v>-25.422883189852602</c:v>
                </c:pt>
                <c:pt idx="3079">
                  <c:v>38.789168675624303</c:v>
                </c:pt>
                <c:pt idx="3080">
                  <c:v>-2.4496748179987202</c:v>
                </c:pt>
                <c:pt idx="3081">
                  <c:v>33.049913737330002</c:v>
                </c:pt>
                <c:pt idx="3082">
                  <c:v>8.9567325241145905</c:v>
                </c:pt>
                <c:pt idx="3083">
                  <c:v>-30.909149860513502</c:v>
                </c:pt>
                <c:pt idx="3084">
                  <c:v>-31.5393830326318</c:v>
                </c:pt>
                <c:pt idx="3085">
                  <c:v>24.413975037368999</c:v>
                </c:pt>
                <c:pt idx="3086">
                  <c:v>-24.907318462456999</c:v>
                </c:pt>
                <c:pt idx="3087">
                  <c:v>-17.4757749531292</c:v>
                </c:pt>
                <c:pt idx="3088">
                  <c:v>1.29607068268931</c:v>
                </c:pt>
                <c:pt idx="3089">
                  <c:v>-33.704001227143401</c:v>
                </c:pt>
                <c:pt idx="3090">
                  <c:v>31.5239029924109</c:v>
                </c:pt>
                <c:pt idx="3091">
                  <c:v>-25.444219714181301</c:v>
                </c:pt>
                <c:pt idx="3092">
                  <c:v>-33.597783001927297</c:v>
                </c:pt>
                <c:pt idx="3093">
                  <c:v>37.8589788286423</c:v>
                </c:pt>
                <c:pt idx="3094">
                  <c:v>-5.5470313218612999</c:v>
                </c:pt>
                <c:pt idx="3095">
                  <c:v>-16.296050100487999</c:v>
                </c:pt>
                <c:pt idx="3096">
                  <c:v>5.6680056396855401</c:v>
                </c:pt>
                <c:pt idx="3097">
                  <c:v>38.526523326814299</c:v>
                </c:pt>
                <c:pt idx="3098">
                  <c:v>24.931803652033199</c:v>
                </c:pt>
                <c:pt idx="3099">
                  <c:v>37.912592288992201</c:v>
                </c:pt>
                <c:pt idx="3100">
                  <c:v>-1.4050790576435701</c:v>
                </c:pt>
                <c:pt idx="3101">
                  <c:v>38.976972564816599</c:v>
                </c:pt>
                <c:pt idx="3102">
                  <c:v>-16.355366188396999</c:v>
                </c:pt>
                <c:pt idx="3103">
                  <c:v>25.488114853344701</c:v>
                </c:pt>
                <c:pt idx="3104">
                  <c:v>28.678859016876899</c:v>
                </c:pt>
                <c:pt idx="3105">
                  <c:v>-1.7242131263649101</c:v>
                </c:pt>
                <c:pt idx="3106">
                  <c:v>-26.523585029744002</c:v>
                </c:pt>
                <c:pt idx="3107">
                  <c:v>11.1347895812888</c:v>
                </c:pt>
                <c:pt idx="3108">
                  <c:v>29.434426121574401</c:v>
                </c:pt>
                <c:pt idx="3109">
                  <c:v>10.744637343629201</c:v>
                </c:pt>
                <c:pt idx="3110">
                  <c:v>40.706228372527399</c:v>
                </c:pt>
                <c:pt idx="3111">
                  <c:v>36.7106904845879</c:v>
                </c:pt>
                <c:pt idx="3112">
                  <c:v>2.07550686176732</c:v>
                </c:pt>
                <c:pt idx="3113">
                  <c:v>-21.1351300525894</c:v>
                </c:pt>
                <c:pt idx="3114">
                  <c:v>40.165232234346199</c:v>
                </c:pt>
                <c:pt idx="3115">
                  <c:v>-31.431981832925299</c:v>
                </c:pt>
                <c:pt idx="3116">
                  <c:v>35.046046520222099</c:v>
                </c:pt>
                <c:pt idx="3117">
                  <c:v>10.4917238220411</c:v>
                </c:pt>
                <c:pt idx="3118">
                  <c:v>32.479005724839404</c:v>
                </c:pt>
                <c:pt idx="3119">
                  <c:v>25.651053745683399</c:v>
                </c:pt>
                <c:pt idx="3120">
                  <c:v>-31.208316666404599</c:v>
                </c:pt>
                <c:pt idx="3121">
                  <c:v>-20.019669405586502</c:v>
                </c:pt>
                <c:pt idx="3122">
                  <c:v>32.263134615870698</c:v>
                </c:pt>
                <c:pt idx="3123">
                  <c:v>-2.16535251701649</c:v>
                </c:pt>
                <c:pt idx="3124">
                  <c:v>21.451601267695398</c:v>
                </c:pt>
                <c:pt idx="3125">
                  <c:v>23.473454923932</c:v>
                </c:pt>
                <c:pt idx="3126">
                  <c:v>27.587537184915199</c:v>
                </c:pt>
                <c:pt idx="3127">
                  <c:v>12.4834431479541</c:v>
                </c:pt>
                <c:pt idx="3128">
                  <c:v>-25.3287010824749</c:v>
                </c:pt>
                <c:pt idx="3129">
                  <c:v>9.4658295052650896</c:v>
                </c:pt>
                <c:pt idx="3130">
                  <c:v>26.393104404734</c:v>
                </c:pt>
                <c:pt idx="3131">
                  <c:v>30.405228454667601</c:v>
                </c:pt>
                <c:pt idx="3132">
                  <c:v>-19.1300489734984</c:v>
                </c:pt>
                <c:pt idx="3133">
                  <c:v>8.5551737917913998E-2</c:v>
                </c:pt>
                <c:pt idx="3134">
                  <c:v>-0.46640788375101999</c:v>
                </c:pt>
                <c:pt idx="3135">
                  <c:v>7.7890677655426002</c:v>
                </c:pt>
                <c:pt idx="3136">
                  <c:v>37.259093548886099</c:v>
                </c:pt>
                <c:pt idx="3137">
                  <c:v>37.986776726545997</c:v>
                </c:pt>
                <c:pt idx="3138">
                  <c:v>-27.534763285704202</c:v>
                </c:pt>
                <c:pt idx="3139">
                  <c:v>34.499865010821999</c:v>
                </c:pt>
                <c:pt idx="3140">
                  <c:v>-19.004222735580001</c:v>
                </c:pt>
                <c:pt idx="3141">
                  <c:v>7.8431398806910098</c:v>
                </c:pt>
                <c:pt idx="3142">
                  <c:v>22.563658676911199</c:v>
                </c:pt>
                <c:pt idx="3143">
                  <c:v>10.224233780290101</c:v>
                </c:pt>
                <c:pt idx="3144">
                  <c:v>32.986297667822001</c:v>
                </c:pt>
                <c:pt idx="3145">
                  <c:v>-35.049656081971598</c:v>
                </c:pt>
                <c:pt idx="3146">
                  <c:v>-15.9389869019899</c:v>
                </c:pt>
                <c:pt idx="3147">
                  <c:v>22.500306320893898</c:v>
                </c:pt>
                <c:pt idx="3148">
                  <c:v>-30.790883048396701</c:v>
                </c:pt>
                <c:pt idx="3149">
                  <c:v>21.810010658062399</c:v>
                </c:pt>
                <c:pt idx="3150">
                  <c:v>0.68876870183599204</c:v>
                </c:pt>
                <c:pt idx="3151">
                  <c:v>11.012686581656499</c:v>
                </c:pt>
                <c:pt idx="3152">
                  <c:v>-22.713254870261999</c:v>
                </c:pt>
                <c:pt idx="3153">
                  <c:v>30.9735321578754</c:v>
                </c:pt>
                <c:pt idx="3154">
                  <c:v>-4.1663232054240904</c:v>
                </c:pt>
                <c:pt idx="3155">
                  <c:v>6.0642163733473202</c:v>
                </c:pt>
                <c:pt idx="3156">
                  <c:v>2.0413331056218098</c:v>
                </c:pt>
                <c:pt idx="3157">
                  <c:v>8.8714549195337504</c:v>
                </c:pt>
                <c:pt idx="3158">
                  <c:v>-5.9835046324804297</c:v>
                </c:pt>
                <c:pt idx="3159">
                  <c:v>38.8565247863813</c:v>
                </c:pt>
                <c:pt idx="3160">
                  <c:v>-22.435061018568099</c:v>
                </c:pt>
                <c:pt idx="3161">
                  <c:v>4.6543389111262297</c:v>
                </c:pt>
                <c:pt idx="3162">
                  <c:v>36.790219220504</c:v>
                </c:pt>
                <c:pt idx="3163">
                  <c:v>-27.816593729185101</c:v>
                </c:pt>
                <c:pt idx="3164">
                  <c:v>23.4268866043037</c:v>
                </c:pt>
                <c:pt idx="3165">
                  <c:v>-33.458785649940303</c:v>
                </c:pt>
                <c:pt idx="3166">
                  <c:v>22.594738497070299</c:v>
                </c:pt>
                <c:pt idx="3167">
                  <c:v>-3.1672297447997</c:v>
                </c:pt>
                <c:pt idx="3168">
                  <c:v>33.813781216989099</c:v>
                </c:pt>
                <c:pt idx="3169">
                  <c:v>30.409604172090202</c:v>
                </c:pt>
                <c:pt idx="3170">
                  <c:v>1.6314740771559699</c:v>
                </c:pt>
                <c:pt idx="3171">
                  <c:v>-33.956074742298497</c:v>
                </c:pt>
                <c:pt idx="3172">
                  <c:v>2.6503876288083701</c:v>
                </c:pt>
                <c:pt idx="3173">
                  <c:v>-0.50807821040370504</c:v>
                </c:pt>
                <c:pt idx="3174">
                  <c:v>10.486035274903999</c:v>
                </c:pt>
                <c:pt idx="3175">
                  <c:v>28.5718504156285</c:v>
                </c:pt>
                <c:pt idx="3176">
                  <c:v>36.186106410081699</c:v>
                </c:pt>
                <c:pt idx="3177">
                  <c:v>-29.1837709654876</c:v>
                </c:pt>
                <c:pt idx="3178">
                  <c:v>12.372319039409399</c:v>
                </c:pt>
                <c:pt idx="3179">
                  <c:v>33.913371345330198</c:v>
                </c:pt>
                <c:pt idx="3180">
                  <c:v>-5.8084991197096496</c:v>
                </c:pt>
                <c:pt idx="3181">
                  <c:v>31.081689933300702</c:v>
                </c:pt>
                <c:pt idx="3182">
                  <c:v>-34.468991883440196</c:v>
                </c:pt>
                <c:pt idx="3183">
                  <c:v>10.866570258240699</c:v>
                </c:pt>
                <c:pt idx="3184">
                  <c:v>-34.028228894008102</c:v>
                </c:pt>
                <c:pt idx="3185">
                  <c:v>-22.1515023197239</c:v>
                </c:pt>
                <c:pt idx="3186">
                  <c:v>-1.94277899873596</c:v>
                </c:pt>
                <c:pt idx="3187">
                  <c:v>-24.8200572153821</c:v>
                </c:pt>
                <c:pt idx="3188">
                  <c:v>-33.906584371559802</c:v>
                </c:pt>
                <c:pt idx="3189">
                  <c:v>-22.458134547198899</c:v>
                </c:pt>
                <c:pt idx="3190">
                  <c:v>-26.126594686145499</c:v>
                </c:pt>
                <c:pt idx="3191">
                  <c:v>1.8118421771444</c:v>
                </c:pt>
                <c:pt idx="3192">
                  <c:v>30.8755244983425</c:v>
                </c:pt>
                <c:pt idx="3193">
                  <c:v>11.818849625160601</c:v>
                </c:pt>
                <c:pt idx="3194">
                  <c:v>-22.4101754985223</c:v>
                </c:pt>
                <c:pt idx="3195">
                  <c:v>-29.1230118819837</c:v>
                </c:pt>
                <c:pt idx="3196">
                  <c:v>-30.40020590464</c:v>
                </c:pt>
                <c:pt idx="3197">
                  <c:v>9.5655986103639401E-2</c:v>
                </c:pt>
                <c:pt idx="3198">
                  <c:v>-4.9263191178654298</c:v>
                </c:pt>
                <c:pt idx="3199">
                  <c:v>22.633421668542699</c:v>
                </c:pt>
                <c:pt idx="3200">
                  <c:v>27.0509692809383</c:v>
                </c:pt>
                <c:pt idx="3201">
                  <c:v>24.7951584722672</c:v>
                </c:pt>
                <c:pt idx="3202">
                  <c:v>-17.457280045132801</c:v>
                </c:pt>
                <c:pt idx="3203">
                  <c:v>-24.650742134944601</c:v>
                </c:pt>
                <c:pt idx="3204">
                  <c:v>10.701023355219601</c:v>
                </c:pt>
                <c:pt idx="3205">
                  <c:v>22.398185054749199</c:v>
                </c:pt>
                <c:pt idx="3206">
                  <c:v>-6.2717126676112498</c:v>
                </c:pt>
                <c:pt idx="3207">
                  <c:v>-22.752828879812999</c:v>
                </c:pt>
                <c:pt idx="3208">
                  <c:v>13.0062056812984</c:v>
                </c:pt>
                <c:pt idx="3209">
                  <c:v>38.722347593197703</c:v>
                </c:pt>
                <c:pt idx="3210">
                  <c:v>26.705590665255801</c:v>
                </c:pt>
                <c:pt idx="3211">
                  <c:v>26.849607931654798</c:v>
                </c:pt>
                <c:pt idx="3212">
                  <c:v>-22.233012426799899</c:v>
                </c:pt>
                <c:pt idx="3213">
                  <c:v>-29.531430002651401</c:v>
                </c:pt>
                <c:pt idx="3214">
                  <c:v>-35.056987419322603</c:v>
                </c:pt>
                <c:pt idx="3215">
                  <c:v>-18.8794603190697</c:v>
                </c:pt>
                <c:pt idx="3216">
                  <c:v>26.2033463030333</c:v>
                </c:pt>
                <c:pt idx="3217">
                  <c:v>29.061286059119599</c:v>
                </c:pt>
                <c:pt idx="3218">
                  <c:v>-0.131792817909722</c:v>
                </c:pt>
                <c:pt idx="3219">
                  <c:v>-34.912048937835102</c:v>
                </c:pt>
                <c:pt idx="3220">
                  <c:v>4.7262886313753496</c:v>
                </c:pt>
                <c:pt idx="3221">
                  <c:v>-30.815446534636699</c:v>
                </c:pt>
                <c:pt idx="3222">
                  <c:v>-25.4183266752637</c:v>
                </c:pt>
                <c:pt idx="3223">
                  <c:v>-20.594263145613699</c:v>
                </c:pt>
                <c:pt idx="3224">
                  <c:v>-1.46755030377433</c:v>
                </c:pt>
                <c:pt idx="3225">
                  <c:v>-26.148861384275499</c:v>
                </c:pt>
                <c:pt idx="3226">
                  <c:v>22.720968375929399</c:v>
                </c:pt>
                <c:pt idx="3227">
                  <c:v>-3.8595654872818699</c:v>
                </c:pt>
                <c:pt idx="3228">
                  <c:v>25.278181872245298</c:v>
                </c:pt>
                <c:pt idx="3229">
                  <c:v>4.16306628048231</c:v>
                </c:pt>
                <c:pt idx="3230">
                  <c:v>-24.875536192945599</c:v>
                </c:pt>
                <c:pt idx="3231">
                  <c:v>7.3230359657533501</c:v>
                </c:pt>
                <c:pt idx="3232">
                  <c:v>-34.825189531945597</c:v>
                </c:pt>
                <c:pt idx="3233">
                  <c:v>7.7190621245042097</c:v>
                </c:pt>
                <c:pt idx="3234">
                  <c:v>-34.224550424387303</c:v>
                </c:pt>
                <c:pt idx="3235">
                  <c:v>-30.493091665461101</c:v>
                </c:pt>
                <c:pt idx="3236">
                  <c:v>12.7093122948533</c:v>
                </c:pt>
                <c:pt idx="3237">
                  <c:v>9.5756840684289397</c:v>
                </c:pt>
                <c:pt idx="3238">
                  <c:v>-28.822778211660601</c:v>
                </c:pt>
                <c:pt idx="3239">
                  <c:v>25.456272877023999</c:v>
                </c:pt>
                <c:pt idx="3240">
                  <c:v>31.9274160128024</c:v>
                </c:pt>
                <c:pt idx="3241">
                  <c:v>-15.969487137680201</c:v>
                </c:pt>
                <c:pt idx="3242">
                  <c:v>38.423666630597502</c:v>
                </c:pt>
                <c:pt idx="3243">
                  <c:v>0.20009311444168501</c:v>
                </c:pt>
                <c:pt idx="3244">
                  <c:v>-20.290894743906499</c:v>
                </c:pt>
                <c:pt idx="3245">
                  <c:v>-21.058343309255399</c:v>
                </c:pt>
                <c:pt idx="3246">
                  <c:v>7.9511646585851903</c:v>
                </c:pt>
                <c:pt idx="3247">
                  <c:v>-4.8173465321853302</c:v>
                </c:pt>
                <c:pt idx="3248">
                  <c:v>5.6839891529692199</c:v>
                </c:pt>
                <c:pt idx="3249">
                  <c:v>35.876061394361898</c:v>
                </c:pt>
                <c:pt idx="3250">
                  <c:v>-1.6402829818787099</c:v>
                </c:pt>
                <c:pt idx="3251">
                  <c:v>-18.5949239537387</c:v>
                </c:pt>
                <c:pt idx="3252">
                  <c:v>23.825986388478601</c:v>
                </c:pt>
                <c:pt idx="3253">
                  <c:v>-1.0840843912575799</c:v>
                </c:pt>
                <c:pt idx="3254">
                  <c:v>7.2489721004418604</c:v>
                </c:pt>
                <c:pt idx="3255">
                  <c:v>5.4261971866252603</c:v>
                </c:pt>
                <c:pt idx="3256">
                  <c:v>0.13892043413833099</c:v>
                </c:pt>
                <c:pt idx="3257">
                  <c:v>-5.9372630695048798</c:v>
                </c:pt>
                <c:pt idx="3258">
                  <c:v>-27.854348112099</c:v>
                </c:pt>
                <c:pt idx="3259">
                  <c:v>-3.3534133454961998</c:v>
                </c:pt>
                <c:pt idx="3260">
                  <c:v>-3.2816531675022902</c:v>
                </c:pt>
                <c:pt idx="3261">
                  <c:v>-3.5187112736984298</c:v>
                </c:pt>
                <c:pt idx="3262">
                  <c:v>-26.509982082261001</c:v>
                </c:pt>
                <c:pt idx="3263">
                  <c:v>-5.4507212245424803</c:v>
                </c:pt>
                <c:pt idx="3264">
                  <c:v>-4.6008409400699</c:v>
                </c:pt>
                <c:pt idx="3265">
                  <c:v>22.016650423499499</c:v>
                </c:pt>
                <c:pt idx="3266">
                  <c:v>-17.0575828534561</c:v>
                </c:pt>
                <c:pt idx="3267">
                  <c:v>-26.676826138387302</c:v>
                </c:pt>
                <c:pt idx="3268">
                  <c:v>26.588724453469499</c:v>
                </c:pt>
                <c:pt idx="3269">
                  <c:v>6.6973562720174602</c:v>
                </c:pt>
                <c:pt idx="3270">
                  <c:v>5.0927580184108798</c:v>
                </c:pt>
                <c:pt idx="3271">
                  <c:v>-22.601605239427801</c:v>
                </c:pt>
                <c:pt idx="3272">
                  <c:v>38.542384036540099</c:v>
                </c:pt>
                <c:pt idx="3273">
                  <c:v>30.916378588958199</c:v>
                </c:pt>
                <c:pt idx="3274">
                  <c:v>23.971267357180601</c:v>
                </c:pt>
                <c:pt idx="3275">
                  <c:v>3.6789823269099098</c:v>
                </c:pt>
                <c:pt idx="3276">
                  <c:v>-34.573176136440303</c:v>
                </c:pt>
                <c:pt idx="3277">
                  <c:v>0.90795153772095505</c:v>
                </c:pt>
                <c:pt idx="3278">
                  <c:v>5.3020129889825904</c:v>
                </c:pt>
                <c:pt idx="3279">
                  <c:v>35.671870448785697</c:v>
                </c:pt>
                <c:pt idx="3280">
                  <c:v>36.005364299722302</c:v>
                </c:pt>
                <c:pt idx="3281">
                  <c:v>38.550586714576802</c:v>
                </c:pt>
                <c:pt idx="3282">
                  <c:v>-32.440240144876697</c:v>
                </c:pt>
                <c:pt idx="3283">
                  <c:v>31.661280960891101</c:v>
                </c:pt>
                <c:pt idx="3284">
                  <c:v>-34.770963666633499</c:v>
                </c:pt>
                <c:pt idx="3285">
                  <c:v>39.964368442790501</c:v>
                </c:pt>
                <c:pt idx="3286">
                  <c:v>-31.201966954483499</c:v>
                </c:pt>
                <c:pt idx="3287">
                  <c:v>40.054993704053899</c:v>
                </c:pt>
                <c:pt idx="3288">
                  <c:v>36.392090935653101</c:v>
                </c:pt>
                <c:pt idx="3289">
                  <c:v>-21.159701571526298</c:v>
                </c:pt>
                <c:pt idx="3290">
                  <c:v>-31.200608512079199</c:v>
                </c:pt>
                <c:pt idx="3291">
                  <c:v>39.157297188388199</c:v>
                </c:pt>
                <c:pt idx="3292">
                  <c:v>34.313777518763402</c:v>
                </c:pt>
                <c:pt idx="3293">
                  <c:v>29.020344325342101</c:v>
                </c:pt>
                <c:pt idx="3294">
                  <c:v>26.551332396900001</c:v>
                </c:pt>
                <c:pt idx="3295">
                  <c:v>28.6759897341848</c:v>
                </c:pt>
                <c:pt idx="3296">
                  <c:v>21.195692130506099</c:v>
                </c:pt>
                <c:pt idx="3297">
                  <c:v>24.875300243410202</c:v>
                </c:pt>
                <c:pt idx="3298">
                  <c:v>11.2568618969872</c:v>
                </c:pt>
                <c:pt idx="3299">
                  <c:v>-3.2164183031953502</c:v>
                </c:pt>
                <c:pt idx="3300">
                  <c:v>2.5644883568810299</c:v>
                </c:pt>
                <c:pt idx="3301">
                  <c:v>-28.062031691704799</c:v>
                </c:pt>
                <c:pt idx="3302">
                  <c:v>40.739805959901801</c:v>
                </c:pt>
                <c:pt idx="3303">
                  <c:v>-3.03306034976828</c:v>
                </c:pt>
                <c:pt idx="3304">
                  <c:v>11.6394544688282</c:v>
                </c:pt>
                <c:pt idx="3305">
                  <c:v>40.451974469609198</c:v>
                </c:pt>
                <c:pt idx="3306">
                  <c:v>23.274640148101899</c:v>
                </c:pt>
                <c:pt idx="3307">
                  <c:v>33.736531100217199</c:v>
                </c:pt>
                <c:pt idx="3308">
                  <c:v>39.853233954918799</c:v>
                </c:pt>
                <c:pt idx="3309">
                  <c:v>-0.57078990755104397</c:v>
                </c:pt>
                <c:pt idx="3310">
                  <c:v>-25.213604399331299</c:v>
                </c:pt>
                <c:pt idx="3311">
                  <c:v>30.532322385507701</c:v>
                </c:pt>
                <c:pt idx="3312">
                  <c:v>-15.3689747782793</c:v>
                </c:pt>
                <c:pt idx="3313">
                  <c:v>10.253187983798799</c:v>
                </c:pt>
                <c:pt idx="3314">
                  <c:v>-5.5645974262999101</c:v>
                </c:pt>
                <c:pt idx="3315">
                  <c:v>20.957399333126599</c:v>
                </c:pt>
                <c:pt idx="3316">
                  <c:v>24.003192092680401</c:v>
                </c:pt>
                <c:pt idx="3317">
                  <c:v>-28.4268746207857</c:v>
                </c:pt>
                <c:pt idx="3318">
                  <c:v>-18.9953637265643</c:v>
                </c:pt>
                <c:pt idx="3319">
                  <c:v>-4.5285863960430399</c:v>
                </c:pt>
                <c:pt idx="3320">
                  <c:v>-34.407435240017598</c:v>
                </c:pt>
                <c:pt idx="3321">
                  <c:v>-4.6956766761757898</c:v>
                </c:pt>
                <c:pt idx="3322">
                  <c:v>-0.47072734039275599</c:v>
                </c:pt>
                <c:pt idx="3323">
                  <c:v>-18.307626397020101</c:v>
                </c:pt>
                <c:pt idx="3324">
                  <c:v>-20.666097756325101</c:v>
                </c:pt>
                <c:pt idx="3325">
                  <c:v>-22.367820341442599</c:v>
                </c:pt>
                <c:pt idx="3326">
                  <c:v>4.5143989176656998</c:v>
                </c:pt>
                <c:pt idx="3327">
                  <c:v>31.987936790827401</c:v>
                </c:pt>
                <c:pt idx="3328">
                  <c:v>-29.5895111275454</c:v>
                </c:pt>
                <c:pt idx="3329">
                  <c:v>22.470158434290401</c:v>
                </c:pt>
                <c:pt idx="3330">
                  <c:v>-30.092567971439401</c:v>
                </c:pt>
                <c:pt idx="3331">
                  <c:v>-23.968660343120899</c:v>
                </c:pt>
                <c:pt idx="3332">
                  <c:v>-1.06155687923512</c:v>
                </c:pt>
                <c:pt idx="3333">
                  <c:v>-32.166788904885898</c:v>
                </c:pt>
                <c:pt idx="3334">
                  <c:v>8.7376482982083896</c:v>
                </c:pt>
                <c:pt idx="3335">
                  <c:v>-23.5177359749765</c:v>
                </c:pt>
                <c:pt idx="3336">
                  <c:v>40.324921141994899</c:v>
                </c:pt>
                <c:pt idx="3337">
                  <c:v>30.307498490750898</c:v>
                </c:pt>
                <c:pt idx="3338">
                  <c:v>4.2110836030429004</c:v>
                </c:pt>
                <c:pt idx="3339">
                  <c:v>27.4287363941426</c:v>
                </c:pt>
                <c:pt idx="3340">
                  <c:v>37.812294315326596</c:v>
                </c:pt>
                <c:pt idx="3341">
                  <c:v>-22.111515395362598</c:v>
                </c:pt>
                <c:pt idx="3342">
                  <c:v>-5.22939355014912</c:v>
                </c:pt>
                <c:pt idx="3343">
                  <c:v>12.387862417572901</c:v>
                </c:pt>
                <c:pt idx="3344">
                  <c:v>-3.2874156380946902</c:v>
                </c:pt>
                <c:pt idx="3345">
                  <c:v>-3.7173032561091501</c:v>
                </c:pt>
                <c:pt idx="3346">
                  <c:v>-34.5402831201677</c:v>
                </c:pt>
                <c:pt idx="3347">
                  <c:v>37.506409433381101</c:v>
                </c:pt>
                <c:pt idx="3348">
                  <c:v>0.35891340333971</c:v>
                </c:pt>
                <c:pt idx="3349">
                  <c:v>-17.435076367654101</c:v>
                </c:pt>
                <c:pt idx="3350">
                  <c:v>13.390226238657901</c:v>
                </c:pt>
                <c:pt idx="3351">
                  <c:v>-18.235603142507301</c:v>
                </c:pt>
                <c:pt idx="3352">
                  <c:v>20.9291947549574</c:v>
                </c:pt>
                <c:pt idx="3353">
                  <c:v>36.798160242529597</c:v>
                </c:pt>
                <c:pt idx="3354">
                  <c:v>6.8346634037361396</c:v>
                </c:pt>
                <c:pt idx="3355">
                  <c:v>3.9710515477837798</c:v>
                </c:pt>
                <c:pt idx="3356">
                  <c:v>-29.139244894447099</c:v>
                </c:pt>
                <c:pt idx="3357">
                  <c:v>-32.059272007260901</c:v>
                </c:pt>
                <c:pt idx="3358">
                  <c:v>-0.42934012823136197</c:v>
                </c:pt>
                <c:pt idx="3359">
                  <c:v>27.562073278850502</c:v>
                </c:pt>
                <c:pt idx="3360">
                  <c:v>8.6434347033568706</c:v>
                </c:pt>
                <c:pt idx="3361">
                  <c:v>-20.604546941365101</c:v>
                </c:pt>
                <c:pt idx="3362">
                  <c:v>32.1402279964257</c:v>
                </c:pt>
                <c:pt idx="3363">
                  <c:v>-19.403329061167099</c:v>
                </c:pt>
                <c:pt idx="3364">
                  <c:v>-16.5789392450496</c:v>
                </c:pt>
                <c:pt idx="3365">
                  <c:v>25.6396175253869</c:v>
                </c:pt>
                <c:pt idx="3366">
                  <c:v>-29.915137835694701</c:v>
                </c:pt>
                <c:pt idx="3367">
                  <c:v>30.991758863024302</c:v>
                </c:pt>
                <c:pt idx="3368">
                  <c:v>33.079134412902299</c:v>
                </c:pt>
                <c:pt idx="3369">
                  <c:v>12.704823421650801</c:v>
                </c:pt>
                <c:pt idx="3370">
                  <c:v>-24.9616076112749</c:v>
                </c:pt>
                <c:pt idx="3371">
                  <c:v>-23.164080305766198</c:v>
                </c:pt>
                <c:pt idx="3372">
                  <c:v>31.505929022296598</c:v>
                </c:pt>
                <c:pt idx="3373">
                  <c:v>-19.1036872767638</c:v>
                </c:pt>
                <c:pt idx="3374">
                  <c:v>4.45627968775133</c:v>
                </c:pt>
                <c:pt idx="3375">
                  <c:v>22.956389410537</c:v>
                </c:pt>
                <c:pt idx="3376">
                  <c:v>-22.915070369461901</c:v>
                </c:pt>
                <c:pt idx="3377">
                  <c:v>21.024644759977999</c:v>
                </c:pt>
                <c:pt idx="3378">
                  <c:v>-21.936126166655502</c:v>
                </c:pt>
                <c:pt idx="3379">
                  <c:v>-0.55540144082083798</c:v>
                </c:pt>
                <c:pt idx="3380">
                  <c:v>-4.4166196502835904</c:v>
                </c:pt>
                <c:pt idx="3381">
                  <c:v>-18.6994109025547</c:v>
                </c:pt>
                <c:pt idx="3382">
                  <c:v>24.394023797616502</c:v>
                </c:pt>
                <c:pt idx="3383">
                  <c:v>11.359837303791201</c:v>
                </c:pt>
                <c:pt idx="3384">
                  <c:v>-32.511089460701697</c:v>
                </c:pt>
                <c:pt idx="3385">
                  <c:v>12.688935691419999</c:v>
                </c:pt>
                <c:pt idx="3386">
                  <c:v>7.34517307600668</c:v>
                </c:pt>
                <c:pt idx="3387">
                  <c:v>28.618017238488498</c:v>
                </c:pt>
                <c:pt idx="3388">
                  <c:v>-15.612441822340999</c:v>
                </c:pt>
                <c:pt idx="3389">
                  <c:v>12.790205367397</c:v>
                </c:pt>
                <c:pt idx="3390">
                  <c:v>21.828682054587901</c:v>
                </c:pt>
                <c:pt idx="3391">
                  <c:v>2.8477522630890499</c:v>
                </c:pt>
                <c:pt idx="3392">
                  <c:v>-33.174737235902597</c:v>
                </c:pt>
                <c:pt idx="3393">
                  <c:v>26.7197838791127</c:v>
                </c:pt>
                <c:pt idx="3394">
                  <c:v>21.917404064761001</c:v>
                </c:pt>
                <c:pt idx="3395">
                  <c:v>21.0494194401419</c:v>
                </c:pt>
                <c:pt idx="3396">
                  <c:v>28.076227445093298</c:v>
                </c:pt>
                <c:pt idx="3397">
                  <c:v>-3.0106045621284201</c:v>
                </c:pt>
                <c:pt idx="3398">
                  <c:v>13.211629881839301</c:v>
                </c:pt>
                <c:pt idx="3399">
                  <c:v>32.554332210650301</c:v>
                </c:pt>
                <c:pt idx="3400">
                  <c:v>23.4276013737284</c:v>
                </c:pt>
                <c:pt idx="3401">
                  <c:v>-28.922718258213099</c:v>
                </c:pt>
                <c:pt idx="3402">
                  <c:v>37.787494692282998</c:v>
                </c:pt>
                <c:pt idx="3403">
                  <c:v>27.628955985332802</c:v>
                </c:pt>
                <c:pt idx="3404">
                  <c:v>0.101551750853178</c:v>
                </c:pt>
                <c:pt idx="3405">
                  <c:v>36.701337876828099</c:v>
                </c:pt>
                <c:pt idx="3406">
                  <c:v>34.594977156893897</c:v>
                </c:pt>
                <c:pt idx="3407">
                  <c:v>5.0459242450466304</c:v>
                </c:pt>
                <c:pt idx="3408">
                  <c:v>38.865752053924197</c:v>
                </c:pt>
                <c:pt idx="3409">
                  <c:v>-2.44977234871092</c:v>
                </c:pt>
                <c:pt idx="3410">
                  <c:v>-18.7876038798432</c:v>
                </c:pt>
                <c:pt idx="3411">
                  <c:v>7.5293026995323302</c:v>
                </c:pt>
                <c:pt idx="3412">
                  <c:v>-32.614035593259302</c:v>
                </c:pt>
                <c:pt idx="3413">
                  <c:v>-25.5297701028529</c:v>
                </c:pt>
                <c:pt idx="3414">
                  <c:v>8.5773030983479597</c:v>
                </c:pt>
                <c:pt idx="3415">
                  <c:v>-34.665645134503997</c:v>
                </c:pt>
                <c:pt idx="3416">
                  <c:v>39.980205763388099</c:v>
                </c:pt>
                <c:pt idx="3417">
                  <c:v>28.6755039045165</c:v>
                </c:pt>
                <c:pt idx="3418">
                  <c:v>-26.664442830258999</c:v>
                </c:pt>
                <c:pt idx="3419">
                  <c:v>-5.7250766206018504</c:v>
                </c:pt>
                <c:pt idx="3420">
                  <c:v>13.043696195875601</c:v>
                </c:pt>
                <c:pt idx="3421">
                  <c:v>31.086335605111099</c:v>
                </c:pt>
                <c:pt idx="3422">
                  <c:v>-18.174214221538598</c:v>
                </c:pt>
                <c:pt idx="3423">
                  <c:v>29.057536064841901</c:v>
                </c:pt>
                <c:pt idx="3424">
                  <c:v>-19.784448559096401</c:v>
                </c:pt>
                <c:pt idx="3425">
                  <c:v>24.338070357517399</c:v>
                </c:pt>
                <c:pt idx="3426">
                  <c:v>-15.660287942124601</c:v>
                </c:pt>
                <c:pt idx="3427">
                  <c:v>-21.312571985294301</c:v>
                </c:pt>
                <c:pt idx="3428">
                  <c:v>-18.711976752285199</c:v>
                </c:pt>
                <c:pt idx="3429">
                  <c:v>4.3101733842249503</c:v>
                </c:pt>
                <c:pt idx="3430">
                  <c:v>29.648583935710199</c:v>
                </c:pt>
                <c:pt idx="3431">
                  <c:v>32.666009952653603</c:v>
                </c:pt>
                <c:pt idx="3432">
                  <c:v>9.6598849534975795</c:v>
                </c:pt>
                <c:pt idx="3433">
                  <c:v>6.9979345060419904</c:v>
                </c:pt>
                <c:pt idx="3434">
                  <c:v>10.080505386264001</c:v>
                </c:pt>
                <c:pt idx="3435">
                  <c:v>-24.558194443700302</c:v>
                </c:pt>
                <c:pt idx="3436">
                  <c:v>0.65505928411312797</c:v>
                </c:pt>
                <c:pt idx="3437">
                  <c:v>35.533488481864701</c:v>
                </c:pt>
                <c:pt idx="3438">
                  <c:v>40.547597026588903</c:v>
                </c:pt>
                <c:pt idx="3439">
                  <c:v>-25.419774820377</c:v>
                </c:pt>
                <c:pt idx="3440">
                  <c:v>-1.61340373666361</c:v>
                </c:pt>
                <c:pt idx="3441">
                  <c:v>38.997100728309199</c:v>
                </c:pt>
                <c:pt idx="3442">
                  <c:v>33.219126857681502</c:v>
                </c:pt>
                <c:pt idx="3443">
                  <c:v>-1.3245571944702501</c:v>
                </c:pt>
                <c:pt idx="3444">
                  <c:v>-24.564403302789302</c:v>
                </c:pt>
                <c:pt idx="3445">
                  <c:v>6.44880158007983</c:v>
                </c:pt>
                <c:pt idx="3446">
                  <c:v>-33.752358374206999</c:v>
                </c:pt>
                <c:pt idx="3447">
                  <c:v>40.595559653345298</c:v>
                </c:pt>
                <c:pt idx="3448">
                  <c:v>29.347571182631601</c:v>
                </c:pt>
                <c:pt idx="3449">
                  <c:v>1.1317920279037901</c:v>
                </c:pt>
                <c:pt idx="3450">
                  <c:v>-21.8182088712466</c:v>
                </c:pt>
                <c:pt idx="3451">
                  <c:v>-23.936871942652299</c:v>
                </c:pt>
                <c:pt idx="3452">
                  <c:v>-5.4567329159992601</c:v>
                </c:pt>
                <c:pt idx="3453">
                  <c:v>24.354400232764402</c:v>
                </c:pt>
                <c:pt idx="3454">
                  <c:v>-18.4737942806196</c:v>
                </c:pt>
                <c:pt idx="3455">
                  <c:v>35.766641439468103</c:v>
                </c:pt>
                <c:pt idx="3456">
                  <c:v>9.2719201263309596</c:v>
                </c:pt>
                <c:pt idx="3457">
                  <c:v>4.6052711334657896</c:v>
                </c:pt>
                <c:pt idx="3458">
                  <c:v>7.8836643055057198</c:v>
                </c:pt>
                <c:pt idx="3459">
                  <c:v>-17.086240852120699</c:v>
                </c:pt>
                <c:pt idx="3460">
                  <c:v>2.2325894216530102</c:v>
                </c:pt>
                <c:pt idx="3461">
                  <c:v>22.114235802347601</c:v>
                </c:pt>
                <c:pt idx="3462">
                  <c:v>23.7934686615644</c:v>
                </c:pt>
                <c:pt idx="3463">
                  <c:v>10.9146727144109</c:v>
                </c:pt>
                <c:pt idx="3464">
                  <c:v>-29.736155411389799</c:v>
                </c:pt>
                <c:pt idx="3465">
                  <c:v>-27.798604362800599</c:v>
                </c:pt>
                <c:pt idx="3466">
                  <c:v>-17.721149290538602</c:v>
                </c:pt>
                <c:pt idx="3467">
                  <c:v>35.925546877126401</c:v>
                </c:pt>
                <c:pt idx="3468">
                  <c:v>28.7536779341225</c:v>
                </c:pt>
                <c:pt idx="3469">
                  <c:v>37.732892413929001</c:v>
                </c:pt>
                <c:pt idx="3470">
                  <c:v>36.053171375007999</c:v>
                </c:pt>
                <c:pt idx="3471">
                  <c:v>-17.973037390650799</c:v>
                </c:pt>
                <c:pt idx="3472">
                  <c:v>35.610307596384999</c:v>
                </c:pt>
                <c:pt idx="3473">
                  <c:v>3.5978084903384602</c:v>
                </c:pt>
                <c:pt idx="3474">
                  <c:v>24.5222427598721</c:v>
                </c:pt>
                <c:pt idx="3475">
                  <c:v>36.241103097585501</c:v>
                </c:pt>
                <c:pt idx="3476">
                  <c:v>2.5233922117957399</c:v>
                </c:pt>
                <c:pt idx="3477">
                  <c:v>12.085439902162101</c:v>
                </c:pt>
                <c:pt idx="3478">
                  <c:v>22.122664589818601</c:v>
                </c:pt>
                <c:pt idx="3479">
                  <c:v>-4.2653785993070503</c:v>
                </c:pt>
                <c:pt idx="3480">
                  <c:v>13.1126016441894</c:v>
                </c:pt>
                <c:pt idx="3481">
                  <c:v>6.2004234540394201</c:v>
                </c:pt>
                <c:pt idx="3482">
                  <c:v>-22.224751776046901</c:v>
                </c:pt>
                <c:pt idx="3483">
                  <c:v>-17.427735576962501</c:v>
                </c:pt>
                <c:pt idx="3484">
                  <c:v>24.237438753021198</c:v>
                </c:pt>
                <c:pt idx="3485">
                  <c:v>-20.870318369845901</c:v>
                </c:pt>
                <c:pt idx="3486">
                  <c:v>12.093772643196701</c:v>
                </c:pt>
                <c:pt idx="3487">
                  <c:v>0.90802779041232495</c:v>
                </c:pt>
                <c:pt idx="3488">
                  <c:v>32.469702151232298</c:v>
                </c:pt>
                <c:pt idx="3489">
                  <c:v>-27.743869987130601</c:v>
                </c:pt>
                <c:pt idx="3490">
                  <c:v>-21.616319788502999</c:v>
                </c:pt>
                <c:pt idx="3491">
                  <c:v>5.2004520631629996</c:v>
                </c:pt>
                <c:pt idx="3492">
                  <c:v>-29.272376776030701</c:v>
                </c:pt>
                <c:pt idx="3493">
                  <c:v>-34.465199338043</c:v>
                </c:pt>
                <c:pt idx="3494">
                  <c:v>0.35869266368757202</c:v>
                </c:pt>
                <c:pt idx="3495">
                  <c:v>-24.649253444145099</c:v>
                </c:pt>
                <c:pt idx="3496">
                  <c:v>36.713491601973303</c:v>
                </c:pt>
                <c:pt idx="3497">
                  <c:v>5.6972177842142804</c:v>
                </c:pt>
                <c:pt idx="3498">
                  <c:v>1.81960480424743</c:v>
                </c:pt>
                <c:pt idx="3499">
                  <c:v>-4.1588461528299998</c:v>
                </c:pt>
                <c:pt idx="3500">
                  <c:v>-31.652338551595399</c:v>
                </c:pt>
                <c:pt idx="3501">
                  <c:v>-33.028185809647198</c:v>
                </c:pt>
                <c:pt idx="3502">
                  <c:v>-6.0875988829402701</c:v>
                </c:pt>
                <c:pt idx="3503">
                  <c:v>29.1562667774988</c:v>
                </c:pt>
                <c:pt idx="3504">
                  <c:v>27.232424563452302</c:v>
                </c:pt>
                <c:pt idx="3505">
                  <c:v>-24.859169018484401</c:v>
                </c:pt>
                <c:pt idx="3506">
                  <c:v>36.914579618810599</c:v>
                </c:pt>
                <c:pt idx="3507">
                  <c:v>29.392762341258202</c:v>
                </c:pt>
                <c:pt idx="3508">
                  <c:v>-32.028922325568701</c:v>
                </c:pt>
                <c:pt idx="3509">
                  <c:v>-16.533267248084801</c:v>
                </c:pt>
                <c:pt idx="3510">
                  <c:v>10.5929691932631</c:v>
                </c:pt>
                <c:pt idx="3511">
                  <c:v>11.7127261328051</c:v>
                </c:pt>
                <c:pt idx="3512">
                  <c:v>7.0370033954840103</c:v>
                </c:pt>
                <c:pt idx="3513">
                  <c:v>-18.9602691920269</c:v>
                </c:pt>
                <c:pt idx="3514">
                  <c:v>34.325848698980103</c:v>
                </c:pt>
                <c:pt idx="3515">
                  <c:v>13.0196670364307</c:v>
                </c:pt>
                <c:pt idx="3516">
                  <c:v>-17.9977066416726</c:v>
                </c:pt>
                <c:pt idx="3517">
                  <c:v>-16.738016901564901</c:v>
                </c:pt>
                <c:pt idx="3518">
                  <c:v>31.514338046125701</c:v>
                </c:pt>
                <c:pt idx="3519">
                  <c:v>24.716806361437701</c:v>
                </c:pt>
                <c:pt idx="3520">
                  <c:v>-25.563608713192298</c:v>
                </c:pt>
                <c:pt idx="3521">
                  <c:v>5.3714758079172702</c:v>
                </c:pt>
                <c:pt idx="3522">
                  <c:v>13.4683689172816</c:v>
                </c:pt>
                <c:pt idx="3523">
                  <c:v>-32.2087501255142</c:v>
                </c:pt>
                <c:pt idx="3524">
                  <c:v>2.9362285616091701</c:v>
                </c:pt>
                <c:pt idx="3525">
                  <c:v>2.1471331069987998</c:v>
                </c:pt>
                <c:pt idx="3526">
                  <c:v>-21.642026460794</c:v>
                </c:pt>
                <c:pt idx="3527">
                  <c:v>-17.087779345525298</c:v>
                </c:pt>
                <c:pt idx="3528">
                  <c:v>-20.788099205824999</c:v>
                </c:pt>
                <c:pt idx="3529">
                  <c:v>37.155545851358703</c:v>
                </c:pt>
                <c:pt idx="3530">
                  <c:v>5.4501354148627197</c:v>
                </c:pt>
                <c:pt idx="3531">
                  <c:v>12.2325495476827</c:v>
                </c:pt>
                <c:pt idx="3532">
                  <c:v>-34.502081615971598</c:v>
                </c:pt>
                <c:pt idx="3533">
                  <c:v>8.8460239697891208</c:v>
                </c:pt>
                <c:pt idx="3534">
                  <c:v>24.652497053406702</c:v>
                </c:pt>
                <c:pt idx="3535">
                  <c:v>-26.957074076838499</c:v>
                </c:pt>
                <c:pt idx="3536">
                  <c:v>-22.590942513872999</c:v>
                </c:pt>
                <c:pt idx="3537">
                  <c:v>23.131368963318501</c:v>
                </c:pt>
                <c:pt idx="3538">
                  <c:v>-33.7643735689634</c:v>
                </c:pt>
                <c:pt idx="3539">
                  <c:v>-30.861309799599901</c:v>
                </c:pt>
                <c:pt idx="3540">
                  <c:v>-22.580754092269402</c:v>
                </c:pt>
                <c:pt idx="3541">
                  <c:v>-2.5554555327582502</c:v>
                </c:pt>
                <c:pt idx="3542">
                  <c:v>28.943452535993501</c:v>
                </c:pt>
                <c:pt idx="3543">
                  <c:v>10.7210916509749</c:v>
                </c:pt>
                <c:pt idx="3544">
                  <c:v>-31.372767382054601</c:v>
                </c:pt>
                <c:pt idx="3545">
                  <c:v>29.7098054943732</c:v>
                </c:pt>
                <c:pt idx="3546">
                  <c:v>-3.8609439495434499</c:v>
                </c:pt>
                <c:pt idx="3547">
                  <c:v>-22.156178831454401</c:v>
                </c:pt>
                <c:pt idx="3548">
                  <c:v>38.729883840923499</c:v>
                </c:pt>
                <c:pt idx="3549">
                  <c:v>32.8692283570605</c:v>
                </c:pt>
                <c:pt idx="3550">
                  <c:v>-21.159269186414999</c:v>
                </c:pt>
                <c:pt idx="3551">
                  <c:v>2.0726630349734898</c:v>
                </c:pt>
                <c:pt idx="3552">
                  <c:v>-22.017808155009501</c:v>
                </c:pt>
                <c:pt idx="3553">
                  <c:v>-22.750146850151999</c:v>
                </c:pt>
                <c:pt idx="3554">
                  <c:v>-32.945446396289398</c:v>
                </c:pt>
                <c:pt idx="3555">
                  <c:v>21.112104482222801</c:v>
                </c:pt>
                <c:pt idx="3556">
                  <c:v>37.494649316796902</c:v>
                </c:pt>
                <c:pt idx="3557">
                  <c:v>36.6401075144421</c:v>
                </c:pt>
                <c:pt idx="3558">
                  <c:v>-20.9695295688934</c:v>
                </c:pt>
                <c:pt idx="3559">
                  <c:v>7.3982552727609301</c:v>
                </c:pt>
                <c:pt idx="3560">
                  <c:v>8.5836162622115904</c:v>
                </c:pt>
                <c:pt idx="3561">
                  <c:v>-18.078776573842202</c:v>
                </c:pt>
                <c:pt idx="3562">
                  <c:v>35.239151087102996</c:v>
                </c:pt>
                <c:pt idx="3563">
                  <c:v>-27.154412106896999</c:v>
                </c:pt>
                <c:pt idx="3564">
                  <c:v>-28.821926540393299</c:v>
                </c:pt>
                <c:pt idx="3565">
                  <c:v>-6.3339717235981103</c:v>
                </c:pt>
                <c:pt idx="3566">
                  <c:v>38.267812682340796</c:v>
                </c:pt>
                <c:pt idx="3567">
                  <c:v>-16.675302177727001</c:v>
                </c:pt>
                <c:pt idx="3568">
                  <c:v>-17.4714881591153</c:v>
                </c:pt>
                <c:pt idx="3569">
                  <c:v>27.352662537281901</c:v>
                </c:pt>
                <c:pt idx="3570">
                  <c:v>13.2889760766598</c:v>
                </c:pt>
                <c:pt idx="3571">
                  <c:v>31.985788414001501</c:v>
                </c:pt>
                <c:pt idx="3572">
                  <c:v>34.300515518758502</c:v>
                </c:pt>
                <c:pt idx="3573">
                  <c:v>35.246449480987401</c:v>
                </c:pt>
                <c:pt idx="3574">
                  <c:v>21.678762598932099</c:v>
                </c:pt>
                <c:pt idx="3575">
                  <c:v>-3.7334063513236999</c:v>
                </c:pt>
                <c:pt idx="3576">
                  <c:v>31.747217354192699</c:v>
                </c:pt>
                <c:pt idx="3577">
                  <c:v>-25.9357602059576</c:v>
                </c:pt>
                <c:pt idx="3578">
                  <c:v>28.764584991469501</c:v>
                </c:pt>
                <c:pt idx="3579">
                  <c:v>-3.4702148803974202</c:v>
                </c:pt>
                <c:pt idx="3580">
                  <c:v>-2.1241754564892399</c:v>
                </c:pt>
                <c:pt idx="3581">
                  <c:v>28.544111460394401</c:v>
                </c:pt>
                <c:pt idx="3582">
                  <c:v>33.436379254192197</c:v>
                </c:pt>
                <c:pt idx="3583">
                  <c:v>28.664901807371301</c:v>
                </c:pt>
                <c:pt idx="3584">
                  <c:v>-1.3343852119974799</c:v>
                </c:pt>
                <c:pt idx="3585">
                  <c:v>-1.59082740289251</c:v>
                </c:pt>
                <c:pt idx="3586">
                  <c:v>26.546208967151401</c:v>
                </c:pt>
                <c:pt idx="3587">
                  <c:v>2.6967170302941801</c:v>
                </c:pt>
                <c:pt idx="3588">
                  <c:v>-21.424049150173001</c:v>
                </c:pt>
                <c:pt idx="3589">
                  <c:v>-5.4131413551646803</c:v>
                </c:pt>
                <c:pt idx="3590">
                  <c:v>26.0818979969178</c:v>
                </c:pt>
                <c:pt idx="3591">
                  <c:v>12.368978611326201</c:v>
                </c:pt>
                <c:pt idx="3592">
                  <c:v>-27.155807224177099</c:v>
                </c:pt>
                <c:pt idx="3593">
                  <c:v>24.005250815889902</c:v>
                </c:pt>
                <c:pt idx="3594">
                  <c:v>6.8322874796331696</c:v>
                </c:pt>
                <c:pt idx="3595">
                  <c:v>-18.554307654808401</c:v>
                </c:pt>
                <c:pt idx="3596">
                  <c:v>-21.317836784597599</c:v>
                </c:pt>
                <c:pt idx="3597">
                  <c:v>-17.487612018781299</c:v>
                </c:pt>
                <c:pt idx="3598">
                  <c:v>2.7742523962377601</c:v>
                </c:pt>
                <c:pt idx="3599">
                  <c:v>-32.106350767779098</c:v>
                </c:pt>
                <c:pt idx="3600">
                  <c:v>13.3441683002315</c:v>
                </c:pt>
                <c:pt idx="3601">
                  <c:v>29.665989058695999</c:v>
                </c:pt>
                <c:pt idx="3602">
                  <c:v>-1.6110692367150901</c:v>
                </c:pt>
                <c:pt idx="3603">
                  <c:v>4.3403020901995104</c:v>
                </c:pt>
                <c:pt idx="3604">
                  <c:v>-4.24976127171713</c:v>
                </c:pt>
                <c:pt idx="3605">
                  <c:v>12.902257318682301</c:v>
                </c:pt>
                <c:pt idx="3606">
                  <c:v>6.81617283697621</c:v>
                </c:pt>
                <c:pt idx="3607">
                  <c:v>-33.554386282373699</c:v>
                </c:pt>
                <c:pt idx="3608">
                  <c:v>-32.670421506929202</c:v>
                </c:pt>
                <c:pt idx="3609">
                  <c:v>29.575160543401498</c:v>
                </c:pt>
                <c:pt idx="3610">
                  <c:v>-34.766960174609501</c:v>
                </c:pt>
                <c:pt idx="3611">
                  <c:v>23.2425037033012</c:v>
                </c:pt>
                <c:pt idx="3612">
                  <c:v>38.778723631668399</c:v>
                </c:pt>
                <c:pt idx="3613">
                  <c:v>7.1831765041171201</c:v>
                </c:pt>
                <c:pt idx="3614">
                  <c:v>5.92621082556483</c:v>
                </c:pt>
                <c:pt idx="3615">
                  <c:v>23.274267593898699</c:v>
                </c:pt>
                <c:pt idx="3616">
                  <c:v>9.7955737259569098</c:v>
                </c:pt>
                <c:pt idx="3617">
                  <c:v>-0.20483170684716501</c:v>
                </c:pt>
                <c:pt idx="3618">
                  <c:v>-24.680273150447299</c:v>
                </c:pt>
                <c:pt idx="3619">
                  <c:v>24.100344130382801</c:v>
                </c:pt>
                <c:pt idx="3620">
                  <c:v>9.5831039460052292</c:v>
                </c:pt>
                <c:pt idx="3621">
                  <c:v>26.5462182489713</c:v>
                </c:pt>
                <c:pt idx="3622">
                  <c:v>27.683938852333402</c:v>
                </c:pt>
                <c:pt idx="3623">
                  <c:v>37.994366905210498</c:v>
                </c:pt>
                <c:pt idx="3624">
                  <c:v>3.8764809009690699</c:v>
                </c:pt>
                <c:pt idx="3625">
                  <c:v>-29.468239859163599</c:v>
                </c:pt>
                <c:pt idx="3626">
                  <c:v>-22.359105332755998</c:v>
                </c:pt>
                <c:pt idx="3627">
                  <c:v>-33.150853517652699</c:v>
                </c:pt>
                <c:pt idx="3628">
                  <c:v>40.041882200590202</c:v>
                </c:pt>
                <c:pt idx="3629">
                  <c:v>-1.41313762406219</c:v>
                </c:pt>
                <c:pt idx="3630">
                  <c:v>0.33941664566144197</c:v>
                </c:pt>
                <c:pt idx="3631">
                  <c:v>27.186949906338899</c:v>
                </c:pt>
                <c:pt idx="3632">
                  <c:v>-19.062849701840999</c:v>
                </c:pt>
                <c:pt idx="3633">
                  <c:v>-16.252254550437399</c:v>
                </c:pt>
                <c:pt idx="3634">
                  <c:v>-18.883792815945501</c:v>
                </c:pt>
                <c:pt idx="3635">
                  <c:v>-34.508581411194598</c:v>
                </c:pt>
                <c:pt idx="3636">
                  <c:v>33.732122225267602</c:v>
                </c:pt>
                <c:pt idx="3637">
                  <c:v>5.0050778858002598</c:v>
                </c:pt>
                <c:pt idx="3638">
                  <c:v>12.0617689878697</c:v>
                </c:pt>
                <c:pt idx="3639">
                  <c:v>11.3842825593323</c:v>
                </c:pt>
                <c:pt idx="3640">
                  <c:v>27.372044904667199</c:v>
                </c:pt>
                <c:pt idx="3641">
                  <c:v>-3.0606289279994101</c:v>
                </c:pt>
                <c:pt idx="3642">
                  <c:v>-21.691151507773601</c:v>
                </c:pt>
                <c:pt idx="3643">
                  <c:v>37.287692792275102</c:v>
                </c:pt>
                <c:pt idx="3644">
                  <c:v>4.3870844088413801</c:v>
                </c:pt>
                <c:pt idx="3645">
                  <c:v>33.387567221055498</c:v>
                </c:pt>
                <c:pt idx="3646">
                  <c:v>31.360885576946199</c:v>
                </c:pt>
                <c:pt idx="3647">
                  <c:v>38.739878768710703</c:v>
                </c:pt>
                <c:pt idx="3648">
                  <c:v>-28.8300359425258</c:v>
                </c:pt>
                <c:pt idx="3649">
                  <c:v>38.342931343926701</c:v>
                </c:pt>
                <c:pt idx="3650">
                  <c:v>39.358424071603402</c:v>
                </c:pt>
                <c:pt idx="3651">
                  <c:v>-25.441445674533</c:v>
                </c:pt>
                <c:pt idx="3652">
                  <c:v>-5.1611536190221203</c:v>
                </c:pt>
                <c:pt idx="3653">
                  <c:v>10.851130705160999</c:v>
                </c:pt>
                <c:pt idx="3654">
                  <c:v>-33.174958598557403</c:v>
                </c:pt>
                <c:pt idx="3655">
                  <c:v>-19.491638106894001</c:v>
                </c:pt>
                <c:pt idx="3656">
                  <c:v>-33.085480661371001</c:v>
                </c:pt>
                <c:pt idx="3657">
                  <c:v>-2.9765628932189299</c:v>
                </c:pt>
                <c:pt idx="3658">
                  <c:v>-23.516531838677299</c:v>
                </c:pt>
                <c:pt idx="3659">
                  <c:v>26.4568902735714</c:v>
                </c:pt>
                <c:pt idx="3660">
                  <c:v>7.2377880299109396</c:v>
                </c:pt>
                <c:pt idx="3661">
                  <c:v>30.018275244987201</c:v>
                </c:pt>
                <c:pt idx="3662">
                  <c:v>-19.105357700549199</c:v>
                </c:pt>
                <c:pt idx="3663">
                  <c:v>-28.461148659689901</c:v>
                </c:pt>
                <c:pt idx="3664">
                  <c:v>-21.254469966726202</c:v>
                </c:pt>
                <c:pt idx="3665">
                  <c:v>38.940349235721101</c:v>
                </c:pt>
                <c:pt idx="3666">
                  <c:v>-16.349826718570402</c:v>
                </c:pt>
                <c:pt idx="3667">
                  <c:v>-22.553700979015399</c:v>
                </c:pt>
                <c:pt idx="3668">
                  <c:v>-17.798594598426298</c:v>
                </c:pt>
                <c:pt idx="3669">
                  <c:v>34.820890608751697</c:v>
                </c:pt>
                <c:pt idx="3670">
                  <c:v>27.2478621569635</c:v>
                </c:pt>
                <c:pt idx="3671">
                  <c:v>1.6796993464658301</c:v>
                </c:pt>
                <c:pt idx="3672">
                  <c:v>-4.0808684305633998</c:v>
                </c:pt>
                <c:pt idx="3673">
                  <c:v>34.441133926493002</c:v>
                </c:pt>
                <c:pt idx="3674">
                  <c:v>38.041712562132801</c:v>
                </c:pt>
                <c:pt idx="3675">
                  <c:v>24.842947896631699</c:v>
                </c:pt>
                <c:pt idx="3676">
                  <c:v>6.6951300047566704</c:v>
                </c:pt>
                <c:pt idx="3677">
                  <c:v>28.596126987237</c:v>
                </c:pt>
                <c:pt idx="3678">
                  <c:v>-5.2872122545255102</c:v>
                </c:pt>
                <c:pt idx="3679">
                  <c:v>-23.2050402242382</c:v>
                </c:pt>
                <c:pt idx="3680">
                  <c:v>-33.358802829198197</c:v>
                </c:pt>
                <c:pt idx="3681">
                  <c:v>-3.7207233879039401</c:v>
                </c:pt>
                <c:pt idx="3682">
                  <c:v>-16.143516315030201</c:v>
                </c:pt>
                <c:pt idx="3683">
                  <c:v>-0.99703686223756405</c:v>
                </c:pt>
                <c:pt idx="3684">
                  <c:v>-30.549520463977</c:v>
                </c:pt>
                <c:pt idx="3685">
                  <c:v>20.773437060227501</c:v>
                </c:pt>
                <c:pt idx="3686">
                  <c:v>10.380310398999899</c:v>
                </c:pt>
                <c:pt idx="3687">
                  <c:v>3.59703940843209</c:v>
                </c:pt>
                <c:pt idx="3688">
                  <c:v>6.5499152163926002</c:v>
                </c:pt>
                <c:pt idx="3689">
                  <c:v>30.7437012460306</c:v>
                </c:pt>
                <c:pt idx="3690">
                  <c:v>-29.287685929675799</c:v>
                </c:pt>
                <c:pt idx="3691">
                  <c:v>-21.3008871596547</c:v>
                </c:pt>
                <c:pt idx="3692">
                  <c:v>12.5158523102226</c:v>
                </c:pt>
                <c:pt idx="3693">
                  <c:v>37.938160746383701</c:v>
                </c:pt>
                <c:pt idx="3694">
                  <c:v>12.712129135211001</c:v>
                </c:pt>
                <c:pt idx="3695">
                  <c:v>-34.479473740776299</c:v>
                </c:pt>
                <c:pt idx="3696">
                  <c:v>34.231814028042997</c:v>
                </c:pt>
                <c:pt idx="3697">
                  <c:v>11.886709590339301</c:v>
                </c:pt>
                <c:pt idx="3698">
                  <c:v>-18.671710598572901</c:v>
                </c:pt>
                <c:pt idx="3699">
                  <c:v>34.300457314887197</c:v>
                </c:pt>
                <c:pt idx="3700">
                  <c:v>23.79846854981</c:v>
                </c:pt>
                <c:pt idx="3701">
                  <c:v>-1.8456275154780999</c:v>
                </c:pt>
                <c:pt idx="3702">
                  <c:v>7.6617534332014801</c:v>
                </c:pt>
                <c:pt idx="3703">
                  <c:v>-0.88780562048943301</c:v>
                </c:pt>
                <c:pt idx="3704">
                  <c:v>-5.2041533358600702</c:v>
                </c:pt>
                <c:pt idx="3705">
                  <c:v>28.709698568175899</c:v>
                </c:pt>
                <c:pt idx="3706">
                  <c:v>-20.870423293483501</c:v>
                </c:pt>
                <c:pt idx="3707">
                  <c:v>-5.89099373328445</c:v>
                </c:pt>
                <c:pt idx="3708">
                  <c:v>22.590165989935599</c:v>
                </c:pt>
                <c:pt idx="3709">
                  <c:v>-17.018076443373602</c:v>
                </c:pt>
                <c:pt idx="3710">
                  <c:v>28.256698663927398</c:v>
                </c:pt>
                <c:pt idx="3711">
                  <c:v>40.436676775996503</c:v>
                </c:pt>
                <c:pt idx="3712">
                  <c:v>0.20764314924295599</c:v>
                </c:pt>
                <c:pt idx="3713">
                  <c:v>27.9256009038684</c:v>
                </c:pt>
                <c:pt idx="3714">
                  <c:v>24.538119501319699</c:v>
                </c:pt>
                <c:pt idx="3715">
                  <c:v>30.736368168814799</c:v>
                </c:pt>
                <c:pt idx="3716">
                  <c:v>3.91825903371093</c:v>
                </c:pt>
                <c:pt idx="3717">
                  <c:v>7.7840055354746802</c:v>
                </c:pt>
                <c:pt idx="3718">
                  <c:v>32.8111977285037</c:v>
                </c:pt>
                <c:pt idx="3719">
                  <c:v>-29.043222564236999</c:v>
                </c:pt>
                <c:pt idx="3720">
                  <c:v>4.6150707404820599</c:v>
                </c:pt>
                <c:pt idx="3721">
                  <c:v>37.914467378600698</c:v>
                </c:pt>
                <c:pt idx="3722">
                  <c:v>7.1684768359900204</c:v>
                </c:pt>
                <c:pt idx="3723">
                  <c:v>31.460003210898499</c:v>
                </c:pt>
                <c:pt idx="3724">
                  <c:v>-31.738488563857199</c:v>
                </c:pt>
                <c:pt idx="3725">
                  <c:v>-3.36726922657098</c:v>
                </c:pt>
                <c:pt idx="3726">
                  <c:v>9.8692323382326794</c:v>
                </c:pt>
                <c:pt idx="3727">
                  <c:v>29.270876491185302</c:v>
                </c:pt>
                <c:pt idx="3728">
                  <c:v>3.7507729651670001</c:v>
                </c:pt>
                <c:pt idx="3729">
                  <c:v>-26.993312301751601</c:v>
                </c:pt>
                <c:pt idx="3730">
                  <c:v>36.391302167930597</c:v>
                </c:pt>
                <c:pt idx="3731">
                  <c:v>-15.653884456074101</c:v>
                </c:pt>
                <c:pt idx="3732">
                  <c:v>-23.664953970354802</c:v>
                </c:pt>
                <c:pt idx="3733">
                  <c:v>10.4514248630885</c:v>
                </c:pt>
                <c:pt idx="3734">
                  <c:v>31.582082149181598</c:v>
                </c:pt>
                <c:pt idx="3735">
                  <c:v>40.557516760070101</c:v>
                </c:pt>
                <c:pt idx="3736">
                  <c:v>9.9902848872366405</c:v>
                </c:pt>
                <c:pt idx="3737">
                  <c:v>-16.482718169525501</c:v>
                </c:pt>
                <c:pt idx="3738">
                  <c:v>-21.7011043545108</c:v>
                </c:pt>
                <c:pt idx="3739">
                  <c:v>29.540158732050202</c:v>
                </c:pt>
                <c:pt idx="3740">
                  <c:v>-33.684767618395298</c:v>
                </c:pt>
                <c:pt idx="3741">
                  <c:v>-30.745962917651099</c:v>
                </c:pt>
                <c:pt idx="3742">
                  <c:v>37.885730924895498</c:v>
                </c:pt>
                <c:pt idx="3743">
                  <c:v>33.009910373678501</c:v>
                </c:pt>
                <c:pt idx="3744">
                  <c:v>-34.360453091930196</c:v>
                </c:pt>
                <c:pt idx="3745">
                  <c:v>-31.4888657610019</c:v>
                </c:pt>
                <c:pt idx="3746">
                  <c:v>-25.645661881315299</c:v>
                </c:pt>
                <c:pt idx="3747">
                  <c:v>-29.880407529642898</c:v>
                </c:pt>
                <c:pt idx="3748">
                  <c:v>-24.3611850657914</c:v>
                </c:pt>
                <c:pt idx="3749">
                  <c:v>-2.4397307040475198</c:v>
                </c:pt>
                <c:pt idx="3750">
                  <c:v>-35.066918980464401</c:v>
                </c:pt>
                <c:pt idx="3751">
                  <c:v>40.729185069919097</c:v>
                </c:pt>
                <c:pt idx="3752">
                  <c:v>-2.6805150606351398</c:v>
                </c:pt>
                <c:pt idx="3753">
                  <c:v>39.4569176136715</c:v>
                </c:pt>
                <c:pt idx="3754">
                  <c:v>-30.492156183111199</c:v>
                </c:pt>
                <c:pt idx="3755">
                  <c:v>27.342856010277298</c:v>
                </c:pt>
                <c:pt idx="3756">
                  <c:v>-22.5594151703954</c:v>
                </c:pt>
                <c:pt idx="3757">
                  <c:v>-21.5015847813787</c:v>
                </c:pt>
                <c:pt idx="3758">
                  <c:v>38.469282795660099</c:v>
                </c:pt>
                <c:pt idx="3759">
                  <c:v>-17.635110215202701</c:v>
                </c:pt>
                <c:pt idx="3760">
                  <c:v>-19.578758308761898</c:v>
                </c:pt>
                <c:pt idx="3761">
                  <c:v>23.309832881758702</c:v>
                </c:pt>
                <c:pt idx="3762">
                  <c:v>3.47183170473421</c:v>
                </c:pt>
                <c:pt idx="3763">
                  <c:v>28.980144642621699</c:v>
                </c:pt>
                <c:pt idx="3764">
                  <c:v>33.687150532801098</c:v>
                </c:pt>
                <c:pt idx="3765">
                  <c:v>-27.614259793805601</c:v>
                </c:pt>
                <c:pt idx="3766">
                  <c:v>-17.748752243671301</c:v>
                </c:pt>
                <c:pt idx="3767">
                  <c:v>4.3927417580902102</c:v>
                </c:pt>
                <c:pt idx="3768">
                  <c:v>0.41446846596082998</c:v>
                </c:pt>
                <c:pt idx="3769">
                  <c:v>25.487008422277999</c:v>
                </c:pt>
                <c:pt idx="3770">
                  <c:v>30.229609509575798</c:v>
                </c:pt>
                <c:pt idx="3771">
                  <c:v>-20.956737755068499</c:v>
                </c:pt>
                <c:pt idx="3772">
                  <c:v>2.68358646797068</c:v>
                </c:pt>
                <c:pt idx="3773">
                  <c:v>-2.1635956259559199</c:v>
                </c:pt>
                <c:pt idx="3774">
                  <c:v>37.415693358611101</c:v>
                </c:pt>
                <c:pt idx="3775">
                  <c:v>10.711349479167</c:v>
                </c:pt>
                <c:pt idx="3776">
                  <c:v>-16.346595198831601</c:v>
                </c:pt>
                <c:pt idx="3777">
                  <c:v>26.428557212643</c:v>
                </c:pt>
                <c:pt idx="3778">
                  <c:v>22.174909418557</c:v>
                </c:pt>
                <c:pt idx="3779">
                  <c:v>24.805243310365999</c:v>
                </c:pt>
                <c:pt idx="3780">
                  <c:v>9.2905050903248902</c:v>
                </c:pt>
                <c:pt idx="3781">
                  <c:v>33.816354652998101</c:v>
                </c:pt>
                <c:pt idx="3782">
                  <c:v>39.5735850223993</c:v>
                </c:pt>
                <c:pt idx="3783">
                  <c:v>-19.6059267322366</c:v>
                </c:pt>
                <c:pt idx="3784">
                  <c:v>3.4755209674638601</c:v>
                </c:pt>
                <c:pt idx="3785">
                  <c:v>-19.402387048208499</c:v>
                </c:pt>
                <c:pt idx="3786">
                  <c:v>3.6610405948615701</c:v>
                </c:pt>
                <c:pt idx="3787">
                  <c:v>-28.5955415316642</c:v>
                </c:pt>
                <c:pt idx="3788">
                  <c:v>7.3583982546832001</c:v>
                </c:pt>
                <c:pt idx="3789">
                  <c:v>-3.6607518986850298</c:v>
                </c:pt>
                <c:pt idx="3790">
                  <c:v>-30.5183222146864</c:v>
                </c:pt>
                <c:pt idx="3791">
                  <c:v>38.985903682166203</c:v>
                </c:pt>
                <c:pt idx="3792">
                  <c:v>-24.770874783944201</c:v>
                </c:pt>
                <c:pt idx="3793">
                  <c:v>1.05360004358105</c:v>
                </c:pt>
                <c:pt idx="3794">
                  <c:v>38.305647267149801</c:v>
                </c:pt>
                <c:pt idx="3795">
                  <c:v>-23.613877716379399</c:v>
                </c:pt>
                <c:pt idx="3796">
                  <c:v>32.742878020738999</c:v>
                </c:pt>
                <c:pt idx="3797">
                  <c:v>27.360439525143299</c:v>
                </c:pt>
                <c:pt idx="3798">
                  <c:v>21.052308152854899</c:v>
                </c:pt>
                <c:pt idx="3799">
                  <c:v>-17.356260982051499</c:v>
                </c:pt>
                <c:pt idx="3800">
                  <c:v>-2.7055619766645602</c:v>
                </c:pt>
                <c:pt idx="3801">
                  <c:v>11.872043868156201</c:v>
                </c:pt>
                <c:pt idx="3802">
                  <c:v>29.9926417484293</c:v>
                </c:pt>
                <c:pt idx="3803">
                  <c:v>-25.371755958290802</c:v>
                </c:pt>
                <c:pt idx="3804">
                  <c:v>-17.6827836636275</c:v>
                </c:pt>
                <c:pt idx="3805">
                  <c:v>-19.3847475273278</c:v>
                </c:pt>
                <c:pt idx="3806">
                  <c:v>35.792298621174602</c:v>
                </c:pt>
                <c:pt idx="3807">
                  <c:v>6.90637794000558</c:v>
                </c:pt>
                <c:pt idx="3808">
                  <c:v>-5.5117152548885802</c:v>
                </c:pt>
                <c:pt idx="3809">
                  <c:v>36.882518510357997</c:v>
                </c:pt>
                <c:pt idx="3810">
                  <c:v>23.776729190995301</c:v>
                </c:pt>
                <c:pt idx="3811">
                  <c:v>-28.056910665081698</c:v>
                </c:pt>
                <c:pt idx="3812">
                  <c:v>-31.5425679725642</c:v>
                </c:pt>
                <c:pt idx="3813">
                  <c:v>-20.269412879952199</c:v>
                </c:pt>
                <c:pt idx="3814">
                  <c:v>-2.36080064547378</c:v>
                </c:pt>
                <c:pt idx="3815">
                  <c:v>28.108125502061</c:v>
                </c:pt>
                <c:pt idx="3816">
                  <c:v>-27.467791868870801</c:v>
                </c:pt>
                <c:pt idx="3817">
                  <c:v>38.713043098938499</c:v>
                </c:pt>
                <c:pt idx="3818">
                  <c:v>31.0802679383712</c:v>
                </c:pt>
                <c:pt idx="3819">
                  <c:v>23.103549045901001</c:v>
                </c:pt>
                <c:pt idx="3820">
                  <c:v>26.8629598330241</c:v>
                </c:pt>
                <c:pt idx="3821">
                  <c:v>8.6921728117821893</c:v>
                </c:pt>
                <c:pt idx="3822">
                  <c:v>-26.131334693429501</c:v>
                </c:pt>
                <c:pt idx="3823">
                  <c:v>11.6062922529931</c:v>
                </c:pt>
                <c:pt idx="3824">
                  <c:v>-1.79139705038677</c:v>
                </c:pt>
                <c:pt idx="3825">
                  <c:v>-32.1510858132512</c:v>
                </c:pt>
                <c:pt idx="3826">
                  <c:v>1.1517444137313699</c:v>
                </c:pt>
                <c:pt idx="3827">
                  <c:v>25.026289975641198</c:v>
                </c:pt>
                <c:pt idx="3828">
                  <c:v>-28.707579309424901</c:v>
                </c:pt>
                <c:pt idx="3829">
                  <c:v>24.211854666391901</c:v>
                </c:pt>
                <c:pt idx="3830">
                  <c:v>8.0929697122335806</c:v>
                </c:pt>
                <c:pt idx="3831">
                  <c:v>36.797004834499603</c:v>
                </c:pt>
                <c:pt idx="3832">
                  <c:v>24.167353378242201</c:v>
                </c:pt>
                <c:pt idx="3833">
                  <c:v>-21.289641040315399</c:v>
                </c:pt>
                <c:pt idx="3834">
                  <c:v>27.8554843793186</c:v>
                </c:pt>
                <c:pt idx="3835">
                  <c:v>-28.354796053103598</c:v>
                </c:pt>
                <c:pt idx="3836">
                  <c:v>30.156640320704501</c:v>
                </c:pt>
                <c:pt idx="3837">
                  <c:v>-27.919809405007399</c:v>
                </c:pt>
                <c:pt idx="3838">
                  <c:v>4.24652891492814</c:v>
                </c:pt>
                <c:pt idx="3839">
                  <c:v>-29.436122098558599</c:v>
                </c:pt>
                <c:pt idx="3840">
                  <c:v>-26.990795422276499</c:v>
                </c:pt>
                <c:pt idx="3841">
                  <c:v>-23.582647270361299</c:v>
                </c:pt>
                <c:pt idx="3842">
                  <c:v>13.101468553854501</c:v>
                </c:pt>
                <c:pt idx="3843">
                  <c:v>0.76718019887202504</c:v>
                </c:pt>
                <c:pt idx="3844">
                  <c:v>-19.590826474118799</c:v>
                </c:pt>
                <c:pt idx="3845">
                  <c:v>-30.491135374221798</c:v>
                </c:pt>
                <c:pt idx="3846">
                  <c:v>-28.0991538753002</c:v>
                </c:pt>
                <c:pt idx="3847">
                  <c:v>-22.181536252071901</c:v>
                </c:pt>
                <c:pt idx="3848">
                  <c:v>22.2646965407056</c:v>
                </c:pt>
                <c:pt idx="3849">
                  <c:v>9.3877459300222998</c:v>
                </c:pt>
                <c:pt idx="3850">
                  <c:v>5.68327298175761</c:v>
                </c:pt>
                <c:pt idx="3851">
                  <c:v>27.603749028804501</c:v>
                </c:pt>
                <c:pt idx="3852">
                  <c:v>31.437330092040501</c:v>
                </c:pt>
                <c:pt idx="3853">
                  <c:v>9.4060570569486099</c:v>
                </c:pt>
                <c:pt idx="3854">
                  <c:v>-22.197946993462701</c:v>
                </c:pt>
                <c:pt idx="3855">
                  <c:v>-4.0365029712817604</c:v>
                </c:pt>
                <c:pt idx="3856">
                  <c:v>10.957660884665801</c:v>
                </c:pt>
                <c:pt idx="3857">
                  <c:v>28.4526045188036</c:v>
                </c:pt>
                <c:pt idx="3858">
                  <c:v>-21.721694352411198</c:v>
                </c:pt>
                <c:pt idx="3859">
                  <c:v>-18.626331912786799</c:v>
                </c:pt>
                <c:pt idx="3860">
                  <c:v>24.136111974321299</c:v>
                </c:pt>
                <c:pt idx="3861">
                  <c:v>8.11266396313356</c:v>
                </c:pt>
                <c:pt idx="3862">
                  <c:v>39.233213493432999</c:v>
                </c:pt>
                <c:pt idx="3863">
                  <c:v>-0.82686393313089301</c:v>
                </c:pt>
                <c:pt idx="3864">
                  <c:v>-17.599897150791499</c:v>
                </c:pt>
                <c:pt idx="3865">
                  <c:v>-27.5786574787953</c:v>
                </c:pt>
                <c:pt idx="3866">
                  <c:v>-23.558493446582599</c:v>
                </c:pt>
                <c:pt idx="3867">
                  <c:v>23.114549753592399</c:v>
                </c:pt>
                <c:pt idx="3868">
                  <c:v>40.113021184249497</c:v>
                </c:pt>
                <c:pt idx="3869">
                  <c:v>5.3673627507963699</c:v>
                </c:pt>
                <c:pt idx="3870">
                  <c:v>-3.5539127175197298</c:v>
                </c:pt>
                <c:pt idx="3871">
                  <c:v>2.1516845160295901</c:v>
                </c:pt>
                <c:pt idx="3872">
                  <c:v>23.234960821004201</c:v>
                </c:pt>
                <c:pt idx="3873">
                  <c:v>-19.085361509875501</c:v>
                </c:pt>
                <c:pt idx="3874">
                  <c:v>31.623354884652901</c:v>
                </c:pt>
                <c:pt idx="3875">
                  <c:v>-3.69070675819273</c:v>
                </c:pt>
                <c:pt idx="3876">
                  <c:v>13.470629950274599</c:v>
                </c:pt>
                <c:pt idx="3877">
                  <c:v>-15.560898527936599</c:v>
                </c:pt>
                <c:pt idx="3878">
                  <c:v>-19.438398206516599</c:v>
                </c:pt>
                <c:pt idx="3879">
                  <c:v>-15.731068671655301</c:v>
                </c:pt>
                <c:pt idx="3880">
                  <c:v>27.871807396724801</c:v>
                </c:pt>
                <c:pt idx="3881">
                  <c:v>29.273755318922699</c:v>
                </c:pt>
                <c:pt idx="3882">
                  <c:v>-22.693807564774499</c:v>
                </c:pt>
                <c:pt idx="3883">
                  <c:v>-32.719158191427397</c:v>
                </c:pt>
                <c:pt idx="3884">
                  <c:v>25.8753097434554</c:v>
                </c:pt>
                <c:pt idx="3885">
                  <c:v>-5.1018210757315403</c:v>
                </c:pt>
                <c:pt idx="3886">
                  <c:v>6.4317561891128197</c:v>
                </c:pt>
                <c:pt idx="3887">
                  <c:v>3.8245769579429201</c:v>
                </c:pt>
                <c:pt idx="3888">
                  <c:v>27.387753448995301</c:v>
                </c:pt>
                <c:pt idx="3889">
                  <c:v>39.530275902987803</c:v>
                </c:pt>
                <c:pt idx="3890">
                  <c:v>2.3120319278424901</c:v>
                </c:pt>
                <c:pt idx="3891">
                  <c:v>-29.4606894176524</c:v>
                </c:pt>
                <c:pt idx="3892">
                  <c:v>24.748614849283602</c:v>
                </c:pt>
                <c:pt idx="3893">
                  <c:v>-30.655512892124101</c:v>
                </c:pt>
                <c:pt idx="3894">
                  <c:v>-5.6099655547984204</c:v>
                </c:pt>
                <c:pt idx="3895">
                  <c:v>23.2343004116583</c:v>
                </c:pt>
                <c:pt idx="3896">
                  <c:v>29.1544766320504</c:v>
                </c:pt>
                <c:pt idx="3897">
                  <c:v>-30.959471873640702</c:v>
                </c:pt>
                <c:pt idx="3898">
                  <c:v>32.773855277167797</c:v>
                </c:pt>
                <c:pt idx="3899">
                  <c:v>-33.428660419413603</c:v>
                </c:pt>
                <c:pt idx="3900">
                  <c:v>-33.128097731535703</c:v>
                </c:pt>
                <c:pt idx="3901">
                  <c:v>-19.953588201217201</c:v>
                </c:pt>
                <c:pt idx="3902">
                  <c:v>-0.95457005830655195</c:v>
                </c:pt>
                <c:pt idx="3903">
                  <c:v>11.2628794469823</c:v>
                </c:pt>
                <c:pt idx="3904">
                  <c:v>-27.208219808265699</c:v>
                </c:pt>
                <c:pt idx="3905">
                  <c:v>27.3297993956221</c:v>
                </c:pt>
                <c:pt idx="3906">
                  <c:v>-28.366942939570698</c:v>
                </c:pt>
                <c:pt idx="3907">
                  <c:v>-0.29883928422274098</c:v>
                </c:pt>
                <c:pt idx="3908">
                  <c:v>23.5284321861918</c:v>
                </c:pt>
                <c:pt idx="3909">
                  <c:v>38.805273045225299</c:v>
                </c:pt>
                <c:pt idx="3910">
                  <c:v>-5.2035705880033598</c:v>
                </c:pt>
                <c:pt idx="3911">
                  <c:v>-24.5266798190138</c:v>
                </c:pt>
                <c:pt idx="3912">
                  <c:v>-16.6442143247838</c:v>
                </c:pt>
                <c:pt idx="3913">
                  <c:v>11.7949228621604</c:v>
                </c:pt>
                <c:pt idx="3914">
                  <c:v>-25.540423382723201</c:v>
                </c:pt>
                <c:pt idx="3915">
                  <c:v>-33.869396965154202</c:v>
                </c:pt>
                <c:pt idx="3916">
                  <c:v>25.338899205590099</c:v>
                </c:pt>
                <c:pt idx="3917">
                  <c:v>-3.5836453005234499</c:v>
                </c:pt>
                <c:pt idx="3918">
                  <c:v>-17.255130516480801</c:v>
                </c:pt>
                <c:pt idx="3919">
                  <c:v>-20.6321016168264</c:v>
                </c:pt>
                <c:pt idx="3920">
                  <c:v>36.012358056249901</c:v>
                </c:pt>
                <c:pt idx="3921">
                  <c:v>27.429686671356201</c:v>
                </c:pt>
                <c:pt idx="3922">
                  <c:v>39.247208995455701</c:v>
                </c:pt>
                <c:pt idx="3923">
                  <c:v>-18.677743598509899</c:v>
                </c:pt>
                <c:pt idx="3924">
                  <c:v>-23.226935238642302</c:v>
                </c:pt>
                <c:pt idx="3925">
                  <c:v>-19.0927809303702</c:v>
                </c:pt>
                <c:pt idx="3926">
                  <c:v>28.676640214296</c:v>
                </c:pt>
                <c:pt idx="3927">
                  <c:v>-17.479408119965399</c:v>
                </c:pt>
                <c:pt idx="3928">
                  <c:v>12.3332620883097</c:v>
                </c:pt>
                <c:pt idx="3929">
                  <c:v>-32.490324710173702</c:v>
                </c:pt>
                <c:pt idx="3930">
                  <c:v>-0.74792042189357499</c:v>
                </c:pt>
                <c:pt idx="3931">
                  <c:v>3.08654083476811</c:v>
                </c:pt>
                <c:pt idx="3932">
                  <c:v>1.3366715954430399</c:v>
                </c:pt>
                <c:pt idx="3933">
                  <c:v>-33.709389641525</c:v>
                </c:pt>
                <c:pt idx="3934">
                  <c:v>3.7638202822293798</c:v>
                </c:pt>
                <c:pt idx="3935">
                  <c:v>-15.6170136164517</c:v>
                </c:pt>
                <c:pt idx="3936">
                  <c:v>30.7561851652037</c:v>
                </c:pt>
                <c:pt idx="3937">
                  <c:v>6.0807702346440298</c:v>
                </c:pt>
                <c:pt idx="3938">
                  <c:v>31.313985112000299</c:v>
                </c:pt>
                <c:pt idx="3939">
                  <c:v>-22.3935347716229</c:v>
                </c:pt>
                <c:pt idx="3940">
                  <c:v>-2.8458436413836399</c:v>
                </c:pt>
                <c:pt idx="3941">
                  <c:v>21.403020425048901</c:v>
                </c:pt>
                <c:pt idx="3942">
                  <c:v>24.336704247880402</c:v>
                </c:pt>
                <c:pt idx="3943">
                  <c:v>-18.818046268779899</c:v>
                </c:pt>
                <c:pt idx="3944">
                  <c:v>-33.129445145216899</c:v>
                </c:pt>
                <c:pt idx="3945">
                  <c:v>23.008919904392901</c:v>
                </c:pt>
                <c:pt idx="3946">
                  <c:v>-26.466890097439101</c:v>
                </c:pt>
                <c:pt idx="3947">
                  <c:v>23.1310036615176</c:v>
                </c:pt>
                <c:pt idx="3948">
                  <c:v>22.0555448776506</c:v>
                </c:pt>
                <c:pt idx="3949">
                  <c:v>-17.368651668746701</c:v>
                </c:pt>
                <c:pt idx="3950">
                  <c:v>-19.5509939511136</c:v>
                </c:pt>
                <c:pt idx="3951">
                  <c:v>24.686662318272401</c:v>
                </c:pt>
                <c:pt idx="3952">
                  <c:v>-2.96247574194066</c:v>
                </c:pt>
                <c:pt idx="3953">
                  <c:v>-26.468019048850898</c:v>
                </c:pt>
                <c:pt idx="3954">
                  <c:v>5.2211310028351399</c:v>
                </c:pt>
                <c:pt idx="3955">
                  <c:v>36.433016978438602</c:v>
                </c:pt>
                <c:pt idx="3956">
                  <c:v>10.746726498067099</c:v>
                </c:pt>
                <c:pt idx="3957">
                  <c:v>36.573563589738299</c:v>
                </c:pt>
                <c:pt idx="3958">
                  <c:v>33.524362179970602</c:v>
                </c:pt>
                <c:pt idx="3959">
                  <c:v>-19.5813702599118</c:v>
                </c:pt>
                <c:pt idx="3960">
                  <c:v>13.507631915603</c:v>
                </c:pt>
                <c:pt idx="3961">
                  <c:v>11.6727968487269</c:v>
                </c:pt>
                <c:pt idx="3962">
                  <c:v>25.446030888688998</c:v>
                </c:pt>
                <c:pt idx="3963">
                  <c:v>-4.4286794432505099E-2</c:v>
                </c:pt>
                <c:pt idx="3964">
                  <c:v>-5.6189115496635704</c:v>
                </c:pt>
                <c:pt idx="3965">
                  <c:v>29.073558131605498</c:v>
                </c:pt>
                <c:pt idx="3966">
                  <c:v>-30.781422775918902</c:v>
                </c:pt>
                <c:pt idx="3967">
                  <c:v>3.1979724639099398</c:v>
                </c:pt>
                <c:pt idx="3968">
                  <c:v>37.779920835047399</c:v>
                </c:pt>
                <c:pt idx="3969">
                  <c:v>36.238240671705199</c:v>
                </c:pt>
                <c:pt idx="3970">
                  <c:v>23.009252207930199</c:v>
                </c:pt>
                <c:pt idx="3971">
                  <c:v>-21.760663679349999</c:v>
                </c:pt>
                <c:pt idx="3972">
                  <c:v>-20.213181894984</c:v>
                </c:pt>
                <c:pt idx="3973">
                  <c:v>30.196568352318</c:v>
                </c:pt>
                <c:pt idx="3974">
                  <c:v>36.736427045493201</c:v>
                </c:pt>
                <c:pt idx="3975">
                  <c:v>-5.8872623897170904</c:v>
                </c:pt>
                <c:pt idx="3976">
                  <c:v>28.003804684628602</c:v>
                </c:pt>
                <c:pt idx="3977">
                  <c:v>-30.728805550656102</c:v>
                </c:pt>
                <c:pt idx="3978">
                  <c:v>10.307179653016799</c:v>
                </c:pt>
                <c:pt idx="3979">
                  <c:v>5.3101566649232304</c:v>
                </c:pt>
                <c:pt idx="3980">
                  <c:v>4.8946141820809599</c:v>
                </c:pt>
                <c:pt idx="3981">
                  <c:v>40.038602286070201</c:v>
                </c:pt>
                <c:pt idx="3982">
                  <c:v>10.278327820047201</c:v>
                </c:pt>
                <c:pt idx="3983">
                  <c:v>2.0674633756196701</c:v>
                </c:pt>
                <c:pt idx="3984">
                  <c:v>-30.7885417364826</c:v>
                </c:pt>
                <c:pt idx="3985">
                  <c:v>-16.8877063716373</c:v>
                </c:pt>
                <c:pt idx="3986">
                  <c:v>33.452378620916399</c:v>
                </c:pt>
                <c:pt idx="3987">
                  <c:v>7.6361696929598102</c:v>
                </c:pt>
                <c:pt idx="3988">
                  <c:v>1.30780212666358</c:v>
                </c:pt>
                <c:pt idx="3989">
                  <c:v>-30.992308949152399</c:v>
                </c:pt>
                <c:pt idx="3990">
                  <c:v>-19.415274362538302</c:v>
                </c:pt>
                <c:pt idx="3991">
                  <c:v>34.5209585842574</c:v>
                </c:pt>
                <c:pt idx="3992">
                  <c:v>11.982559843800599</c:v>
                </c:pt>
                <c:pt idx="3993">
                  <c:v>0.80250580782053405</c:v>
                </c:pt>
                <c:pt idx="3994">
                  <c:v>28.8740347597751</c:v>
                </c:pt>
                <c:pt idx="3995">
                  <c:v>-19.142299654237</c:v>
                </c:pt>
                <c:pt idx="3996">
                  <c:v>-21.4769306627128</c:v>
                </c:pt>
                <c:pt idx="3997">
                  <c:v>34.329140685136402</c:v>
                </c:pt>
                <c:pt idx="3998">
                  <c:v>22.105212839218598</c:v>
                </c:pt>
                <c:pt idx="3999">
                  <c:v>8.5769227023120003</c:v>
                </c:pt>
                <c:pt idx="4000">
                  <c:v>-18.866751022950801</c:v>
                </c:pt>
                <c:pt idx="4001">
                  <c:v>36.160611790923099</c:v>
                </c:pt>
                <c:pt idx="4002">
                  <c:v>7.27995833503513</c:v>
                </c:pt>
                <c:pt idx="4003">
                  <c:v>-34.785271813346803</c:v>
                </c:pt>
                <c:pt idx="4004">
                  <c:v>-32.685214796064102</c:v>
                </c:pt>
                <c:pt idx="4005">
                  <c:v>1.81973857957147</c:v>
                </c:pt>
                <c:pt idx="4006">
                  <c:v>34.774809127650698</c:v>
                </c:pt>
                <c:pt idx="4007">
                  <c:v>-29.526134764142299</c:v>
                </c:pt>
                <c:pt idx="4008">
                  <c:v>13.323466646024499</c:v>
                </c:pt>
                <c:pt idx="4009">
                  <c:v>-32.907799375241503</c:v>
                </c:pt>
                <c:pt idx="4010">
                  <c:v>30.2406727559604</c:v>
                </c:pt>
                <c:pt idx="4011">
                  <c:v>25.380228549257399</c:v>
                </c:pt>
                <c:pt idx="4012">
                  <c:v>22.2077980770861</c:v>
                </c:pt>
                <c:pt idx="4013">
                  <c:v>-4.4911710450247799</c:v>
                </c:pt>
                <c:pt idx="4014">
                  <c:v>26.232980130319199</c:v>
                </c:pt>
                <c:pt idx="4015">
                  <c:v>4.6206303655186902E-2</c:v>
                </c:pt>
                <c:pt idx="4016">
                  <c:v>-19.105863210992698</c:v>
                </c:pt>
                <c:pt idx="4017">
                  <c:v>4.6138869203068698</c:v>
                </c:pt>
                <c:pt idx="4018">
                  <c:v>30.439456597200401</c:v>
                </c:pt>
                <c:pt idx="4019">
                  <c:v>10.885799655546601</c:v>
                </c:pt>
                <c:pt idx="4020">
                  <c:v>-3.6860319680033502</c:v>
                </c:pt>
                <c:pt idx="4021">
                  <c:v>-19.1662398140652</c:v>
                </c:pt>
                <c:pt idx="4022">
                  <c:v>27.504271607487802</c:v>
                </c:pt>
                <c:pt idx="4023">
                  <c:v>-0.75923835909787396</c:v>
                </c:pt>
                <c:pt idx="4024">
                  <c:v>-24.818831644770199</c:v>
                </c:pt>
                <c:pt idx="4025">
                  <c:v>28.350288509402301</c:v>
                </c:pt>
                <c:pt idx="4026">
                  <c:v>-27.209841919757899</c:v>
                </c:pt>
                <c:pt idx="4027">
                  <c:v>-27.078725579670699</c:v>
                </c:pt>
                <c:pt idx="4028">
                  <c:v>0.90545621277668997</c:v>
                </c:pt>
                <c:pt idx="4029">
                  <c:v>7.6526288792851398</c:v>
                </c:pt>
                <c:pt idx="4030">
                  <c:v>-19.013630422291801</c:v>
                </c:pt>
                <c:pt idx="4031">
                  <c:v>5.9049496022622696</c:v>
                </c:pt>
                <c:pt idx="4032">
                  <c:v>40.557815546796597</c:v>
                </c:pt>
                <c:pt idx="4033">
                  <c:v>-30.490745385970001</c:v>
                </c:pt>
                <c:pt idx="4034">
                  <c:v>21.856241634347001</c:v>
                </c:pt>
                <c:pt idx="4035">
                  <c:v>10.3283091502677</c:v>
                </c:pt>
                <c:pt idx="4036">
                  <c:v>4.2318852183261804</c:v>
                </c:pt>
                <c:pt idx="4037">
                  <c:v>2.28404495122976</c:v>
                </c:pt>
                <c:pt idx="4038">
                  <c:v>-31.286800809603701</c:v>
                </c:pt>
                <c:pt idx="4039">
                  <c:v>26.927979010723</c:v>
                </c:pt>
                <c:pt idx="4040">
                  <c:v>-21.071509821266101</c:v>
                </c:pt>
                <c:pt idx="4041">
                  <c:v>10.399102988415001</c:v>
                </c:pt>
                <c:pt idx="4042">
                  <c:v>34.951605603290197</c:v>
                </c:pt>
                <c:pt idx="4043">
                  <c:v>1.4168442734775399</c:v>
                </c:pt>
                <c:pt idx="4044">
                  <c:v>33.614576242608898</c:v>
                </c:pt>
                <c:pt idx="4045">
                  <c:v>-23.979583272110499</c:v>
                </c:pt>
                <c:pt idx="4046">
                  <c:v>4.2129076316876803</c:v>
                </c:pt>
                <c:pt idx="4047">
                  <c:v>10.2980806053445</c:v>
                </c:pt>
                <c:pt idx="4048">
                  <c:v>35.333237196247403</c:v>
                </c:pt>
                <c:pt idx="4049">
                  <c:v>24.771810935561099</c:v>
                </c:pt>
                <c:pt idx="4050">
                  <c:v>21.824233071565899</c:v>
                </c:pt>
                <c:pt idx="4051">
                  <c:v>-26.897411279454701</c:v>
                </c:pt>
                <c:pt idx="4052">
                  <c:v>-22.200302724683102</c:v>
                </c:pt>
                <c:pt idx="4053">
                  <c:v>2.0126458551606099</c:v>
                </c:pt>
                <c:pt idx="4054">
                  <c:v>3.0314894988973302</c:v>
                </c:pt>
                <c:pt idx="4055">
                  <c:v>24.799219074549999</c:v>
                </c:pt>
                <c:pt idx="4056">
                  <c:v>39.942713646095399</c:v>
                </c:pt>
                <c:pt idx="4057">
                  <c:v>31.994414609499099</c:v>
                </c:pt>
                <c:pt idx="4058">
                  <c:v>-22.7247880612932</c:v>
                </c:pt>
                <c:pt idx="4059">
                  <c:v>-32.979267185869702</c:v>
                </c:pt>
                <c:pt idx="4060">
                  <c:v>-31.152152231230101</c:v>
                </c:pt>
                <c:pt idx="4061">
                  <c:v>-28.433298402503102</c:v>
                </c:pt>
                <c:pt idx="4062">
                  <c:v>-31.729624879521602</c:v>
                </c:pt>
                <c:pt idx="4063">
                  <c:v>-1.4989461871197101</c:v>
                </c:pt>
                <c:pt idx="4064">
                  <c:v>-16.128159814152401</c:v>
                </c:pt>
                <c:pt idx="4065">
                  <c:v>32.2346055255856</c:v>
                </c:pt>
                <c:pt idx="4066">
                  <c:v>-1.81395425426337</c:v>
                </c:pt>
                <c:pt idx="4067">
                  <c:v>-21.852522463170601</c:v>
                </c:pt>
                <c:pt idx="4068">
                  <c:v>-2.7179694116489501</c:v>
                </c:pt>
                <c:pt idx="4069">
                  <c:v>7.1531975246898796</c:v>
                </c:pt>
                <c:pt idx="4070">
                  <c:v>-17.544707062597301</c:v>
                </c:pt>
                <c:pt idx="4071">
                  <c:v>-18.920323542416799</c:v>
                </c:pt>
                <c:pt idx="4072">
                  <c:v>-29.0415253019268</c:v>
                </c:pt>
                <c:pt idx="4073">
                  <c:v>13.0128955706006</c:v>
                </c:pt>
                <c:pt idx="4074">
                  <c:v>6.2924763430720398</c:v>
                </c:pt>
                <c:pt idx="4075">
                  <c:v>8.8485313553129004</c:v>
                </c:pt>
                <c:pt idx="4076">
                  <c:v>-20.376342253825399</c:v>
                </c:pt>
                <c:pt idx="4077">
                  <c:v>-27.1852765816231</c:v>
                </c:pt>
                <c:pt idx="4078">
                  <c:v>3.0099402865504898</c:v>
                </c:pt>
                <c:pt idx="4079">
                  <c:v>-31.3884756524998</c:v>
                </c:pt>
                <c:pt idx="4080">
                  <c:v>5.0224697690514999</c:v>
                </c:pt>
                <c:pt idx="4081">
                  <c:v>-6.2872425387695302E-2</c:v>
                </c:pt>
                <c:pt idx="4082">
                  <c:v>-21.0719113078204</c:v>
                </c:pt>
                <c:pt idx="4083">
                  <c:v>-27.393741825020602</c:v>
                </c:pt>
                <c:pt idx="4084">
                  <c:v>-19.260003199119598</c:v>
                </c:pt>
                <c:pt idx="4085">
                  <c:v>26.494909132694499</c:v>
                </c:pt>
                <c:pt idx="4086">
                  <c:v>7.2551322732951098</c:v>
                </c:pt>
                <c:pt idx="4087">
                  <c:v>24.7180146447885</c:v>
                </c:pt>
                <c:pt idx="4088">
                  <c:v>38.271988033318699</c:v>
                </c:pt>
                <c:pt idx="4089">
                  <c:v>-1.82349763667111</c:v>
                </c:pt>
                <c:pt idx="4090">
                  <c:v>7.9981366660751601</c:v>
                </c:pt>
                <c:pt idx="4091">
                  <c:v>21.843527050381301</c:v>
                </c:pt>
                <c:pt idx="4092">
                  <c:v>-25.0090861980756</c:v>
                </c:pt>
                <c:pt idx="4093">
                  <c:v>-22.517254464752501</c:v>
                </c:pt>
                <c:pt idx="4094">
                  <c:v>29.288890469763199</c:v>
                </c:pt>
                <c:pt idx="4095">
                  <c:v>32.891003508521003</c:v>
                </c:pt>
                <c:pt idx="4096">
                  <c:v>-29.225626009286199</c:v>
                </c:pt>
                <c:pt idx="4097">
                  <c:v>-26.840152468426201</c:v>
                </c:pt>
                <c:pt idx="4098">
                  <c:v>-4.9588757961508501</c:v>
                </c:pt>
                <c:pt idx="4099">
                  <c:v>0.39421556795167301</c:v>
                </c:pt>
                <c:pt idx="4100">
                  <c:v>25.954123576876299</c:v>
                </c:pt>
                <c:pt idx="4101">
                  <c:v>-16.9290129086232</c:v>
                </c:pt>
                <c:pt idx="4102">
                  <c:v>1.00755708706012</c:v>
                </c:pt>
                <c:pt idx="4103">
                  <c:v>22.807513130969198</c:v>
                </c:pt>
                <c:pt idx="4104">
                  <c:v>-5.6997766877397504</c:v>
                </c:pt>
                <c:pt idx="4105">
                  <c:v>-19.039891321560599</c:v>
                </c:pt>
                <c:pt idx="4106">
                  <c:v>40.202729106368601</c:v>
                </c:pt>
                <c:pt idx="4107">
                  <c:v>-3.5684020056043702</c:v>
                </c:pt>
                <c:pt idx="4108">
                  <c:v>-16.6845730291035</c:v>
                </c:pt>
                <c:pt idx="4109">
                  <c:v>31.2124589494485</c:v>
                </c:pt>
                <c:pt idx="4110">
                  <c:v>-32.767915466363696</c:v>
                </c:pt>
                <c:pt idx="4111">
                  <c:v>-5.9758077637100602</c:v>
                </c:pt>
                <c:pt idx="4112">
                  <c:v>-28.5963875747534</c:v>
                </c:pt>
                <c:pt idx="4113">
                  <c:v>-33.075871848518403</c:v>
                </c:pt>
                <c:pt idx="4114">
                  <c:v>0.82087590559332602</c:v>
                </c:pt>
                <c:pt idx="4115">
                  <c:v>24.412096196536599</c:v>
                </c:pt>
                <c:pt idx="4116">
                  <c:v>11.668623465188499</c:v>
                </c:pt>
                <c:pt idx="4117">
                  <c:v>-1.99120278133182</c:v>
                </c:pt>
                <c:pt idx="4118">
                  <c:v>23.343897968333501</c:v>
                </c:pt>
                <c:pt idx="4119">
                  <c:v>-2.4224238888921201</c:v>
                </c:pt>
                <c:pt idx="4120">
                  <c:v>6.1992615418126897</c:v>
                </c:pt>
                <c:pt idx="4121">
                  <c:v>0.94956674299437505</c:v>
                </c:pt>
                <c:pt idx="4122">
                  <c:v>6.7445039496018602</c:v>
                </c:pt>
                <c:pt idx="4123">
                  <c:v>8.7778231171514491</c:v>
                </c:pt>
                <c:pt idx="4124">
                  <c:v>39.2109314576645</c:v>
                </c:pt>
                <c:pt idx="4125">
                  <c:v>-19.149431838618401</c:v>
                </c:pt>
                <c:pt idx="4126">
                  <c:v>31.560421203234501</c:v>
                </c:pt>
                <c:pt idx="4127">
                  <c:v>4.1462159188015699E-2</c:v>
                </c:pt>
                <c:pt idx="4128">
                  <c:v>-24.274341082008199</c:v>
                </c:pt>
                <c:pt idx="4129">
                  <c:v>-20.5322600942843</c:v>
                </c:pt>
                <c:pt idx="4130">
                  <c:v>30.225190136241501</c:v>
                </c:pt>
                <c:pt idx="4131">
                  <c:v>12.1634585659023</c:v>
                </c:pt>
                <c:pt idx="4132">
                  <c:v>20.940529632727799</c:v>
                </c:pt>
                <c:pt idx="4133">
                  <c:v>4.1909017184132997</c:v>
                </c:pt>
                <c:pt idx="4134">
                  <c:v>-19.693097869288099</c:v>
                </c:pt>
                <c:pt idx="4135">
                  <c:v>-2.3988049500942799</c:v>
                </c:pt>
                <c:pt idx="4136">
                  <c:v>-21.0621930631787</c:v>
                </c:pt>
                <c:pt idx="4137">
                  <c:v>4.78812125160497</c:v>
                </c:pt>
                <c:pt idx="4138">
                  <c:v>-18.125750806834599</c:v>
                </c:pt>
                <c:pt idx="4139">
                  <c:v>-25.5296675461192</c:v>
                </c:pt>
                <c:pt idx="4140">
                  <c:v>13.418726007224</c:v>
                </c:pt>
                <c:pt idx="4141">
                  <c:v>5.2618660052859001</c:v>
                </c:pt>
                <c:pt idx="4142">
                  <c:v>11.7992539470092</c:v>
                </c:pt>
                <c:pt idx="4143">
                  <c:v>10.6131271403644</c:v>
                </c:pt>
                <c:pt idx="4144">
                  <c:v>-27.434688468844801</c:v>
                </c:pt>
                <c:pt idx="4145">
                  <c:v>11.820158884261801</c:v>
                </c:pt>
                <c:pt idx="4146">
                  <c:v>-2.4487829265137</c:v>
                </c:pt>
                <c:pt idx="4147">
                  <c:v>-0.33204816468203902</c:v>
                </c:pt>
                <c:pt idx="4148">
                  <c:v>-27.324468601472201</c:v>
                </c:pt>
                <c:pt idx="4149">
                  <c:v>-22.794755002011598</c:v>
                </c:pt>
                <c:pt idx="4150">
                  <c:v>38.807685887635401</c:v>
                </c:pt>
                <c:pt idx="4151">
                  <c:v>-0.11466740284735499</c:v>
                </c:pt>
                <c:pt idx="4152">
                  <c:v>22.5499686772134</c:v>
                </c:pt>
                <c:pt idx="4153">
                  <c:v>-0.63827841576545397</c:v>
                </c:pt>
                <c:pt idx="4154">
                  <c:v>33.215568475460401</c:v>
                </c:pt>
                <c:pt idx="4155">
                  <c:v>21.750755419872899</c:v>
                </c:pt>
                <c:pt idx="4156">
                  <c:v>2.2482543093606502</c:v>
                </c:pt>
                <c:pt idx="4157">
                  <c:v>-19.554298794103101</c:v>
                </c:pt>
                <c:pt idx="4158">
                  <c:v>-15.892878999769399</c:v>
                </c:pt>
                <c:pt idx="4159">
                  <c:v>-25.993372288050701</c:v>
                </c:pt>
                <c:pt idx="4160">
                  <c:v>-1.88685291974633</c:v>
                </c:pt>
                <c:pt idx="4161">
                  <c:v>-16.1062275629269</c:v>
                </c:pt>
                <c:pt idx="4162">
                  <c:v>29.7090951491748</c:v>
                </c:pt>
                <c:pt idx="4163">
                  <c:v>-18.519756396437302</c:v>
                </c:pt>
                <c:pt idx="4164">
                  <c:v>6.83608785826548</c:v>
                </c:pt>
                <c:pt idx="4165">
                  <c:v>28.139982548837398</c:v>
                </c:pt>
                <c:pt idx="4166">
                  <c:v>36.765251355207397</c:v>
                </c:pt>
                <c:pt idx="4167">
                  <c:v>29.138442797729599</c:v>
                </c:pt>
                <c:pt idx="4168">
                  <c:v>5.8670578231431598</c:v>
                </c:pt>
                <c:pt idx="4169">
                  <c:v>-21.363931715805201</c:v>
                </c:pt>
                <c:pt idx="4170">
                  <c:v>-20.6098530084506</c:v>
                </c:pt>
                <c:pt idx="4171">
                  <c:v>-1.29370265924151</c:v>
                </c:pt>
                <c:pt idx="4172">
                  <c:v>-24.6775235350038</c:v>
                </c:pt>
                <c:pt idx="4173">
                  <c:v>38.525726751303701</c:v>
                </c:pt>
                <c:pt idx="4174">
                  <c:v>-0.91064255628773705</c:v>
                </c:pt>
                <c:pt idx="4175">
                  <c:v>11.083033173225401</c:v>
                </c:pt>
                <c:pt idx="4176">
                  <c:v>37.805304230077802</c:v>
                </c:pt>
                <c:pt idx="4177">
                  <c:v>-33.651853726427802</c:v>
                </c:pt>
                <c:pt idx="4178">
                  <c:v>37.941543304019703</c:v>
                </c:pt>
                <c:pt idx="4179">
                  <c:v>-29.254687011172098</c:v>
                </c:pt>
                <c:pt idx="4180">
                  <c:v>-35.276785640906702</c:v>
                </c:pt>
                <c:pt idx="4181">
                  <c:v>-20.317870397181</c:v>
                </c:pt>
                <c:pt idx="4182">
                  <c:v>36.427174202274898</c:v>
                </c:pt>
                <c:pt idx="4183">
                  <c:v>-16.6024263214962</c:v>
                </c:pt>
                <c:pt idx="4184">
                  <c:v>-29.135446581442299</c:v>
                </c:pt>
                <c:pt idx="4185">
                  <c:v>-33.300485975084797</c:v>
                </c:pt>
                <c:pt idx="4186">
                  <c:v>34.153377516445403</c:v>
                </c:pt>
                <c:pt idx="4187">
                  <c:v>38.279526443956399</c:v>
                </c:pt>
                <c:pt idx="4188">
                  <c:v>32.809458423356197</c:v>
                </c:pt>
                <c:pt idx="4189">
                  <c:v>-34.500757970505099</c:v>
                </c:pt>
                <c:pt idx="4190">
                  <c:v>39.090698085449702</c:v>
                </c:pt>
                <c:pt idx="4191">
                  <c:v>33.422000497374697</c:v>
                </c:pt>
                <c:pt idx="4192">
                  <c:v>25.948643915473902</c:v>
                </c:pt>
                <c:pt idx="4193">
                  <c:v>24.439663374387202</c:v>
                </c:pt>
                <c:pt idx="4194">
                  <c:v>-23.303872424534699</c:v>
                </c:pt>
                <c:pt idx="4195">
                  <c:v>5.3776861758557999</c:v>
                </c:pt>
                <c:pt idx="4196">
                  <c:v>30.1442744010021</c:v>
                </c:pt>
                <c:pt idx="4197">
                  <c:v>28.758891377074299</c:v>
                </c:pt>
                <c:pt idx="4198">
                  <c:v>-1.8538103126035399</c:v>
                </c:pt>
                <c:pt idx="4199">
                  <c:v>-25.2585613287923</c:v>
                </c:pt>
                <c:pt idx="4200">
                  <c:v>-33.4315559003741</c:v>
                </c:pt>
                <c:pt idx="4201">
                  <c:v>29.993031178380601</c:v>
                </c:pt>
                <c:pt idx="4202">
                  <c:v>-5.8779581679893402</c:v>
                </c:pt>
                <c:pt idx="4203">
                  <c:v>26.512569056684399</c:v>
                </c:pt>
                <c:pt idx="4204">
                  <c:v>-18.2153925169019</c:v>
                </c:pt>
                <c:pt idx="4205">
                  <c:v>-21.146082839825102</c:v>
                </c:pt>
                <c:pt idx="4206">
                  <c:v>5.5843853409259498</c:v>
                </c:pt>
                <c:pt idx="4207">
                  <c:v>34.8038066064437</c:v>
                </c:pt>
                <c:pt idx="4208">
                  <c:v>-2.7730338601638098</c:v>
                </c:pt>
                <c:pt idx="4209">
                  <c:v>-33.090618365526097</c:v>
                </c:pt>
                <c:pt idx="4210">
                  <c:v>-26.767586354621901</c:v>
                </c:pt>
                <c:pt idx="4211">
                  <c:v>26.7174239260466</c:v>
                </c:pt>
                <c:pt idx="4212">
                  <c:v>-17.6209744753975</c:v>
                </c:pt>
                <c:pt idx="4213">
                  <c:v>31.501406639473998</c:v>
                </c:pt>
                <c:pt idx="4214">
                  <c:v>-30.336634594475601</c:v>
                </c:pt>
                <c:pt idx="4215">
                  <c:v>21.777487834329701</c:v>
                </c:pt>
                <c:pt idx="4216">
                  <c:v>-19.545196552493199</c:v>
                </c:pt>
                <c:pt idx="4217">
                  <c:v>31.494767611963301</c:v>
                </c:pt>
                <c:pt idx="4218">
                  <c:v>-25.460395724764499</c:v>
                </c:pt>
                <c:pt idx="4219">
                  <c:v>8.22087261158857</c:v>
                </c:pt>
                <c:pt idx="4220">
                  <c:v>27.060334455818499</c:v>
                </c:pt>
                <c:pt idx="4221">
                  <c:v>35.892509016859897</c:v>
                </c:pt>
                <c:pt idx="4222">
                  <c:v>-28.1091325453759</c:v>
                </c:pt>
                <c:pt idx="4223">
                  <c:v>23.088714132623199</c:v>
                </c:pt>
                <c:pt idx="4224">
                  <c:v>-25.622481208960998</c:v>
                </c:pt>
                <c:pt idx="4225">
                  <c:v>23.768063189004899</c:v>
                </c:pt>
                <c:pt idx="4226">
                  <c:v>12.514004192162799</c:v>
                </c:pt>
                <c:pt idx="4227">
                  <c:v>12.796127453796201</c:v>
                </c:pt>
                <c:pt idx="4228">
                  <c:v>10.125274580858999</c:v>
                </c:pt>
                <c:pt idx="4229">
                  <c:v>3.49201422544526</c:v>
                </c:pt>
                <c:pt idx="4230">
                  <c:v>-0.70462802960118898</c:v>
                </c:pt>
                <c:pt idx="4231">
                  <c:v>27.785995764797601</c:v>
                </c:pt>
                <c:pt idx="4232">
                  <c:v>-4.1319465044749499</c:v>
                </c:pt>
                <c:pt idx="4233">
                  <c:v>13.1884043059052</c:v>
                </c:pt>
                <c:pt idx="4234">
                  <c:v>33.291174649065397</c:v>
                </c:pt>
                <c:pt idx="4235">
                  <c:v>38.8729781781702</c:v>
                </c:pt>
                <c:pt idx="4236">
                  <c:v>37.8660050491806</c:v>
                </c:pt>
                <c:pt idx="4237">
                  <c:v>-20.288885485335101</c:v>
                </c:pt>
                <c:pt idx="4238">
                  <c:v>39.8649699270387</c:v>
                </c:pt>
                <c:pt idx="4239">
                  <c:v>-23.262466404118701</c:v>
                </c:pt>
                <c:pt idx="4240">
                  <c:v>-4.8001537893828798</c:v>
                </c:pt>
                <c:pt idx="4241">
                  <c:v>30.049055447822798</c:v>
                </c:pt>
                <c:pt idx="4242">
                  <c:v>-26.267016775289399</c:v>
                </c:pt>
                <c:pt idx="4243">
                  <c:v>38.318336233095202</c:v>
                </c:pt>
                <c:pt idx="4244">
                  <c:v>-20.051952630755299</c:v>
                </c:pt>
                <c:pt idx="4245">
                  <c:v>-21.182515119331502</c:v>
                </c:pt>
                <c:pt idx="4246">
                  <c:v>-2.55424562865459</c:v>
                </c:pt>
                <c:pt idx="4247">
                  <c:v>-28.825433374380701</c:v>
                </c:pt>
                <c:pt idx="4248">
                  <c:v>22.666508135278701</c:v>
                </c:pt>
                <c:pt idx="4249">
                  <c:v>-5.1475381353418497</c:v>
                </c:pt>
                <c:pt idx="4250">
                  <c:v>-30.8289192830769</c:v>
                </c:pt>
                <c:pt idx="4251">
                  <c:v>3.5360488263190799</c:v>
                </c:pt>
                <c:pt idx="4252">
                  <c:v>10.1590690749722</c:v>
                </c:pt>
                <c:pt idx="4253">
                  <c:v>-3.61247583020445</c:v>
                </c:pt>
                <c:pt idx="4254">
                  <c:v>4.7781949133137598</c:v>
                </c:pt>
                <c:pt idx="4255">
                  <c:v>-20.647941288652099</c:v>
                </c:pt>
                <c:pt idx="4256">
                  <c:v>30.265592324179</c:v>
                </c:pt>
                <c:pt idx="4257">
                  <c:v>-28.168626660674501</c:v>
                </c:pt>
                <c:pt idx="4258">
                  <c:v>0.95406922645635195</c:v>
                </c:pt>
                <c:pt idx="4259">
                  <c:v>-19.589890584711501</c:v>
                </c:pt>
                <c:pt idx="4260">
                  <c:v>23.3187922176222</c:v>
                </c:pt>
                <c:pt idx="4261">
                  <c:v>3.66053092003219</c:v>
                </c:pt>
                <c:pt idx="4262">
                  <c:v>4.4208346238729703</c:v>
                </c:pt>
                <c:pt idx="4263">
                  <c:v>32.049239762164497</c:v>
                </c:pt>
                <c:pt idx="4264">
                  <c:v>27.510817919775999</c:v>
                </c:pt>
                <c:pt idx="4265">
                  <c:v>28.545639965809102</c:v>
                </c:pt>
                <c:pt idx="4266">
                  <c:v>-20.797248792118999</c:v>
                </c:pt>
                <c:pt idx="4267">
                  <c:v>-1.6614290251016399</c:v>
                </c:pt>
                <c:pt idx="4268">
                  <c:v>22.651329525122801</c:v>
                </c:pt>
                <c:pt idx="4269">
                  <c:v>-25.646691711688199</c:v>
                </c:pt>
                <c:pt idx="4270">
                  <c:v>21.262528022276499</c:v>
                </c:pt>
                <c:pt idx="4271">
                  <c:v>23.0272104496023</c:v>
                </c:pt>
                <c:pt idx="4272">
                  <c:v>-16.652789242866199</c:v>
                </c:pt>
                <c:pt idx="4273">
                  <c:v>8.1116683580004807</c:v>
                </c:pt>
                <c:pt idx="4274">
                  <c:v>38.343458915326401</c:v>
                </c:pt>
                <c:pt idx="4275">
                  <c:v>33.201677601467303</c:v>
                </c:pt>
                <c:pt idx="4276">
                  <c:v>-32.427928146255297</c:v>
                </c:pt>
                <c:pt idx="4277">
                  <c:v>27.683658085421399</c:v>
                </c:pt>
                <c:pt idx="4278">
                  <c:v>-25.252958480960601</c:v>
                </c:pt>
                <c:pt idx="4279">
                  <c:v>-22.605227729394901</c:v>
                </c:pt>
                <c:pt idx="4280">
                  <c:v>-17.289432077870199</c:v>
                </c:pt>
                <c:pt idx="4281">
                  <c:v>21.181582783876699</c:v>
                </c:pt>
                <c:pt idx="4282">
                  <c:v>-25.790083271587701</c:v>
                </c:pt>
                <c:pt idx="4283">
                  <c:v>29.278775937926401</c:v>
                </c:pt>
                <c:pt idx="4284">
                  <c:v>-27.705040528958399</c:v>
                </c:pt>
                <c:pt idx="4285">
                  <c:v>-23.555501715034399</c:v>
                </c:pt>
                <c:pt idx="4286">
                  <c:v>27.1985237534474</c:v>
                </c:pt>
                <c:pt idx="4287">
                  <c:v>3.97280602024806</c:v>
                </c:pt>
                <c:pt idx="4288">
                  <c:v>-34.635676082388301</c:v>
                </c:pt>
                <c:pt idx="4289">
                  <c:v>24.042469011593699</c:v>
                </c:pt>
                <c:pt idx="4290">
                  <c:v>-16.679207045391401</c:v>
                </c:pt>
                <c:pt idx="4291">
                  <c:v>9.7305168148382908</c:v>
                </c:pt>
                <c:pt idx="4292">
                  <c:v>38.054406921346498</c:v>
                </c:pt>
                <c:pt idx="4293">
                  <c:v>10.978861448665601</c:v>
                </c:pt>
                <c:pt idx="4294">
                  <c:v>4.1322225140911799</c:v>
                </c:pt>
                <c:pt idx="4295">
                  <c:v>-3.6847129201045101</c:v>
                </c:pt>
                <c:pt idx="4296">
                  <c:v>3.08824567661626</c:v>
                </c:pt>
                <c:pt idx="4297">
                  <c:v>-34.380003974622397</c:v>
                </c:pt>
                <c:pt idx="4298">
                  <c:v>5.61637757381523</c:v>
                </c:pt>
                <c:pt idx="4299">
                  <c:v>24.734644629797099</c:v>
                </c:pt>
                <c:pt idx="4300">
                  <c:v>-29.7968771077295</c:v>
                </c:pt>
                <c:pt idx="4301">
                  <c:v>27.677543172509001</c:v>
                </c:pt>
                <c:pt idx="4302">
                  <c:v>2.1429187854193201</c:v>
                </c:pt>
                <c:pt idx="4303">
                  <c:v>1.8973067637183501</c:v>
                </c:pt>
                <c:pt idx="4304">
                  <c:v>-20.523166516970601</c:v>
                </c:pt>
                <c:pt idx="4305">
                  <c:v>31.082124750425098</c:v>
                </c:pt>
                <c:pt idx="4306">
                  <c:v>2.1530899331648099</c:v>
                </c:pt>
                <c:pt idx="4307">
                  <c:v>-29.314998641590002</c:v>
                </c:pt>
                <c:pt idx="4308">
                  <c:v>-21.4253069436445</c:v>
                </c:pt>
                <c:pt idx="4309">
                  <c:v>4.8278736960253399</c:v>
                </c:pt>
                <c:pt idx="4310">
                  <c:v>-16.925799996479999</c:v>
                </c:pt>
                <c:pt idx="4311">
                  <c:v>-30.821136347214001</c:v>
                </c:pt>
                <c:pt idx="4312">
                  <c:v>-0.55579307825118596</c:v>
                </c:pt>
                <c:pt idx="4313">
                  <c:v>-4.1447343315495004</c:v>
                </c:pt>
                <c:pt idx="4314">
                  <c:v>5.0821691116155501</c:v>
                </c:pt>
                <c:pt idx="4315">
                  <c:v>30.645781639283001</c:v>
                </c:pt>
                <c:pt idx="4316">
                  <c:v>-3.0389722476479699</c:v>
                </c:pt>
                <c:pt idx="4317">
                  <c:v>22.0501954754099</c:v>
                </c:pt>
                <c:pt idx="4318">
                  <c:v>-31.4540024919927</c:v>
                </c:pt>
                <c:pt idx="4319">
                  <c:v>-0.82526017977694999</c:v>
                </c:pt>
                <c:pt idx="4320">
                  <c:v>11.6319697601988</c:v>
                </c:pt>
                <c:pt idx="4321">
                  <c:v>5.5792965388570703</c:v>
                </c:pt>
                <c:pt idx="4322">
                  <c:v>31.380730488180401</c:v>
                </c:pt>
                <c:pt idx="4323">
                  <c:v>23.850660593588898</c:v>
                </c:pt>
                <c:pt idx="4324">
                  <c:v>-30.501241298255302</c:v>
                </c:pt>
                <c:pt idx="4325">
                  <c:v>-27.708655604581299</c:v>
                </c:pt>
                <c:pt idx="4326">
                  <c:v>5.2522562275109204</c:v>
                </c:pt>
                <c:pt idx="4327">
                  <c:v>4.2073328484718697</c:v>
                </c:pt>
                <c:pt idx="4328">
                  <c:v>24.7708429975164</c:v>
                </c:pt>
                <c:pt idx="4329">
                  <c:v>-3.1920605163232598</c:v>
                </c:pt>
                <c:pt idx="4330">
                  <c:v>8.9538806859801205</c:v>
                </c:pt>
                <c:pt idx="4331">
                  <c:v>-3.5522767410107599</c:v>
                </c:pt>
                <c:pt idx="4332">
                  <c:v>7.4108386326743299</c:v>
                </c:pt>
                <c:pt idx="4333">
                  <c:v>-3.8001124195079501</c:v>
                </c:pt>
                <c:pt idx="4334">
                  <c:v>22.092665947043201</c:v>
                </c:pt>
                <c:pt idx="4335">
                  <c:v>24.604101306739</c:v>
                </c:pt>
                <c:pt idx="4336">
                  <c:v>-21.036689478711999</c:v>
                </c:pt>
                <c:pt idx="4337">
                  <c:v>28.057106165662201</c:v>
                </c:pt>
                <c:pt idx="4338">
                  <c:v>-30.448797663423498</c:v>
                </c:pt>
                <c:pt idx="4339">
                  <c:v>25.2795775258171</c:v>
                </c:pt>
                <c:pt idx="4340">
                  <c:v>-27.779277445050202</c:v>
                </c:pt>
                <c:pt idx="4341">
                  <c:v>1.58838701712179</c:v>
                </c:pt>
                <c:pt idx="4342">
                  <c:v>11.9719523109426</c:v>
                </c:pt>
                <c:pt idx="4343">
                  <c:v>-16.4172626859073</c:v>
                </c:pt>
                <c:pt idx="4344">
                  <c:v>-31.854977130313902</c:v>
                </c:pt>
                <c:pt idx="4345">
                  <c:v>13.2813559854525</c:v>
                </c:pt>
                <c:pt idx="4346">
                  <c:v>-16.4270914243832</c:v>
                </c:pt>
                <c:pt idx="4347">
                  <c:v>12.6690455066553</c:v>
                </c:pt>
                <c:pt idx="4348">
                  <c:v>-30.828448079984899</c:v>
                </c:pt>
                <c:pt idx="4349">
                  <c:v>26.414626776373101</c:v>
                </c:pt>
                <c:pt idx="4350">
                  <c:v>-22.105704152274999</c:v>
                </c:pt>
                <c:pt idx="4351">
                  <c:v>4.3491221618062097</c:v>
                </c:pt>
                <c:pt idx="4352">
                  <c:v>6.3993661939650401</c:v>
                </c:pt>
                <c:pt idx="4353">
                  <c:v>-16.9026616398566</c:v>
                </c:pt>
                <c:pt idx="4354">
                  <c:v>-3.0873531624444599</c:v>
                </c:pt>
                <c:pt idx="4355">
                  <c:v>36.536509118880801</c:v>
                </c:pt>
                <c:pt idx="4356">
                  <c:v>29.7741354506982</c:v>
                </c:pt>
                <c:pt idx="4357">
                  <c:v>-25.005655908424</c:v>
                </c:pt>
                <c:pt idx="4358">
                  <c:v>-24.7031703290127</c:v>
                </c:pt>
                <c:pt idx="4359">
                  <c:v>29.498464402487102</c:v>
                </c:pt>
                <c:pt idx="4360">
                  <c:v>31.551881298469102</c:v>
                </c:pt>
                <c:pt idx="4361">
                  <c:v>-29.393276697392899</c:v>
                </c:pt>
                <c:pt idx="4362">
                  <c:v>28.427760907214701</c:v>
                </c:pt>
                <c:pt idx="4363">
                  <c:v>9.3075528930547904</c:v>
                </c:pt>
                <c:pt idx="4364">
                  <c:v>-32.192469952042401</c:v>
                </c:pt>
                <c:pt idx="4365">
                  <c:v>10.6073316699336</c:v>
                </c:pt>
                <c:pt idx="4366">
                  <c:v>13.5796050271179</c:v>
                </c:pt>
                <c:pt idx="4367">
                  <c:v>30.780263448646899</c:v>
                </c:pt>
                <c:pt idx="4368">
                  <c:v>9.8931060202741605</c:v>
                </c:pt>
                <c:pt idx="4369">
                  <c:v>-22.1903414049955</c:v>
                </c:pt>
                <c:pt idx="4370">
                  <c:v>-34.467964314371898</c:v>
                </c:pt>
                <c:pt idx="4371">
                  <c:v>3.78850128070121</c:v>
                </c:pt>
                <c:pt idx="4372">
                  <c:v>12.612524516458899</c:v>
                </c:pt>
                <c:pt idx="4373">
                  <c:v>-22.3759300321578</c:v>
                </c:pt>
                <c:pt idx="4374">
                  <c:v>-3.83537454106966</c:v>
                </c:pt>
                <c:pt idx="4375">
                  <c:v>-2.23075245350338</c:v>
                </c:pt>
                <c:pt idx="4376">
                  <c:v>28.5109584706018</c:v>
                </c:pt>
                <c:pt idx="4377">
                  <c:v>35.838774518552199</c:v>
                </c:pt>
                <c:pt idx="4378">
                  <c:v>22.941213098766799</c:v>
                </c:pt>
                <c:pt idx="4379">
                  <c:v>-30.806213567897</c:v>
                </c:pt>
                <c:pt idx="4380">
                  <c:v>12.4242247582992</c:v>
                </c:pt>
                <c:pt idx="4381">
                  <c:v>39.787798982093598</c:v>
                </c:pt>
                <c:pt idx="4382">
                  <c:v>-23.532651408138101</c:v>
                </c:pt>
                <c:pt idx="4383">
                  <c:v>8.3077682674955897E-2</c:v>
                </c:pt>
                <c:pt idx="4384">
                  <c:v>-2.8282847555878798</c:v>
                </c:pt>
                <c:pt idx="4385">
                  <c:v>40.319177906284402</c:v>
                </c:pt>
                <c:pt idx="4386">
                  <c:v>3.0710441277657199</c:v>
                </c:pt>
                <c:pt idx="4387">
                  <c:v>-4.0678610696305402</c:v>
                </c:pt>
                <c:pt idx="4388">
                  <c:v>-31.0843157486898</c:v>
                </c:pt>
                <c:pt idx="4389">
                  <c:v>-31.832524291177499</c:v>
                </c:pt>
                <c:pt idx="4390">
                  <c:v>7.0440840939836002</c:v>
                </c:pt>
                <c:pt idx="4391">
                  <c:v>9.4804002821774098</c:v>
                </c:pt>
                <c:pt idx="4392">
                  <c:v>10.7898041385123</c:v>
                </c:pt>
                <c:pt idx="4393">
                  <c:v>-5.4275221350391503</c:v>
                </c:pt>
                <c:pt idx="4394">
                  <c:v>22.7867810948343</c:v>
                </c:pt>
                <c:pt idx="4395">
                  <c:v>36.960062783051001</c:v>
                </c:pt>
                <c:pt idx="4396">
                  <c:v>-30.740311536685599</c:v>
                </c:pt>
                <c:pt idx="4397">
                  <c:v>29.037430029400799</c:v>
                </c:pt>
                <c:pt idx="4398">
                  <c:v>37.996142319040999</c:v>
                </c:pt>
                <c:pt idx="4399">
                  <c:v>11.34037873936</c:v>
                </c:pt>
                <c:pt idx="4400">
                  <c:v>6.6482554315486899</c:v>
                </c:pt>
                <c:pt idx="4401">
                  <c:v>-33.4065814878278</c:v>
                </c:pt>
                <c:pt idx="4402">
                  <c:v>-24.400194309830901</c:v>
                </c:pt>
                <c:pt idx="4403">
                  <c:v>-23.656871179423501</c:v>
                </c:pt>
                <c:pt idx="4404">
                  <c:v>-16.598426034268599</c:v>
                </c:pt>
                <c:pt idx="4405">
                  <c:v>-27.302160343232</c:v>
                </c:pt>
                <c:pt idx="4406">
                  <c:v>-0.56175389737984205</c:v>
                </c:pt>
                <c:pt idx="4407">
                  <c:v>-4.6295875361133501</c:v>
                </c:pt>
                <c:pt idx="4408">
                  <c:v>5.33620751490687</c:v>
                </c:pt>
                <c:pt idx="4409">
                  <c:v>-2.2668712796557902</c:v>
                </c:pt>
                <c:pt idx="4410">
                  <c:v>-3.47143807915156</c:v>
                </c:pt>
                <c:pt idx="4411">
                  <c:v>-27.767325194508999</c:v>
                </c:pt>
                <c:pt idx="4412">
                  <c:v>28.6839680066597</c:v>
                </c:pt>
                <c:pt idx="4413">
                  <c:v>8.2589840109663193</c:v>
                </c:pt>
                <c:pt idx="4414">
                  <c:v>39.8667241373576</c:v>
                </c:pt>
                <c:pt idx="4415">
                  <c:v>6.0191301951592697</c:v>
                </c:pt>
                <c:pt idx="4416">
                  <c:v>27.7979301914303</c:v>
                </c:pt>
                <c:pt idx="4417">
                  <c:v>-3.8358500036576801</c:v>
                </c:pt>
                <c:pt idx="4418">
                  <c:v>21.127293375608598</c:v>
                </c:pt>
                <c:pt idx="4419">
                  <c:v>4.7886434098157604</c:v>
                </c:pt>
                <c:pt idx="4420">
                  <c:v>-17.179313893661899</c:v>
                </c:pt>
                <c:pt idx="4421">
                  <c:v>-29.316888205233202</c:v>
                </c:pt>
                <c:pt idx="4422">
                  <c:v>23.091669034498501</c:v>
                </c:pt>
                <c:pt idx="4423">
                  <c:v>6.47157347069765</c:v>
                </c:pt>
                <c:pt idx="4424">
                  <c:v>29.517266360483202</c:v>
                </c:pt>
                <c:pt idx="4425">
                  <c:v>-32.015026114799802</c:v>
                </c:pt>
                <c:pt idx="4426">
                  <c:v>-5.5886379453509702</c:v>
                </c:pt>
                <c:pt idx="4427">
                  <c:v>-26.707493780998799</c:v>
                </c:pt>
                <c:pt idx="4428">
                  <c:v>-18.805416805628099</c:v>
                </c:pt>
                <c:pt idx="4429">
                  <c:v>21.659832476491601</c:v>
                </c:pt>
                <c:pt idx="4430">
                  <c:v>8.5880665281977393</c:v>
                </c:pt>
                <c:pt idx="4431">
                  <c:v>-34.673339538150898</c:v>
                </c:pt>
                <c:pt idx="4432">
                  <c:v>-31.518471656698399</c:v>
                </c:pt>
                <c:pt idx="4433">
                  <c:v>29.2538739679893</c:v>
                </c:pt>
                <c:pt idx="4434">
                  <c:v>1.56610831304742</c:v>
                </c:pt>
                <c:pt idx="4435">
                  <c:v>-25.313791663659401</c:v>
                </c:pt>
                <c:pt idx="4436">
                  <c:v>-21.012339114909601</c:v>
                </c:pt>
                <c:pt idx="4437">
                  <c:v>-3.8402965670199301</c:v>
                </c:pt>
                <c:pt idx="4438">
                  <c:v>-5.0534671503533497</c:v>
                </c:pt>
                <c:pt idx="4439">
                  <c:v>6.06597084103693</c:v>
                </c:pt>
                <c:pt idx="4440">
                  <c:v>-24.292662273141701</c:v>
                </c:pt>
                <c:pt idx="4441">
                  <c:v>-22.776247068814399</c:v>
                </c:pt>
                <c:pt idx="4442">
                  <c:v>-29.886964187579501</c:v>
                </c:pt>
                <c:pt idx="4443">
                  <c:v>29.146020950524299</c:v>
                </c:pt>
                <c:pt idx="4444">
                  <c:v>1.32913740187859</c:v>
                </c:pt>
                <c:pt idx="4445">
                  <c:v>-16.4826399644333</c:v>
                </c:pt>
                <c:pt idx="4446">
                  <c:v>-16.970326103614699</c:v>
                </c:pt>
                <c:pt idx="4447">
                  <c:v>-27.105431079730899</c:v>
                </c:pt>
                <c:pt idx="4448">
                  <c:v>-19.613692903825498</c:v>
                </c:pt>
                <c:pt idx="4449">
                  <c:v>-26.294899604821399</c:v>
                </c:pt>
                <c:pt idx="4450">
                  <c:v>23.409749026593602</c:v>
                </c:pt>
                <c:pt idx="4451">
                  <c:v>40.270506423905097</c:v>
                </c:pt>
                <c:pt idx="4452">
                  <c:v>25.791316809720701</c:v>
                </c:pt>
                <c:pt idx="4453">
                  <c:v>20.923157760436201</c:v>
                </c:pt>
                <c:pt idx="4454">
                  <c:v>-23.6773072775024</c:v>
                </c:pt>
                <c:pt idx="4455">
                  <c:v>-30.029369194183001</c:v>
                </c:pt>
                <c:pt idx="4456">
                  <c:v>27.174259172699799</c:v>
                </c:pt>
                <c:pt idx="4457">
                  <c:v>28.842728655480201</c:v>
                </c:pt>
                <c:pt idx="4458">
                  <c:v>-23.506211353843799</c:v>
                </c:pt>
                <c:pt idx="4459">
                  <c:v>-21.518603788297199</c:v>
                </c:pt>
                <c:pt idx="4460">
                  <c:v>27.463874885025302</c:v>
                </c:pt>
                <c:pt idx="4461">
                  <c:v>5.4576517235901703</c:v>
                </c:pt>
                <c:pt idx="4462">
                  <c:v>33.621696513207098</c:v>
                </c:pt>
                <c:pt idx="4463">
                  <c:v>39.360225502491097</c:v>
                </c:pt>
                <c:pt idx="4464">
                  <c:v>-5.85303952378381</c:v>
                </c:pt>
                <c:pt idx="4465">
                  <c:v>-2.19229653918861</c:v>
                </c:pt>
                <c:pt idx="4466">
                  <c:v>-4.1395652284188502</c:v>
                </c:pt>
                <c:pt idx="4467">
                  <c:v>3.4721590301485499</c:v>
                </c:pt>
                <c:pt idx="4468">
                  <c:v>-0.60349194933064798</c:v>
                </c:pt>
                <c:pt idx="4469">
                  <c:v>38.662106722471599</c:v>
                </c:pt>
                <c:pt idx="4470">
                  <c:v>35.720115703960403</c:v>
                </c:pt>
                <c:pt idx="4471">
                  <c:v>6.9424039972287401</c:v>
                </c:pt>
                <c:pt idx="4472">
                  <c:v>-19.373934487505501</c:v>
                </c:pt>
                <c:pt idx="4473">
                  <c:v>-17.164853784066501</c:v>
                </c:pt>
                <c:pt idx="4474">
                  <c:v>24.3773577059176</c:v>
                </c:pt>
                <c:pt idx="4475">
                  <c:v>21.706861090739999</c:v>
                </c:pt>
                <c:pt idx="4476">
                  <c:v>1.9787663366208099</c:v>
                </c:pt>
                <c:pt idx="4477">
                  <c:v>-4.3692440533003101</c:v>
                </c:pt>
                <c:pt idx="4478">
                  <c:v>2.9540678971506198</c:v>
                </c:pt>
                <c:pt idx="4479">
                  <c:v>1.37874254232431</c:v>
                </c:pt>
                <c:pt idx="4480">
                  <c:v>0.86265889683438801</c:v>
                </c:pt>
                <c:pt idx="4481">
                  <c:v>-35.255923352938701</c:v>
                </c:pt>
                <c:pt idx="4482">
                  <c:v>22.5390501210784</c:v>
                </c:pt>
                <c:pt idx="4483">
                  <c:v>-4.13404837663811</c:v>
                </c:pt>
                <c:pt idx="4484">
                  <c:v>-18.765505628157499</c:v>
                </c:pt>
                <c:pt idx="4485">
                  <c:v>-35.302597099751402</c:v>
                </c:pt>
                <c:pt idx="4486">
                  <c:v>27.298085163307601</c:v>
                </c:pt>
                <c:pt idx="4487">
                  <c:v>-30.403691201742699</c:v>
                </c:pt>
                <c:pt idx="4488">
                  <c:v>-21.676567618368999</c:v>
                </c:pt>
                <c:pt idx="4489">
                  <c:v>-26.383349531093199</c:v>
                </c:pt>
                <c:pt idx="4490">
                  <c:v>-1.6548232668427301</c:v>
                </c:pt>
                <c:pt idx="4491">
                  <c:v>-0.27900276373820398</c:v>
                </c:pt>
                <c:pt idx="4492">
                  <c:v>-16.308172346606302</c:v>
                </c:pt>
                <c:pt idx="4493">
                  <c:v>-16.0723122384926</c:v>
                </c:pt>
                <c:pt idx="4494">
                  <c:v>22.573232842746901</c:v>
                </c:pt>
                <c:pt idx="4495">
                  <c:v>-26.152154075915501</c:v>
                </c:pt>
                <c:pt idx="4496">
                  <c:v>37.285851054317902</c:v>
                </c:pt>
                <c:pt idx="4497">
                  <c:v>-21.094035960208998</c:v>
                </c:pt>
                <c:pt idx="4498">
                  <c:v>6.95749533094701</c:v>
                </c:pt>
                <c:pt idx="4499">
                  <c:v>25.991940138263701</c:v>
                </c:pt>
                <c:pt idx="4500">
                  <c:v>40.690569253933198</c:v>
                </c:pt>
                <c:pt idx="4501">
                  <c:v>2.8027823733084598</c:v>
                </c:pt>
                <c:pt idx="4502">
                  <c:v>-18.5176901808032</c:v>
                </c:pt>
                <c:pt idx="4503">
                  <c:v>-5.4245679758317404</c:v>
                </c:pt>
                <c:pt idx="4504">
                  <c:v>37.288957430472401</c:v>
                </c:pt>
                <c:pt idx="4505">
                  <c:v>10.1605168280655</c:v>
                </c:pt>
                <c:pt idx="4506">
                  <c:v>6.2109806650962902</c:v>
                </c:pt>
                <c:pt idx="4507">
                  <c:v>-28.0317023638747</c:v>
                </c:pt>
                <c:pt idx="4508">
                  <c:v>-28.930891697094999</c:v>
                </c:pt>
                <c:pt idx="4509">
                  <c:v>-25.622672353027799</c:v>
                </c:pt>
                <c:pt idx="4510">
                  <c:v>39.3394898434209</c:v>
                </c:pt>
                <c:pt idx="4511">
                  <c:v>35.077045780016398</c:v>
                </c:pt>
                <c:pt idx="4512">
                  <c:v>35.995735392739597</c:v>
                </c:pt>
                <c:pt idx="4513">
                  <c:v>10.530701161766199</c:v>
                </c:pt>
                <c:pt idx="4514">
                  <c:v>34.903072865150598</c:v>
                </c:pt>
                <c:pt idx="4515">
                  <c:v>33.667355082894701</c:v>
                </c:pt>
                <c:pt idx="4516">
                  <c:v>-26.0662292294036</c:v>
                </c:pt>
                <c:pt idx="4517">
                  <c:v>6.2624571811677896</c:v>
                </c:pt>
                <c:pt idx="4518">
                  <c:v>3.9603943610047998</c:v>
                </c:pt>
                <c:pt idx="4519">
                  <c:v>12.7382065356959</c:v>
                </c:pt>
                <c:pt idx="4520">
                  <c:v>-17.395342840911201</c:v>
                </c:pt>
                <c:pt idx="4521">
                  <c:v>-20.694954790977899</c:v>
                </c:pt>
                <c:pt idx="4522">
                  <c:v>38.7166453563608</c:v>
                </c:pt>
                <c:pt idx="4523">
                  <c:v>-20.744009877868599</c:v>
                </c:pt>
                <c:pt idx="4524">
                  <c:v>-17.809468073457801</c:v>
                </c:pt>
                <c:pt idx="4525">
                  <c:v>-18.460048580894501</c:v>
                </c:pt>
                <c:pt idx="4526">
                  <c:v>-18.072347959622402</c:v>
                </c:pt>
                <c:pt idx="4527">
                  <c:v>-18.547656961910299</c:v>
                </c:pt>
                <c:pt idx="4528">
                  <c:v>-21.384086876991802</c:v>
                </c:pt>
                <c:pt idx="4529">
                  <c:v>-34.390188114513201</c:v>
                </c:pt>
                <c:pt idx="4530">
                  <c:v>34.957689596506</c:v>
                </c:pt>
                <c:pt idx="4531">
                  <c:v>-22.863260172094201</c:v>
                </c:pt>
                <c:pt idx="4532">
                  <c:v>2.0619959125365499</c:v>
                </c:pt>
                <c:pt idx="4533">
                  <c:v>2.0450346938119699</c:v>
                </c:pt>
                <c:pt idx="4534">
                  <c:v>32.646016210579198</c:v>
                </c:pt>
                <c:pt idx="4535">
                  <c:v>40.248895283279502</c:v>
                </c:pt>
                <c:pt idx="4536">
                  <c:v>8.9410050291891192</c:v>
                </c:pt>
                <c:pt idx="4537">
                  <c:v>6.2234805363761998</c:v>
                </c:pt>
                <c:pt idx="4538">
                  <c:v>-22.9651043442183</c:v>
                </c:pt>
                <c:pt idx="4539">
                  <c:v>-24.1489716812554</c:v>
                </c:pt>
                <c:pt idx="4540">
                  <c:v>-17.0550904831229</c:v>
                </c:pt>
                <c:pt idx="4541">
                  <c:v>-25.946854306391501</c:v>
                </c:pt>
                <c:pt idx="4542">
                  <c:v>23.496105163160902</c:v>
                </c:pt>
                <c:pt idx="4543">
                  <c:v>-20.6471012473142</c:v>
                </c:pt>
                <c:pt idx="4544">
                  <c:v>-17.787866554301502</c:v>
                </c:pt>
                <c:pt idx="4545">
                  <c:v>-33.347745937427199</c:v>
                </c:pt>
                <c:pt idx="4546">
                  <c:v>30.122967400235201</c:v>
                </c:pt>
                <c:pt idx="4547">
                  <c:v>-29.067082600073999</c:v>
                </c:pt>
                <c:pt idx="4548">
                  <c:v>-2.9725961666541698</c:v>
                </c:pt>
                <c:pt idx="4549">
                  <c:v>-31.8626395431932</c:v>
                </c:pt>
                <c:pt idx="4550">
                  <c:v>-5.7969944529688702</c:v>
                </c:pt>
                <c:pt idx="4551">
                  <c:v>21.629020064856999</c:v>
                </c:pt>
                <c:pt idx="4552">
                  <c:v>-16.193965213507099</c:v>
                </c:pt>
                <c:pt idx="4553">
                  <c:v>-35.068831220364899</c:v>
                </c:pt>
                <c:pt idx="4554">
                  <c:v>-34.461654389129798</c:v>
                </c:pt>
                <c:pt idx="4555">
                  <c:v>-1.6848794765621999</c:v>
                </c:pt>
                <c:pt idx="4556">
                  <c:v>-34.116103231797503</c:v>
                </c:pt>
                <c:pt idx="4557">
                  <c:v>33.2539160547676</c:v>
                </c:pt>
                <c:pt idx="4558">
                  <c:v>36.625449151038701</c:v>
                </c:pt>
                <c:pt idx="4559">
                  <c:v>-16.198283950625299</c:v>
                </c:pt>
                <c:pt idx="4560">
                  <c:v>8.8898108741365292</c:v>
                </c:pt>
                <c:pt idx="4561">
                  <c:v>-4.4076000481241699</c:v>
                </c:pt>
                <c:pt idx="4562">
                  <c:v>-26.778840687610199</c:v>
                </c:pt>
                <c:pt idx="4563">
                  <c:v>23.165573698659902</c:v>
                </c:pt>
                <c:pt idx="4564">
                  <c:v>10.8042606799495</c:v>
                </c:pt>
                <c:pt idx="4565">
                  <c:v>10.820756989323799</c:v>
                </c:pt>
                <c:pt idx="4566">
                  <c:v>-26.315266566315699</c:v>
                </c:pt>
                <c:pt idx="4567">
                  <c:v>4.5364609533691604</c:v>
                </c:pt>
                <c:pt idx="4568">
                  <c:v>24.234341443473099</c:v>
                </c:pt>
                <c:pt idx="4569">
                  <c:v>-19.832854901405401</c:v>
                </c:pt>
                <c:pt idx="4570">
                  <c:v>13.557645621802299</c:v>
                </c:pt>
                <c:pt idx="4571">
                  <c:v>-15.714682233095299</c:v>
                </c:pt>
                <c:pt idx="4572">
                  <c:v>-2.3594657375394101</c:v>
                </c:pt>
                <c:pt idx="4573">
                  <c:v>21.788461379986501</c:v>
                </c:pt>
                <c:pt idx="4574">
                  <c:v>26.942371277500399</c:v>
                </c:pt>
                <c:pt idx="4575">
                  <c:v>27.940732194402901</c:v>
                </c:pt>
                <c:pt idx="4576">
                  <c:v>-31.020384975783902</c:v>
                </c:pt>
                <c:pt idx="4577">
                  <c:v>12.760583341304301</c:v>
                </c:pt>
                <c:pt idx="4578">
                  <c:v>40.555159587365601</c:v>
                </c:pt>
                <c:pt idx="4579">
                  <c:v>34.8440776753893</c:v>
                </c:pt>
                <c:pt idx="4580">
                  <c:v>6.0657834973890301</c:v>
                </c:pt>
                <c:pt idx="4581">
                  <c:v>39.744459948368998</c:v>
                </c:pt>
                <c:pt idx="4582">
                  <c:v>-1.98248974753254</c:v>
                </c:pt>
                <c:pt idx="4583">
                  <c:v>25.3139760633075</c:v>
                </c:pt>
                <c:pt idx="4584">
                  <c:v>-17.598534105029199</c:v>
                </c:pt>
                <c:pt idx="4585">
                  <c:v>-33.519129043191498</c:v>
                </c:pt>
                <c:pt idx="4586">
                  <c:v>-3.8539514965880399</c:v>
                </c:pt>
                <c:pt idx="4587">
                  <c:v>-30.8759073762741</c:v>
                </c:pt>
                <c:pt idx="4588">
                  <c:v>-5.7395485609874397</c:v>
                </c:pt>
                <c:pt idx="4589">
                  <c:v>36.117302343669699</c:v>
                </c:pt>
                <c:pt idx="4590">
                  <c:v>29.862939610198001</c:v>
                </c:pt>
                <c:pt idx="4591">
                  <c:v>-2.8123988006535798</c:v>
                </c:pt>
                <c:pt idx="4592">
                  <c:v>-29.859832061420502</c:v>
                </c:pt>
                <c:pt idx="4593">
                  <c:v>11.9620478000326</c:v>
                </c:pt>
                <c:pt idx="4594">
                  <c:v>-31.597012714474399</c:v>
                </c:pt>
                <c:pt idx="4595">
                  <c:v>26.704695415603499</c:v>
                </c:pt>
                <c:pt idx="4596">
                  <c:v>1.73328158359023</c:v>
                </c:pt>
                <c:pt idx="4597">
                  <c:v>23.801875264179301</c:v>
                </c:pt>
                <c:pt idx="4598">
                  <c:v>-3.4668745537240802</c:v>
                </c:pt>
                <c:pt idx="4599">
                  <c:v>-5.6517396248923903</c:v>
                </c:pt>
                <c:pt idx="4600">
                  <c:v>-26.055725878198999</c:v>
                </c:pt>
                <c:pt idx="4601">
                  <c:v>5.2148567885188202</c:v>
                </c:pt>
                <c:pt idx="4602">
                  <c:v>32.600624656574901</c:v>
                </c:pt>
                <c:pt idx="4603">
                  <c:v>-24.4826140118785</c:v>
                </c:pt>
                <c:pt idx="4604">
                  <c:v>33.8234701835473</c:v>
                </c:pt>
                <c:pt idx="4605">
                  <c:v>23.408433341881999</c:v>
                </c:pt>
                <c:pt idx="4606">
                  <c:v>-5.4894074873367504</c:v>
                </c:pt>
                <c:pt idx="4607">
                  <c:v>-29.660243826469401</c:v>
                </c:pt>
                <c:pt idx="4608">
                  <c:v>-19.765096857551701</c:v>
                </c:pt>
                <c:pt idx="4609">
                  <c:v>-18.272229039703198</c:v>
                </c:pt>
                <c:pt idx="4610">
                  <c:v>-20.328664677834201</c:v>
                </c:pt>
                <c:pt idx="4611">
                  <c:v>-25.754707161944001</c:v>
                </c:pt>
                <c:pt idx="4612">
                  <c:v>26.0265538628313</c:v>
                </c:pt>
                <c:pt idx="4613">
                  <c:v>-17.4277041728526</c:v>
                </c:pt>
                <c:pt idx="4614">
                  <c:v>11.178251877878701</c:v>
                </c:pt>
                <c:pt idx="4615">
                  <c:v>4.89657026715326</c:v>
                </c:pt>
                <c:pt idx="4616">
                  <c:v>-1.73707009762299</c:v>
                </c:pt>
                <c:pt idx="4617">
                  <c:v>-32.110081207137497</c:v>
                </c:pt>
                <c:pt idx="4618">
                  <c:v>-0.38631999839633402</c:v>
                </c:pt>
                <c:pt idx="4619">
                  <c:v>-35.114855190252101</c:v>
                </c:pt>
                <c:pt idx="4620">
                  <c:v>-0.77695858433812204</c:v>
                </c:pt>
                <c:pt idx="4621">
                  <c:v>2.43027101556689E-2</c:v>
                </c:pt>
                <c:pt idx="4622">
                  <c:v>25.6618505690709</c:v>
                </c:pt>
                <c:pt idx="4623">
                  <c:v>26.099722480975899</c:v>
                </c:pt>
                <c:pt idx="4624">
                  <c:v>-33.408194269250203</c:v>
                </c:pt>
                <c:pt idx="4625">
                  <c:v>1.6510622501891099</c:v>
                </c:pt>
                <c:pt idx="4626">
                  <c:v>-22.9367119338274</c:v>
                </c:pt>
                <c:pt idx="4627">
                  <c:v>-25.436334829218598</c:v>
                </c:pt>
                <c:pt idx="4628">
                  <c:v>-34.805600135874002</c:v>
                </c:pt>
                <c:pt idx="4629">
                  <c:v>12.885861513341499</c:v>
                </c:pt>
                <c:pt idx="4630">
                  <c:v>-1.2573733383282499</c:v>
                </c:pt>
                <c:pt idx="4631">
                  <c:v>-18.8192553074933</c:v>
                </c:pt>
                <c:pt idx="4632">
                  <c:v>39.7093696641207</c:v>
                </c:pt>
                <c:pt idx="4633">
                  <c:v>-0.39194067110101899</c:v>
                </c:pt>
                <c:pt idx="4634">
                  <c:v>31.603558052803599</c:v>
                </c:pt>
                <c:pt idx="4635">
                  <c:v>-4.4086019042076598</c:v>
                </c:pt>
                <c:pt idx="4636">
                  <c:v>38.4423228585731</c:v>
                </c:pt>
                <c:pt idx="4637">
                  <c:v>-28.272009654902501</c:v>
                </c:pt>
                <c:pt idx="4638">
                  <c:v>-3.5746936206161699</c:v>
                </c:pt>
                <c:pt idx="4639">
                  <c:v>-33.9620063387028</c:v>
                </c:pt>
                <c:pt idx="4640">
                  <c:v>-0.47731543307639102</c:v>
                </c:pt>
                <c:pt idx="4641">
                  <c:v>36.824771491390401</c:v>
                </c:pt>
                <c:pt idx="4642">
                  <c:v>-34.021863635642703</c:v>
                </c:pt>
                <c:pt idx="4643">
                  <c:v>-26.327676219620599</c:v>
                </c:pt>
                <c:pt idx="4644">
                  <c:v>7.0762162983854298</c:v>
                </c:pt>
                <c:pt idx="4645">
                  <c:v>1.4715006034872999</c:v>
                </c:pt>
                <c:pt idx="4646">
                  <c:v>27.234958902480599</c:v>
                </c:pt>
                <c:pt idx="4647">
                  <c:v>-27.608725004594401</c:v>
                </c:pt>
                <c:pt idx="4648">
                  <c:v>24.589456238967902</c:v>
                </c:pt>
                <c:pt idx="4649">
                  <c:v>1.88504126691875</c:v>
                </c:pt>
                <c:pt idx="4650">
                  <c:v>3.20946840198321</c:v>
                </c:pt>
                <c:pt idx="4651">
                  <c:v>37.438962894012697</c:v>
                </c:pt>
                <c:pt idx="4652">
                  <c:v>8.88808305026906</c:v>
                </c:pt>
                <c:pt idx="4653">
                  <c:v>5.3776321114387997</c:v>
                </c:pt>
                <c:pt idx="4654">
                  <c:v>-4.2236959377623702</c:v>
                </c:pt>
                <c:pt idx="4655">
                  <c:v>0.19031550388606799</c:v>
                </c:pt>
                <c:pt idx="4656">
                  <c:v>10.4144154723613</c:v>
                </c:pt>
                <c:pt idx="4657">
                  <c:v>-24.720695840069901</c:v>
                </c:pt>
                <c:pt idx="4658">
                  <c:v>-19.1846699173933</c:v>
                </c:pt>
                <c:pt idx="4659">
                  <c:v>-4.3937786128710501</c:v>
                </c:pt>
                <c:pt idx="4660">
                  <c:v>21.686579679649</c:v>
                </c:pt>
                <c:pt idx="4661">
                  <c:v>8.0419186588709</c:v>
                </c:pt>
                <c:pt idx="4662">
                  <c:v>5.1831066095283198</c:v>
                </c:pt>
                <c:pt idx="4663">
                  <c:v>34.148771088576098</c:v>
                </c:pt>
                <c:pt idx="4664">
                  <c:v>-18.467192662795199</c:v>
                </c:pt>
                <c:pt idx="4665">
                  <c:v>-31.592707749916599</c:v>
                </c:pt>
                <c:pt idx="4666">
                  <c:v>24.941278742087999</c:v>
                </c:pt>
                <c:pt idx="4667">
                  <c:v>-4.9448677118676398</c:v>
                </c:pt>
                <c:pt idx="4668">
                  <c:v>-18.5265869567164</c:v>
                </c:pt>
                <c:pt idx="4669">
                  <c:v>-16.3934721946815</c:v>
                </c:pt>
                <c:pt idx="4670">
                  <c:v>20.808278166822902</c:v>
                </c:pt>
                <c:pt idx="4671">
                  <c:v>-24.470458287781</c:v>
                </c:pt>
                <c:pt idx="4672">
                  <c:v>31.589927652690399</c:v>
                </c:pt>
                <c:pt idx="4673">
                  <c:v>-2.7883779725797901</c:v>
                </c:pt>
                <c:pt idx="4674">
                  <c:v>12.3833014778525</c:v>
                </c:pt>
                <c:pt idx="4675">
                  <c:v>28.270146482603899</c:v>
                </c:pt>
                <c:pt idx="4676">
                  <c:v>10.9490335904547</c:v>
                </c:pt>
                <c:pt idx="4677">
                  <c:v>11.010711675450301</c:v>
                </c:pt>
                <c:pt idx="4678">
                  <c:v>-24.979507516848098</c:v>
                </c:pt>
                <c:pt idx="4679">
                  <c:v>25.418662192278401</c:v>
                </c:pt>
                <c:pt idx="4680">
                  <c:v>36.045224228775702</c:v>
                </c:pt>
                <c:pt idx="4681">
                  <c:v>-33.660547789002102</c:v>
                </c:pt>
                <c:pt idx="4682">
                  <c:v>-29.995172710438201</c:v>
                </c:pt>
                <c:pt idx="4683">
                  <c:v>-28.2042356160784</c:v>
                </c:pt>
                <c:pt idx="4684">
                  <c:v>10.6272633650195</c:v>
                </c:pt>
                <c:pt idx="4685">
                  <c:v>-18.835077297497499</c:v>
                </c:pt>
                <c:pt idx="4686">
                  <c:v>-18.167026157111</c:v>
                </c:pt>
                <c:pt idx="4687">
                  <c:v>2.0136833018961</c:v>
                </c:pt>
                <c:pt idx="4688">
                  <c:v>-22.230420564643801</c:v>
                </c:pt>
                <c:pt idx="4689">
                  <c:v>21.223538475446599</c:v>
                </c:pt>
                <c:pt idx="4690">
                  <c:v>34.509367150435999</c:v>
                </c:pt>
                <c:pt idx="4691">
                  <c:v>-32.209996005501701</c:v>
                </c:pt>
                <c:pt idx="4692">
                  <c:v>28.3117142901643</c:v>
                </c:pt>
                <c:pt idx="4693">
                  <c:v>35.493771987451503</c:v>
                </c:pt>
                <c:pt idx="4694">
                  <c:v>34.691052937332799</c:v>
                </c:pt>
                <c:pt idx="4695">
                  <c:v>32.058553651299199</c:v>
                </c:pt>
                <c:pt idx="4696">
                  <c:v>-6.1918839243194199</c:v>
                </c:pt>
                <c:pt idx="4697">
                  <c:v>4.7660355240244696</c:v>
                </c:pt>
                <c:pt idx="4698">
                  <c:v>-4.8378893075310598</c:v>
                </c:pt>
                <c:pt idx="4699">
                  <c:v>-28.610878018763401</c:v>
                </c:pt>
                <c:pt idx="4700">
                  <c:v>-26.700513512234298</c:v>
                </c:pt>
                <c:pt idx="4701">
                  <c:v>34.794727120859498</c:v>
                </c:pt>
                <c:pt idx="4702">
                  <c:v>-27.976145288735999</c:v>
                </c:pt>
                <c:pt idx="4703">
                  <c:v>26.997115372620701</c:v>
                </c:pt>
                <c:pt idx="4704">
                  <c:v>35.718125696679103</c:v>
                </c:pt>
                <c:pt idx="4705">
                  <c:v>-18.005741487988001</c:v>
                </c:pt>
                <c:pt idx="4706">
                  <c:v>10.7683459206243</c:v>
                </c:pt>
                <c:pt idx="4707">
                  <c:v>2.0886344376100801</c:v>
                </c:pt>
                <c:pt idx="4708">
                  <c:v>24.038441283035301</c:v>
                </c:pt>
                <c:pt idx="4709">
                  <c:v>8.8277179878561505</c:v>
                </c:pt>
                <c:pt idx="4710">
                  <c:v>11.3742466010653</c:v>
                </c:pt>
                <c:pt idx="4711">
                  <c:v>33.293258833261397</c:v>
                </c:pt>
                <c:pt idx="4712">
                  <c:v>1.2442574144057501</c:v>
                </c:pt>
                <c:pt idx="4713">
                  <c:v>35.377668637023298</c:v>
                </c:pt>
                <c:pt idx="4714">
                  <c:v>-27.782300341585898</c:v>
                </c:pt>
                <c:pt idx="4715">
                  <c:v>28.272355813082498</c:v>
                </c:pt>
                <c:pt idx="4716">
                  <c:v>-27.039340043795502</c:v>
                </c:pt>
                <c:pt idx="4717">
                  <c:v>7.8018195082317101</c:v>
                </c:pt>
                <c:pt idx="4718">
                  <c:v>2.73397317305563</c:v>
                </c:pt>
                <c:pt idx="4719">
                  <c:v>27.314774318902799</c:v>
                </c:pt>
                <c:pt idx="4720">
                  <c:v>7.7632215154261202</c:v>
                </c:pt>
                <c:pt idx="4721">
                  <c:v>-5.11618478252917</c:v>
                </c:pt>
                <c:pt idx="4722">
                  <c:v>3.8554682577789099</c:v>
                </c:pt>
                <c:pt idx="4723">
                  <c:v>12.940726415926999</c:v>
                </c:pt>
                <c:pt idx="4724">
                  <c:v>-4.2858690453948203</c:v>
                </c:pt>
                <c:pt idx="4725">
                  <c:v>-26.8665132651217</c:v>
                </c:pt>
                <c:pt idx="4726">
                  <c:v>2.6238523168286298</c:v>
                </c:pt>
                <c:pt idx="4727">
                  <c:v>1.5818781245059299</c:v>
                </c:pt>
                <c:pt idx="4728">
                  <c:v>33.864531486790803</c:v>
                </c:pt>
                <c:pt idx="4729">
                  <c:v>-31.079591449070801</c:v>
                </c:pt>
                <c:pt idx="4730">
                  <c:v>35.964712620672003</c:v>
                </c:pt>
                <c:pt idx="4731">
                  <c:v>25.129305477182498</c:v>
                </c:pt>
                <c:pt idx="4732">
                  <c:v>-33.914095858532598</c:v>
                </c:pt>
                <c:pt idx="4733">
                  <c:v>-21.2128799328055</c:v>
                </c:pt>
                <c:pt idx="4734">
                  <c:v>31.348601881589101</c:v>
                </c:pt>
                <c:pt idx="4735">
                  <c:v>-32.6926564108619</c:v>
                </c:pt>
                <c:pt idx="4736">
                  <c:v>33.446406408405402</c:v>
                </c:pt>
                <c:pt idx="4737">
                  <c:v>-34.907399103296697</c:v>
                </c:pt>
                <c:pt idx="4738">
                  <c:v>1.8456056605987201</c:v>
                </c:pt>
                <c:pt idx="4739">
                  <c:v>40.199153396170303</c:v>
                </c:pt>
                <c:pt idx="4740">
                  <c:v>-18.298346147931898</c:v>
                </c:pt>
                <c:pt idx="4741">
                  <c:v>12.047720015811199</c:v>
                </c:pt>
                <c:pt idx="4742">
                  <c:v>-23.463394728233101</c:v>
                </c:pt>
                <c:pt idx="4743">
                  <c:v>13.4225552365345</c:v>
                </c:pt>
                <c:pt idx="4744">
                  <c:v>-29.399810272833601</c:v>
                </c:pt>
                <c:pt idx="4745">
                  <c:v>24.5775009289083</c:v>
                </c:pt>
                <c:pt idx="4746">
                  <c:v>-2.5859099755772901</c:v>
                </c:pt>
                <c:pt idx="4747">
                  <c:v>21.876612342161302</c:v>
                </c:pt>
                <c:pt idx="4748">
                  <c:v>-24.3111297772768</c:v>
                </c:pt>
                <c:pt idx="4749">
                  <c:v>7.0796427807215796</c:v>
                </c:pt>
                <c:pt idx="4750">
                  <c:v>10.8143027999098</c:v>
                </c:pt>
                <c:pt idx="4751">
                  <c:v>-29.773978297518401</c:v>
                </c:pt>
                <c:pt idx="4752">
                  <c:v>-23.419478777689299</c:v>
                </c:pt>
                <c:pt idx="4753">
                  <c:v>-28.9639084459826</c:v>
                </c:pt>
                <c:pt idx="4754">
                  <c:v>29.232437022663401</c:v>
                </c:pt>
                <c:pt idx="4755">
                  <c:v>5.5053123566839597</c:v>
                </c:pt>
                <c:pt idx="4756">
                  <c:v>-3.9133496142188799</c:v>
                </c:pt>
                <c:pt idx="4757">
                  <c:v>-5.7492524412544803</c:v>
                </c:pt>
                <c:pt idx="4758">
                  <c:v>-17.319333020850401</c:v>
                </c:pt>
                <c:pt idx="4759">
                  <c:v>-33.621975668434601</c:v>
                </c:pt>
                <c:pt idx="4760">
                  <c:v>-5.2492694380070004</c:v>
                </c:pt>
                <c:pt idx="4761">
                  <c:v>-20.030557736518201</c:v>
                </c:pt>
                <c:pt idx="4762">
                  <c:v>-33.222515937678203</c:v>
                </c:pt>
                <c:pt idx="4763">
                  <c:v>22.623390605732698</c:v>
                </c:pt>
                <c:pt idx="4764">
                  <c:v>-27.204367865322101</c:v>
                </c:pt>
                <c:pt idx="4765">
                  <c:v>3.4919023910544502</c:v>
                </c:pt>
                <c:pt idx="4766">
                  <c:v>-31.771218785676201</c:v>
                </c:pt>
                <c:pt idx="4767">
                  <c:v>4.2073420462896598</c:v>
                </c:pt>
                <c:pt idx="4768">
                  <c:v>10.533816066730701</c:v>
                </c:pt>
                <c:pt idx="4769">
                  <c:v>32.465461739628303</c:v>
                </c:pt>
                <c:pt idx="4770">
                  <c:v>-28.151795056575502</c:v>
                </c:pt>
                <c:pt idx="4771">
                  <c:v>-26.254945468829298</c:v>
                </c:pt>
                <c:pt idx="4772">
                  <c:v>-35.307610233963302</c:v>
                </c:pt>
                <c:pt idx="4773">
                  <c:v>0.159106482822855</c:v>
                </c:pt>
                <c:pt idx="4774">
                  <c:v>30.0068769532372</c:v>
                </c:pt>
                <c:pt idx="4775">
                  <c:v>-19.5746808128184</c:v>
                </c:pt>
                <c:pt idx="4776">
                  <c:v>-4.1841766330003098</c:v>
                </c:pt>
                <c:pt idx="4777">
                  <c:v>21.8155673621369</c:v>
                </c:pt>
                <c:pt idx="4778">
                  <c:v>-25.704619123572499</c:v>
                </c:pt>
                <c:pt idx="4779">
                  <c:v>21.259192439479399</c:v>
                </c:pt>
                <c:pt idx="4780">
                  <c:v>-16.391943095083001</c:v>
                </c:pt>
                <c:pt idx="4781">
                  <c:v>-17.8660469435221</c:v>
                </c:pt>
                <c:pt idx="4782">
                  <c:v>0.88905127179114196</c:v>
                </c:pt>
                <c:pt idx="4783">
                  <c:v>10.0979446964405</c:v>
                </c:pt>
                <c:pt idx="4784">
                  <c:v>12.4421740636683</c:v>
                </c:pt>
                <c:pt idx="4785">
                  <c:v>-35.040568267958903</c:v>
                </c:pt>
                <c:pt idx="4786">
                  <c:v>4.1867791282198397</c:v>
                </c:pt>
                <c:pt idx="4787">
                  <c:v>37.831337873614899</c:v>
                </c:pt>
                <c:pt idx="4788">
                  <c:v>10.0854049135402</c:v>
                </c:pt>
                <c:pt idx="4789">
                  <c:v>-21.504036824187899</c:v>
                </c:pt>
                <c:pt idx="4790">
                  <c:v>1.2955999267638501</c:v>
                </c:pt>
                <c:pt idx="4791">
                  <c:v>35.167780074767201</c:v>
                </c:pt>
                <c:pt idx="4792">
                  <c:v>12.078948758990601</c:v>
                </c:pt>
                <c:pt idx="4793">
                  <c:v>-19.992473178132599</c:v>
                </c:pt>
                <c:pt idx="4794">
                  <c:v>-1.12270255147607</c:v>
                </c:pt>
                <c:pt idx="4795">
                  <c:v>3.1567705171235598</c:v>
                </c:pt>
                <c:pt idx="4796">
                  <c:v>-4.2341632123366999</c:v>
                </c:pt>
                <c:pt idx="4797">
                  <c:v>9.8200637823980994</c:v>
                </c:pt>
                <c:pt idx="4798">
                  <c:v>40.101615812757998</c:v>
                </c:pt>
                <c:pt idx="4799">
                  <c:v>1.2864300771091901</c:v>
                </c:pt>
                <c:pt idx="4800">
                  <c:v>39.8737267936229</c:v>
                </c:pt>
                <c:pt idx="4801">
                  <c:v>20.9467290231402</c:v>
                </c:pt>
                <c:pt idx="4802">
                  <c:v>-23.9587090057586</c:v>
                </c:pt>
                <c:pt idx="4803">
                  <c:v>29.988022297370701</c:v>
                </c:pt>
                <c:pt idx="4804">
                  <c:v>13.2413398596536</c:v>
                </c:pt>
                <c:pt idx="4805">
                  <c:v>22.196075447050401</c:v>
                </c:pt>
                <c:pt idx="4806">
                  <c:v>-24.106992358052299</c:v>
                </c:pt>
                <c:pt idx="4807">
                  <c:v>-31.076346093873099</c:v>
                </c:pt>
                <c:pt idx="4808">
                  <c:v>-21.934615574237899</c:v>
                </c:pt>
                <c:pt idx="4809">
                  <c:v>-34.907806700456</c:v>
                </c:pt>
                <c:pt idx="4810">
                  <c:v>24.336243705765501</c:v>
                </c:pt>
                <c:pt idx="4811">
                  <c:v>23.9186452684154</c:v>
                </c:pt>
                <c:pt idx="4812">
                  <c:v>6.08651813153259</c:v>
                </c:pt>
                <c:pt idx="4813">
                  <c:v>-2.9128194449197302</c:v>
                </c:pt>
                <c:pt idx="4814">
                  <c:v>-1.01836350772718</c:v>
                </c:pt>
                <c:pt idx="4815">
                  <c:v>1.8169667050607601</c:v>
                </c:pt>
                <c:pt idx="4816">
                  <c:v>37.946831079166898</c:v>
                </c:pt>
                <c:pt idx="4817">
                  <c:v>-16.769287833677101</c:v>
                </c:pt>
                <c:pt idx="4818">
                  <c:v>-0.22420103341345199</c:v>
                </c:pt>
                <c:pt idx="4819">
                  <c:v>-29.421469910104602</c:v>
                </c:pt>
                <c:pt idx="4820">
                  <c:v>-16.667954202522399</c:v>
                </c:pt>
                <c:pt idx="4821">
                  <c:v>28.7946608520454</c:v>
                </c:pt>
                <c:pt idx="4822">
                  <c:v>-25.5921174497356</c:v>
                </c:pt>
                <c:pt idx="4823">
                  <c:v>-4.8766777497613303</c:v>
                </c:pt>
                <c:pt idx="4824">
                  <c:v>-17.600597371621099</c:v>
                </c:pt>
                <c:pt idx="4825">
                  <c:v>6.4288615142327403</c:v>
                </c:pt>
                <c:pt idx="4826">
                  <c:v>3.36359534651189</c:v>
                </c:pt>
                <c:pt idx="4827">
                  <c:v>25.487593556961802</c:v>
                </c:pt>
                <c:pt idx="4828">
                  <c:v>-29.9902208711447</c:v>
                </c:pt>
                <c:pt idx="4829">
                  <c:v>-0.297928249195199</c:v>
                </c:pt>
                <c:pt idx="4830">
                  <c:v>39.378872647877998</c:v>
                </c:pt>
                <c:pt idx="4831">
                  <c:v>28.402426450859402</c:v>
                </c:pt>
                <c:pt idx="4832">
                  <c:v>36.230540722075098</c:v>
                </c:pt>
                <c:pt idx="4833">
                  <c:v>39.246338427872203</c:v>
                </c:pt>
                <c:pt idx="4834">
                  <c:v>29.690325867353401</c:v>
                </c:pt>
                <c:pt idx="4835">
                  <c:v>3.9188855120023902</c:v>
                </c:pt>
                <c:pt idx="4836">
                  <c:v>7.6791357263813298</c:v>
                </c:pt>
                <c:pt idx="4837">
                  <c:v>-5.6620456146081199</c:v>
                </c:pt>
                <c:pt idx="4838">
                  <c:v>-2.4083342150109601</c:v>
                </c:pt>
                <c:pt idx="4839">
                  <c:v>-26.36844409139</c:v>
                </c:pt>
                <c:pt idx="4840">
                  <c:v>12.855083396361399</c:v>
                </c:pt>
                <c:pt idx="4841">
                  <c:v>25.5134936543976</c:v>
                </c:pt>
                <c:pt idx="4842">
                  <c:v>-28.371804476929601</c:v>
                </c:pt>
                <c:pt idx="4843">
                  <c:v>4.1963724283198696</c:v>
                </c:pt>
                <c:pt idx="4844">
                  <c:v>-20.177176486393702</c:v>
                </c:pt>
                <c:pt idx="4845">
                  <c:v>-2.1965709202578401</c:v>
                </c:pt>
                <c:pt idx="4846">
                  <c:v>-17.161064216352401</c:v>
                </c:pt>
                <c:pt idx="4847">
                  <c:v>-3.0916268761627701</c:v>
                </c:pt>
                <c:pt idx="4848">
                  <c:v>-16.8240923129148</c:v>
                </c:pt>
                <c:pt idx="4849">
                  <c:v>27.086447086546801</c:v>
                </c:pt>
                <c:pt idx="4850">
                  <c:v>-22.890815008046602</c:v>
                </c:pt>
                <c:pt idx="4851">
                  <c:v>40.318252206595801</c:v>
                </c:pt>
                <c:pt idx="4852">
                  <c:v>-21.945063418717201</c:v>
                </c:pt>
                <c:pt idx="4853">
                  <c:v>7.9751982931151399</c:v>
                </c:pt>
                <c:pt idx="4854">
                  <c:v>11.8884299976297</c:v>
                </c:pt>
                <c:pt idx="4855">
                  <c:v>-25.887538055122398</c:v>
                </c:pt>
                <c:pt idx="4856">
                  <c:v>37.197615737682</c:v>
                </c:pt>
                <c:pt idx="4857">
                  <c:v>34.303523008398997</c:v>
                </c:pt>
                <c:pt idx="4858">
                  <c:v>11.317720385614001</c:v>
                </c:pt>
                <c:pt idx="4859">
                  <c:v>39.713161354498503</c:v>
                </c:pt>
                <c:pt idx="4860">
                  <c:v>22.6749462751179</c:v>
                </c:pt>
                <c:pt idx="4861">
                  <c:v>7.6868838946815501</c:v>
                </c:pt>
                <c:pt idx="4862">
                  <c:v>-25.794109027145701</c:v>
                </c:pt>
                <c:pt idx="4863">
                  <c:v>-2.6299996175649598</c:v>
                </c:pt>
                <c:pt idx="4864">
                  <c:v>24.577874372455099</c:v>
                </c:pt>
                <c:pt idx="4865">
                  <c:v>2.5829932456666498</c:v>
                </c:pt>
                <c:pt idx="4866">
                  <c:v>13.0802903192003</c:v>
                </c:pt>
                <c:pt idx="4867">
                  <c:v>25.612744750738901</c:v>
                </c:pt>
                <c:pt idx="4868">
                  <c:v>-23.580872775693901</c:v>
                </c:pt>
                <c:pt idx="4869">
                  <c:v>37.1351114835172</c:v>
                </c:pt>
                <c:pt idx="4870">
                  <c:v>29.318209035118102</c:v>
                </c:pt>
                <c:pt idx="4871">
                  <c:v>4.6579761793033496</c:v>
                </c:pt>
                <c:pt idx="4872">
                  <c:v>-26.4796198369324</c:v>
                </c:pt>
                <c:pt idx="4873">
                  <c:v>10.3865648302013</c:v>
                </c:pt>
                <c:pt idx="4874">
                  <c:v>24.326437862823202</c:v>
                </c:pt>
                <c:pt idx="4875">
                  <c:v>-30.774169652345499</c:v>
                </c:pt>
                <c:pt idx="4876">
                  <c:v>23.084339639370999</c:v>
                </c:pt>
                <c:pt idx="4877">
                  <c:v>-22.1280988560632</c:v>
                </c:pt>
                <c:pt idx="4878">
                  <c:v>39.830598360821497</c:v>
                </c:pt>
                <c:pt idx="4879">
                  <c:v>32.958952102138099</c:v>
                </c:pt>
                <c:pt idx="4880">
                  <c:v>-24.514484966448101</c:v>
                </c:pt>
                <c:pt idx="4881">
                  <c:v>34.970266779594297</c:v>
                </c:pt>
                <c:pt idx="4882">
                  <c:v>-0.47008699590522202</c:v>
                </c:pt>
                <c:pt idx="4883">
                  <c:v>21.9020232157572</c:v>
                </c:pt>
                <c:pt idx="4884">
                  <c:v>-20.679496354246499</c:v>
                </c:pt>
                <c:pt idx="4885">
                  <c:v>-33.315258150209402</c:v>
                </c:pt>
                <c:pt idx="4886">
                  <c:v>12.382616529096801</c:v>
                </c:pt>
                <c:pt idx="4887">
                  <c:v>-29.396492151661299</c:v>
                </c:pt>
                <c:pt idx="4888">
                  <c:v>40.437178008929301</c:v>
                </c:pt>
                <c:pt idx="4889">
                  <c:v>21.7105418996514</c:v>
                </c:pt>
                <c:pt idx="4890">
                  <c:v>-22.4562306516675</c:v>
                </c:pt>
                <c:pt idx="4891">
                  <c:v>-30.540365917643701</c:v>
                </c:pt>
                <c:pt idx="4892">
                  <c:v>-4.3840455892047396</c:v>
                </c:pt>
                <c:pt idx="4893">
                  <c:v>39.798789890390701</c:v>
                </c:pt>
                <c:pt idx="4894">
                  <c:v>8.8853248120976396</c:v>
                </c:pt>
                <c:pt idx="4895">
                  <c:v>23.659589676161801</c:v>
                </c:pt>
                <c:pt idx="4896">
                  <c:v>4.3808410139734404</c:v>
                </c:pt>
                <c:pt idx="4897">
                  <c:v>35.271256315351202</c:v>
                </c:pt>
                <c:pt idx="4898">
                  <c:v>33.787378879215701</c:v>
                </c:pt>
                <c:pt idx="4899">
                  <c:v>26.502719062727799</c:v>
                </c:pt>
                <c:pt idx="4900">
                  <c:v>34.049808968661701</c:v>
                </c:pt>
                <c:pt idx="4901">
                  <c:v>-19.1542508257698</c:v>
                </c:pt>
                <c:pt idx="4902">
                  <c:v>-32.675688400032698</c:v>
                </c:pt>
                <c:pt idx="4903">
                  <c:v>8.71156513699367</c:v>
                </c:pt>
                <c:pt idx="4904">
                  <c:v>6.4060431433845597</c:v>
                </c:pt>
                <c:pt idx="4905">
                  <c:v>-27.168043137222298</c:v>
                </c:pt>
                <c:pt idx="4906">
                  <c:v>-21.4576276451422</c:v>
                </c:pt>
                <c:pt idx="4907">
                  <c:v>-29.675850504516902</c:v>
                </c:pt>
                <c:pt idx="4908">
                  <c:v>-1.09171516054799</c:v>
                </c:pt>
                <c:pt idx="4909">
                  <c:v>-31.483325152668201</c:v>
                </c:pt>
                <c:pt idx="4910">
                  <c:v>-19.8839224885748</c:v>
                </c:pt>
                <c:pt idx="4911">
                  <c:v>0.28798447678517203</c:v>
                </c:pt>
                <c:pt idx="4912">
                  <c:v>27.222694249937799</c:v>
                </c:pt>
                <c:pt idx="4913">
                  <c:v>26.529453377181799</c:v>
                </c:pt>
                <c:pt idx="4914">
                  <c:v>29.333806219414299</c:v>
                </c:pt>
                <c:pt idx="4915">
                  <c:v>13.140029468626301</c:v>
                </c:pt>
                <c:pt idx="4916">
                  <c:v>-34.3844393475419</c:v>
                </c:pt>
                <c:pt idx="4917">
                  <c:v>-18.627926962252602</c:v>
                </c:pt>
                <c:pt idx="4918">
                  <c:v>35.076753075873</c:v>
                </c:pt>
                <c:pt idx="4919">
                  <c:v>-17.802468581899401</c:v>
                </c:pt>
                <c:pt idx="4920">
                  <c:v>24.113010879317802</c:v>
                </c:pt>
                <c:pt idx="4921">
                  <c:v>-31.735864535732802</c:v>
                </c:pt>
                <c:pt idx="4922">
                  <c:v>-31.225154314709702</c:v>
                </c:pt>
                <c:pt idx="4923">
                  <c:v>5.8094187953657697</c:v>
                </c:pt>
                <c:pt idx="4924">
                  <c:v>22.718801346598902</c:v>
                </c:pt>
                <c:pt idx="4925">
                  <c:v>-4.4731046292052499</c:v>
                </c:pt>
                <c:pt idx="4926">
                  <c:v>-17.370972460694301</c:v>
                </c:pt>
                <c:pt idx="4927">
                  <c:v>-29.5684003071291</c:v>
                </c:pt>
                <c:pt idx="4928">
                  <c:v>-5.9660206321571501</c:v>
                </c:pt>
                <c:pt idx="4929">
                  <c:v>-31.363354903638999</c:v>
                </c:pt>
                <c:pt idx="4930">
                  <c:v>-16.415773981605799</c:v>
                </c:pt>
                <c:pt idx="4931">
                  <c:v>36.956505029256199</c:v>
                </c:pt>
                <c:pt idx="4932">
                  <c:v>-25.9330581766779</c:v>
                </c:pt>
                <c:pt idx="4933">
                  <c:v>-25.279945723166001</c:v>
                </c:pt>
                <c:pt idx="4934">
                  <c:v>6.5374328683306802</c:v>
                </c:pt>
                <c:pt idx="4935">
                  <c:v>-15.702857991117201</c:v>
                </c:pt>
                <c:pt idx="4936">
                  <c:v>23.983945409541199</c:v>
                </c:pt>
                <c:pt idx="4937">
                  <c:v>40.103860410501802</c:v>
                </c:pt>
                <c:pt idx="4938">
                  <c:v>25.590355038103802</c:v>
                </c:pt>
                <c:pt idx="4939">
                  <c:v>26.930132620150001</c:v>
                </c:pt>
                <c:pt idx="4940">
                  <c:v>-3.38349907474606</c:v>
                </c:pt>
                <c:pt idx="4941">
                  <c:v>6.0014533869203603</c:v>
                </c:pt>
                <c:pt idx="4942">
                  <c:v>29.4508398920998</c:v>
                </c:pt>
                <c:pt idx="4943">
                  <c:v>4.7417226187333599</c:v>
                </c:pt>
                <c:pt idx="4944">
                  <c:v>-33.972895606618401</c:v>
                </c:pt>
                <c:pt idx="4945">
                  <c:v>-16.208250387944901</c:v>
                </c:pt>
                <c:pt idx="4946">
                  <c:v>12.264194769467499</c:v>
                </c:pt>
                <c:pt idx="4947">
                  <c:v>-22.736133884767099</c:v>
                </c:pt>
                <c:pt idx="4948">
                  <c:v>-16.465975499563399</c:v>
                </c:pt>
                <c:pt idx="4949">
                  <c:v>-26.9468610726531</c:v>
                </c:pt>
                <c:pt idx="4950">
                  <c:v>29.0274220210034</c:v>
                </c:pt>
                <c:pt idx="4951">
                  <c:v>-17.1775459771474</c:v>
                </c:pt>
                <c:pt idx="4952">
                  <c:v>31.131481673306599</c:v>
                </c:pt>
                <c:pt idx="4953">
                  <c:v>-24.168507508079301</c:v>
                </c:pt>
                <c:pt idx="4954">
                  <c:v>22.0041790295239</c:v>
                </c:pt>
                <c:pt idx="4955">
                  <c:v>1.3508181965244299</c:v>
                </c:pt>
                <c:pt idx="4956">
                  <c:v>35.994253097395102</c:v>
                </c:pt>
                <c:pt idx="4957">
                  <c:v>-20.7979990080985</c:v>
                </c:pt>
                <c:pt idx="4958">
                  <c:v>-22.936324453807501</c:v>
                </c:pt>
                <c:pt idx="4959">
                  <c:v>35.564260422702901</c:v>
                </c:pt>
                <c:pt idx="4960">
                  <c:v>-18.277317959316299</c:v>
                </c:pt>
                <c:pt idx="4961">
                  <c:v>23.465445949987501</c:v>
                </c:pt>
                <c:pt idx="4962">
                  <c:v>-2.3804442259890499</c:v>
                </c:pt>
                <c:pt idx="4963">
                  <c:v>-24.561532864658801</c:v>
                </c:pt>
                <c:pt idx="4964">
                  <c:v>35.069511737828797</c:v>
                </c:pt>
                <c:pt idx="4965">
                  <c:v>9.6396102516575901</c:v>
                </c:pt>
                <c:pt idx="4966">
                  <c:v>2.5430970197063099</c:v>
                </c:pt>
                <c:pt idx="4967">
                  <c:v>-22.0446030574197</c:v>
                </c:pt>
                <c:pt idx="4968">
                  <c:v>24.137602064146101</c:v>
                </c:pt>
                <c:pt idx="4969">
                  <c:v>-25.935151177976799</c:v>
                </c:pt>
                <c:pt idx="4970">
                  <c:v>21.6536372073036</c:v>
                </c:pt>
                <c:pt idx="4971">
                  <c:v>8.0976757356199407</c:v>
                </c:pt>
                <c:pt idx="4972">
                  <c:v>-27.803627301454299</c:v>
                </c:pt>
                <c:pt idx="4973">
                  <c:v>40.4092548628199</c:v>
                </c:pt>
                <c:pt idx="4974">
                  <c:v>1.08555819424323</c:v>
                </c:pt>
                <c:pt idx="4975">
                  <c:v>31.975185544086902</c:v>
                </c:pt>
                <c:pt idx="4976">
                  <c:v>36.7421590373893</c:v>
                </c:pt>
                <c:pt idx="4977">
                  <c:v>0.21090693615945899</c:v>
                </c:pt>
                <c:pt idx="4978">
                  <c:v>-15.907222591622499</c:v>
                </c:pt>
                <c:pt idx="4979">
                  <c:v>-34.965952369139202</c:v>
                </c:pt>
                <c:pt idx="4980">
                  <c:v>-6.0450659437637402</c:v>
                </c:pt>
                <c:pt idx="4981">
                  <c:v>-0.54336365040372503</c:v>
                </c:pt>
                <c:pt idx="4982">
                  <c:v>4.1642956329152101</c:v>
                </c:pt>
                <c:pt idx="4983">
                  <c:v>-22.038385484133901</c:v>
                </c:pt>
                <c:pt idx="4984">
                  <c:v>-24.125305711164799</c:v>
                </c:pt>
                <c:pt idx="4985">
                  <c:v>9.6311574165475395</c:v>
                </c:pt>
                <c:pt idx="4986">
                  <c:v>-29.739775670781501</c:v>
                </c:pt>
                <c:pt idx="4987">
                  <c:v>-27.489848448976701</c:v>
                </c:pt>
                <c:pt idx="4988">
                  <c:v>9.1342344729887603</c:v>
                </c:pt>
                <c:pt idx="4989">
                  <c:v>40.207959926581303</c:v>
                </c:pt>
                <c:pt idx="4990">
                  <c:v>-30.366339884773399</c:v>
                </c:pt>
                <c:pt idx="4991">
                  <c:v>40.632406153412298</c:v>
                </c:pt>
                <c:pt idx="4992">
                  <c:v>3.17415076521453</c:v>
                </c:pt>
                <c:pt idx="4993">
                  <c:v>39.591760997359998</c:v>
                </c:pt>
                <c:pt idx="4994">
                  <c:v>-34.775348420223999</c:v>
                </c:pt>
                <c:pt idx="4995">
                  <c:v>21.983144268843599</c:v>
                </c:pt>
                <c:pt idx="4996">
                  <c:v>-29.959066324629099</c:v>
                </c:pt>
                <c:pt idx="4997">
                  <c:v>30.8763100262283</c:v>
                </c:pt>
                <c:pt idx="4998">
                  <c:v>-20.240348242630201</c:v>
                </c:pt>
                <c:pt idx="4999">
                  <c:v>-1.85049344222214</c:v>
                </c:pt>
                <c:pt idx="5000">
                  <c:v>-27.788538904202699</c:v>
                </c:pt>
                <c:pt idx="5001">
                  <c:v>32.992498038867097</c:v>
                </c:pt>
                <c:pt idx="5002">
                  <c:v>8.3938467516986108</c:v>
                </c:pt>
                <c:pt idx="5003">
                  <c:v>8.8794232765219299</c:v>
                </c:pt>
                <c:pt idx="5004">
                  <c:v>-32.701455386532501</c:v>
                </c:pt>
                <c:pt idx="5005">
                  <c:v>33.414416607831797</c:v>
                </c:pt>
                <c:pt idx="5006">
                  <c:v>27.467984490516599</c:v>
                </c:pt>
                <c:pt idx="5007">
                  <c:v>23.186117976892099</c:v>
                </c:pt>
                <c:pt idx="5008">
                  <c:v>-21.5329405593613</c:v>
                </c:pt>
                <c:pt idx="5009">
                  <c:v>-30.640114607714999</c:v>
                </c:pt>
                <c:pt idx="5010">
                  <c:v>-5.2452641852832098</c:v>
                </c:pt>
                <c:pt idx="5011">
                  <c:v>34.465188241358099</c:v>
                </c:pt>
                <c:pt idx="5012">
                  <c:v>31.183746695348699</c:v>
                </c:pt>
                <c:pt idx="5013">
                  <c:v>33.596271455533099</c:v>
                </c:pt>
                <c:pt idx="5014">
                  <c:v>32.115813509774298</c:v>
                </c:pt>
                <c:pt idx="5015">
                  <c:v>13.2589331961514</c:v>
                </c:pt>
                <c:pt idx="5016">
                  <c:v>8.7036432999469504E-2</c:v>
                </c:pt>
                <c:pt idx="5017">
                  <c:v>3.51791128381387</c:v>
                </c:pt>
                <c:pt idx="5018">
                  <c:v>0.300928766046348</c:v>
                </c:pt>
                <c:pt idx="5019">
                  <c:v>28.706974713545801</c:v>
                </c:pt>
                <c:pt idx="5020">
                  <c:v>33.153558888483403</c:v>
                </c:pt>
                <c:pt idx="5021">
                  <c:v>12.107905700753401</c:v>
                </c:pt>
                <c:pt idx="5022">
                  <c:v>-20.166713558571502</c:v>
                </c:pt>
                <c:pt idx="5023">
                  <c:v>-3.4230068841247898</c:v>
                </c:pt>
                <c:pt idx="5024">
                  <c:v>39.838966775297699</c:v>
                </c:pt>
                <c:pt idx="5025">
                  <c:v>-15.7744058443018</c:v>
                </c:pt>
                <c:pt idx="5026">
                  <c:v>32.644156283049398</c:v>
                </c:pt>
                <c:pt idx="5027">
                  <c:v>24.912685352943601</c:v>
                </c:pt>
                <c:pt idx="5028">
                  <c:v>2.65506422053152</c:v>
                </c:pt>
                <c:pt idx="5029">
                  <c:v>37.0691795334441</c:v>
                </c:pt>
                <c:pt idx="5030">
                  <c:v>-19.314858929654399</c:v>
                </c:pt>
                <c:pt idx="5031">
                  <c:v>29.1885342132564</c:v>
                </c:pt>
                <c:pt idx="5032">
                  <c:v>-2.7255754667766801</c:v>
                </c:pt>
                <c:pt idx="5033">
                  <c:v>-6.2190071418449602</c:v>
                </c:pt>
                <c:pt idx="5034">
                  <c:v>24.232320573149799</c:v>
                </c:pt>
                <c:pt idx="5035">
                  <c:v>23.5278182726742</c:v>
                </c:pt>
                <c:pt idx="5036">
                  <c:v>26.250962181869301</c:v>
                </c:pt>
                <c:pt idx="5037">
                  <c:v>28.562234587787099</c:v>
                </c:pt>
                <c:pt idx="5038">
                  <c:v>-16.725398816313799</c:v>
                </c:pt>
                <c:pt idx="5039">
                  <c:v>8.1337302693354996</c:v>
                </c:pt>
                <c:pt idx="5040">
                  <c:v>-31.844233957935099</c:v>
                </c:pt>
                <c:pt idx="5041">
                  <c:v>21.641462759742002</c:v>
                </c:pt>
                <c:pt idx="5042">
                  <c:v>-26.415849731960101</c:v>
                </c:pt>
                <c:pt idx="5043">
                  <c:v>37.195849747067399</c:v>
                </c:pt>
                <c:pt idx="5044">
                  <c:v>0.16235159045519901</c:v>
                </c:pt>
                <c:pt idx="5045">
                  <c:v>9.6460177018006892</c:v>
                </c:pt>
                <c:pt idx="5046">
                  <c:v>-23.690578696620001</c:v>
                </c:pt>
                <c:pt idx="5047">
                  <c:v>12.6737526413743</c:v>
                </c:pt>
                <c:pt idx="5048">
                  <c:v>-17.831664281934898</c:v>
                </c:pt>
                <c:pt idx="5049">
                  <c:v>31.758280686260299</c:v>
                </c:pt>
                <c:pt idx="5050">
                  <c:v>31.209484159427902</c:v>
                </c:pt>
                <c:pt idx="5051">
                  <c:v>28.657581646773799</c:v>
                </c:pt>
                <c:pt idx="5052">
                  <c:v>35.898816908017501</c:v>
                </c:pt>
                <c:pt idx="5053">
                  <c:v>28.236670327719899</c:v>
                </c:pt>
                <c:pt idx="5054">
                  <c:v>22.629649206904901</c:v>
                </c:pt>
                <c:pt idx="5055">
                  <c:v>38.371001141813203</c:v>
                </c:pt>
                <c:pt idx="5056">
                  <c:v>34.616042133527998</c:v>
                </c:pt>
                <c:pt idx="5057">
                  <c:v>31.891322852599401</c:v>
                </c:pt>
                <c:pt idx="5058">
                  <c:v>-21.092620551620598</c:v>
                </c:pt>
                <c:pt idx="5059">
                  <c:v>-5.7088671226388801</c:v>
                </c:pt>
                <c:pt idx="5060">
                  <c:v>21.503934857897502</c:v>
                </c:pt>
                <c:pt idx="5061">
                  <c:v>29.361240109597901</c:v>
                </c:pt>
                <c:pt idx="5062">
                  <c:v>-26.189824155767099</c:v>
                </c:pt>
                <c:pt idx="5063">
                  <c:v>-29.864569437676501</c:v>
                </c:pt>
                <c:pt idx="5064">
                  <c:v>26.060838003872799</c:v>
                </c:pt>
                <c:pt idx="5065">
                  <c:v>12.8511056892702</c:v>
                </c:pt>
                <c:pt idx="5066">
                  <c:v>-17.679071027043801</c:v>
                </c:pt>
                <c:pt idx="5067">
                  <c:v>-29.928818667110601</c:v>
                </c:pt>
                <c:pt idx="5068">
                  <c:v>22.769816253887701</c:v>
                </c:pt>
                <c:pt idx="5069">
                  <c:v>38.737458769759598</c:v>
                </c:pt>
                <c:pt idx="5070">
                  <c:v>-34.5676265078244</c:v>
                </c:pt>
                <c:pt idx="5071">
                  <c:v>22.936252809005701</c:v>
                </c:pt>
                <c:pt idx="5072">
                  <c:v>33.280272376739497</c:v>
                </c:pt>
                <c:pt idx="5073">
                  <c:v>29.930083416964699</c:v>
                </c:pt>
                <c:pt idx="5074">
                  <c:v>36.040385946896301</c:v>
                </c:pt>
                <c:pt idx="5075">
                  <c:v>-18.1881143149918</c:v>
                </c:pt>
                <c:pt idx="5076">
                  <c:v>-32.018205753038202</c:v>
                </c:pt>
                <c:pt idx="5077">
                  <c:v>22.9660917470623</c:v>
                </c:pt>
                <c:pt idx="5078">
                  <c:v>30.428376601064699</c:v>
                </c:pt>
                <c:pt idx="5079">
                  <c:v>-31.051141407064399</c:v>
                </c:pt>
                <c:pt idx="5080">
                  <c:v>37.916324464979603</c:v>
                </c:pt>
                <c:pt idx="5081">
                  <c:v>-6.3284397936649004</c:v>
                </c:pt>
                <c:pt idx="5082">
                  <c:v>1.59079089467444</c:v>
                </c:pt>
                <c:pt idx="5083">
                  <c:v>26.753469006889802</c:v>
                </c:pt>
                <c:pt idx="5084">
                  <c:v>-0.977522764309951</c:v>
                </c:pt>
                <c:pt idx="5085">
                  <c:v>-3.2943823786798001</c:v>
                </c:pt>
                <c:pt idx="5086">
                  <c:v>-20.123825817175302</c:v>
                </c:pt>
                <c:pt idx="5087">
                  <c:v>40.456960476105799</c:v>
                </c:pt>
                <c:pt idx="5088">
                  <c:v>31.418395775324399</c:v>
                </c:pt>
                <c:pt idx="5089">
                  <c:v>2.2413960660341599</c:v>
                </c:pt>
                <c:pt idx="5090">
                  <c:v>-5.8362543900389996</c:v>
                </c:pt>
                <c:pt idx="5091">
                  <c:v>-33.338128533982903</c:v>
                </c:pt>
                <c:pt idx="5092">
                  <c:v>-28.326247980458799</c:v>
                </c:pt>
                <c:pt idx="5093">
                  <c:v>0.93345073000676704</c:v>
                </c:pt>
                <c:pt idx="5094">
                  <c:v>5.6960733405584802</c:v>
                </c:pt>
                <c:pt idx="5095">
                  <c:v>-1.6938047154020901</c:v>
                </c:pt>
                <c:pt idx="5096">
                  <c:v>-32.619242382992503</c:v>
                </c:pt>
                <c:pt idx="5097">
                  <c:v>-33.820566238348199</c:v>
                </c:pt>
                <c:pt idx="5098">
                  <c:v>21.302088644862799</c:v>
                </c:pt>
                <c:pt idx="5099">
                  <c:v>-24.785567683593701</c:v>
                </c:pt>
                <c:pt idx="5100">
                  <c:v>-19.097164381778001</c:v>
                </c:pt>
                <c:pt idx="5101">
                  <c:v>8.6357463246896806</c:v>
                </c:pt>
                <c:pt idx="5102">
                  <c:v>25.148463568675499</c:v>
                </c:pt>
                <c:pt idx="5103">
                  <c:v>10.4136110158988</c:v>
                </c:pt>
                <c:pt idx="5104">
                  <c:v>-31.9383756827059</c:v>
                </c:pt>
                <c:pt idx="5105">
                  <c:v>2.15111560451715</c:v>
                </c:pt>
                <c:pt idx="5106">
                  <c:v>-32.461192464514497</c:v>
                </c:pt>
                <c:pt idx="5107">
                  <c:v>-17.8698887445282</c:v>
                </c:pt>
                <c:pt idx="5108">
                  <c:v>-25.939373990662101</c:v>
                </c:pt>
                <c:pt idx="5109">
                  <c:v>-18.710859801499499</c:v>
                </c:pt>
                <c:pt idx="5110">
                  <c:v>-6.2954457595790396</c:v>
                </c:pt>
                <c:pt idx="5111">
                  <c:v>30.6118308708248</c:v>
                </c:pt>
                <c:pt idx="5112">
                  <c:v>-32.792341935221401</c:v>
                </c:pt>
                <c:pt idx="5113">
                  <c:v>32.5264642555208</c:v>
                </c:pt>
                <c:pt idx="5114">
                  <c:v>-2.3276663166114102</c:v>
                </c:pt>
                <c:pt idx="5115">
                  <c:v>7.2031147570693301</c:v>
                </c:pt>
                <c:pt idx="5116">
                  <c:v>-18.266706027843799</c:v>
                </c:pt>
                <c:pt idx="5117">
                  <c:v>3.41594238705034</c:v>
                </c:pt>
                <c:pt idx="5118">
                  <c:v>-30.384421285514399</c:v>
                </c:pt>
                <c:pt idx="5119">
                  <c:v>10.909613179140001</c:v>
                </c:pt>
                <c:pt idx="5120">
                  <c:v>-26.934090646801099</c:v>
                </c:pt>
                <c:pt idx="5121">
                  <c:v>-29.1362787128527</c:v>
                </c:pt>
                <c:pt idx="5122">
                  <c:v>-21.9033432801616</c:v>
                </c:pt>
                <c:pt idx="5123">
                  <c:v>-24.836633554116801</c:v>
                </c:pt>
                <c:pt idx="5124">
                  <c:v>-16.237817000377099</c:v>
                </c:pt>
                <c:pt idx="5125">
                  <c:v>-0.57501760319303596</c:v>
                </c:pt>
                <c:pt idx="5126">
                  <c:v>0.132167852696222</c:v>
                </c:pt>
                <c:pt idx="5127">
                  <c:v>36.782096380682802</c:v>
                </c:pt>
                <c:pt idx="5128">
                  <c:v>-23.049093745423399</c:v>
                </c:pt>
                <c:pt idx="5129">
                  <c:v>34.554233391293899</c:v>
                </c:pt>
                <c:pt idx="5130">
                  <c:v>3.2609133086278601</c:v>
                </c:pt>
                <c:pt idx="5131">
                  <c:v>2.0628796236367801</c:v>
                </c:pt>
                <c:pt idx="5132">
                  <c:v>2.0633466963285398</c:v>
                </c:pt>
                <c:pt idx="5133">
                  <c:v>26.1306727593171</c:v>
                </c:pt>
                <c:pt idx="5134">
                  <c:v>9.4201111678562608</c:v>
                </c:pt>
                <c:pt idx="5135">
                  <c:v>-1.3761814363223099</c:v>
                </c:pt>
                <c:pt idx="5136">
                  <c:v>37.608733094953998</c:v>
                </c:pt>
                <c:pt idx="5137">
                  <c:v>4.3575285691959103</c:v>
                </c:pt>
                <c:pt idx="5138">
                  <c:v>34.730142512069101</c:v>
                </c:pt>
                <c:pt idx="5139">
                  <c:v>23.548928339476699</c:v>
                </c:pt>
                <c:pt idx="5140">
                  <c:v>11.509763503791801</c:v>
                </c:pt>
                <c:pt idx="5141">
                  <c:v>7.3581140970074097</c:v>
                </c:pt>
                <c:pt idx="5142">
                  <c:v>-35.137441082600503</c:v>
                </c:pt>
                <c:pt idx="5143">
                  <c:v>39.796464537694597</c:v>
                </c:pt>
                <c:pt idx="5144">
                  <c:v>38.999049822714397</c:v>
                </c:pt>
                <c:pt idx="5145">
                  <c:v>38.406568379896299</c:v>
                </c:pt>
                <c:pt idx="5146">
                  <c:v>-21.696492185747498</c:v>
                </c:pt>
                <c:pt idx="5147">
                  <c:v>-33.554801034028202</c:v>
                </c:pt>
                <c:pt idx="5148">
                  <c:v>-33.867260916250203</c:v>
                </c:pt>
                <c:pt idx="5149">
                  <c:v>5.7682310146065801</c:v>
                </c:pt>
                <c:pt idx="5150">
                  <c:v>21.120340859902601</c:v>
                </c:pt>
                <c:pt idx="5151">
                  <c:v>23.265466260462301</c:v>
                </c:pt>
                <c:pt idx="5152">
                  <c:v>33.663158691951303</c:v>
                </c:pt>
                <c:pt idx="5153">
                  <c:v>-32.287139417784203</c:v>
                </c:pt>
                <c:pt idx="5154">
                  <c:v>2.4778916492324301</c:v>
                </c:pt>
                <c:pt idx="5155">
                  <c:v>-3.0255044736688101</c:v>
                </c:pt>
                <c:pt idx="5156">
                  <c:v>24.9052811205325</c:v>
                </c:pt>
                <c:pt idx="5157">
                  <c:v>-5.8239860119277997</c:v>
                </c:pt>
                <c:pt idx="5158">
                  <c:v>8.3820633781359302</c:v>
                </c:pt>
                <c:pt idx="5159">
                  <c:v>10.6357193251271</c:v>
                </c:pt>
                <c:pt idx="5160">
                  <c:v>24.359095352159699</c:v>
                </c:pt>
                <c:pt idx="5161">
                  <c:v>38.006470786866501</c:v>
                </c:pt>
                <c:pt idx="5162">
                  <c:v>-24.714708253903201</c:v>
                </c:pt>
                <c:pt idx="5163">
                  <c:v>11.6912721545194</c:v>
                </c:pt>
                <c:pt idx="5164">
                  <c:v>38.602607027932898</c:v>
                </c:pt>
                <c:pt idx="5165">
                  <c:v>-4.6579750683561603</c:v>
                </c:pt>
                <c:pt idx="5166">
                  <c:v>-27.380234009744498</c:v>
                </c:pt>
                <c:pt idx="5167">
                  <c:v>5.3793634440673896</c:v>
                </c:pt>
                <c:pt idx="5168">
                  <c:v>27.798151356589099</c:v>
                </c:pt>
                <c:pt idx="5169">
                  <c:v>-23.105320513908701</c:v>
                </c:pt>
                <c:pt idx="5170">
                  <c:v>1.9730921664551699</c:v>
                </c:pt>
                <c:pt idx="5171">
                  <c:v>5.6339431931639599</c:v>
                </c:pt>
                <c:pt idx="5172">
                  <c:v>29.563924452020299</c:v>
                </c:pt>
                <c:pt idx="5173">
                  <c:v>6.6017224662516503</c:v>
                </c:pt>
                <c:pt idx="5174">
                  <c:v>-33.651455336603902</c:v>
                </c:pt>
                <c:pt idx="5175">
                  <c:v>0.87974025968760505</c:v>
                </c:pt>
                <c:pt idx="5176">
                  <c:v>34.485777091885801</c:v>
                </c:pt>
                <c:pt idx="5177">
                  <c:v>12.6216351630046</c:v>
                </c:pt>
                <c:pt idx="5178">
                  <c:v>2.6585076815292799</c:v>
                </c:pt>
                <c:pt idx="5179">
                  <c:v>13.010893168893199</c:v>
                </c:pt>
                <c:pt idx="5180">
                  <c:v>39.251251405462497</c:v>
                </c:pt>
                <c:pt idx="5181">
                  <c:v>30.001480592615</c:v>
                </c:pt>
                <c:pt idx="5182">
                  <c:v>2.9399620970810001</c:v>
                </c:pt>
                <c:pt idx="5183">
                  <c:v>31.1435971912627</c:v>
                </c:pt>
                <c:pt idx="5184">
                  <c:v>-28.236808882916002</c:v>
                </c:pt>
                <c:pt idx="5185">
                  <c:v>-15.3593758222221</c:v>
                </c:pt>
                <c:pt idx="5186">
                  <c:v>35.261656609387103</c:v>
                </c:pt>
                <c:pt idx="5187">
                  <c:v>38.647283982450602</c:v>
                </c:pt>
                <c:pt idx="5188">
                  <c:v>-3.5078443059350199</c:v>
                </c:pt>
                <c:pt idx="5189">
                  <c:v>27.6105029324981</c:v>
                </c:pt>
                <c:pt idx="5190">
                  <c:v>28.654177077293902</c:v>
                </c:pt>
                <c:pt idx="5191">
                  <c:v>-33.537067563541498</c:v>
                </c:pt>
                <c:pt idx="5192">
                  <c:v>35.4895334877613</c:v>
                </c:pt>
                <c:pt idx="5193">
                  <c:v>3.61264003651217</c:v>
                </c:pt>
                <c:pt idx="5194">
                  <c:v>-22.543980146408099</c:v>
                </c:pt>
                <c:pt idx="5195">
                  <c:v>2.9158128745948102</c:v>
                </c:pt>
                <c:pt idx="5196">
                  <c:v>-0.93174462396652202</c:v>
                </c:pt>
                <c:pt idx="5197">
                  <c:v>33.528679344383796</c:v>
                </c:pt>
                <c:pt idx="5198">
                  <c:v>11.0009389151479</c:v>
                </c:pt>
                <c:pt idx="5199">
                  <c:v>-17.257938416237</c:v>
                </c:pt>
                <c:pt idx="5200">
                  <c:v>25.130539339242901</c:v>
                </c:pt>
                <c:pt idx="5201">
                  <c:v>25.2887266432455</c:v>
                </c:pt>
                <c:pt idx="5202">
                  <c:v>-17.389740726871899</c:v>
                </c:pt>
                <c:pt idx="5203">
                  <c:v>12.8384811924521</c:v>
                </c:pt>
                <c:pt idx="5204">
                  <c:v>-25.756585630892101</c:v>
                </c:pt>
                <c:pt idx="5205">
                  <c:v>37.364478570712699</c:v>
                </c:pt>
                <c:pt idx="5206">
                  <c:v>-35.070634030947701</c:v>
                </c:pt>
                <c:pt idx="5207">
                  <c:v>-25.670730358903999</c:v>
                </c:pt>
                <c:pt idx="5208">
                  <c:v>27.5972030264636</c:v>
                </c:pt>
                <c:pt idx="5209">
                  <c:v>11.2857155712199</c:v>
                </c:pt>
                <c:pt idx="5210">
                  <c:v>6.5819222058063103</c:v>
                </c:pt>
                <c:pt idx="5211">
                  <c:v>-6.1325020385248701</c:v>
                </c:pt>
                <c:pt idx="5212">
                  <c:v>0.58469548976414099</c:v>
                </c:pt>
                <c:pt idx="5213">
                  <c:v>29.503264318873502</c:v>
                </c:pt>
                <c:pt idx="5214">
                  <c:v>28.911248524915699</c:v>
                </c:pt>
                <c:pt idx="5215">
                  <c:v>36.834445385828303</c:v>
                </c:pt>
                <c:pt idx="5216">
                  <c:v>-32.932987153266303</c:v>
                </c:pt>
                <c:pt idx="5217">
                  <c:v>-19.0635487149864</c:v>
                </c:pt>
                <c:pt idx="5218">
                  <c:v>9.0615877036314707</c:v>
                </c:pt>
                <c:pt idx="5219">
                  <c:v>-16.6734545086988</c:v>
                </c:pt>
                <c:pt idx="5220">
                  <c:v>-34.405294355268801</c:v>
                </c:pt>
                <c:pt idx="5221">
                  <c:v>-34.8691593179067</c:v>
                </c:pt>
                <c:pt idx="5222">
                  <c:v>29.740623523334101</c:v>
                </c:pt>
                <c:pt idx="5223">
                  <c:v>39.086919176510001</c:v>
                </c:pt>
                <c:pt idx="5224">
                  <c:v>-5.6564420563968003</c:v>
                </c:pt>
                <c:pt idx="5225">
                  <c:v>8.5184673317785204</c:v>
                </c:pt>
                <c:pt idx="5226">
                  <c:v>-28.612405940288401</c:v>
                </c:pt>
                <c:pt idx="5227">
                  <c:v>-29.586418199307801</c:v>
                </c:pt>
                <c:pt idx="5228">
                  <c:v>32.871170238341499</c:v>
                </c:pt>
                <c:pt idx="5229">
                  <c:v>7.1782872658127799</c:v>
                </c:pt>
                <c:pt idx="5230">
                  <c:v>-29.2727864643965</c:v>
                </c:pt>
                <c:pt idx="5231">
                  <c:v>37.384403300608597</c:v>
                </c:pt>
                <c:pt idx="5232">
                  <c:v>38.351097067912903</c:v>
                </c:pt>
                <c:pt idx="5233">
                  <c:v>40.162424757478298</c:v>
                </c:pt>
                <c:pt idx="5234">
                  <c:v>9.0906783220977605</c:v>
                </c:pt>
                <c:pt idx="5235">
                  <c:v>37.715610648328799</c:v>
                </c:pt>
                <c:pt idx="5236">
                  <c:v>31.709935929116401</c:v>
                </c:pt>
                <c:pt idx="5237">
                  <c:v>40.478162011463503</c:v>
                </c:pt>
                <c:pt idx="5238">
                  <c:v>-16.517926801015001</c:v>
                </c:pt>
                <c:pt idx="5239">
                  <c:v>-24.389664416189401</c:v>
                </c:pt>
                <c:pt idx="5240">
                  <c:v>21.056340985120102</c:v>
                </c:pt>
                <c:pt idx="5241">
                  <c:v>0.65852869878058096</c:v>
                </c:pt>
                <c:pt idx="5242">
                  <c:v>-29.717696214701899</c:v>
                </c:pt>
                <c:pt idx="5243">
                  <c:v>-29.134717181298299</c:v>
                </c:pt>
                <c:pt idx="5244">
                  <c:v>31.259545461852301</c:v>
                </c:pt>
                <c:pt idx="5245">
                  <c:v>33.958272612831003</c:v>
                </c:pt>
                <c:pt idx="5246">
                  <c:v>-17.564551519216099</c:v>
                </c:pt>
                <c:pt idx="5247">
                  <c:v>4.2594160286415201</c:v>
                </c:pt>
                <c:pt idx="5248">
                  <c:v>33.810143315901001</c:v>
                </c:pt>
                <c:pt idx="5249">
                  <c:v>39.643276279080602</c:v>
                </c:pt>
                <c:pt idx="5250">
                  <c:v>-33.786855496208197</c:v>
                </c:pt>
                <c:pt idx="5251">
                  <c:v>13.6122046992232</c:v>
                </c:pt>
                <c:pt idx="5252">
                  <c:v>-22.997377540940899</c:v>
                </c:pt>
                <c:pt idx="5253">
                  <c:v>37.421439175512603</c:v>
                </c:pt>
                <c:pt idx="5254">
                  <c:v>-33.744884353700598</c:v>
                </c:pt>
                <c:pt idx="5255">
                  <c:v>32.951232687903797</c:v>
                </c:pt>
                <c:pt idx="5256">
                  <c:v>11.7957833963402</c:v>
                </c:pt>
                <c:pt idx="5257">
                  <c:v>-27.248891259369799</c:v>
                </c:pt>
                <c:pt idx="5258">
                  <c:v>21.493599657551499</c:v>
                </c:pt>
                <c:pt idx="5259">
                  <c:v>3.9767148069070499</c:v>
                </c:pt>
                <c:pt idx="5260">
                  <c:v>9.8575457161484898</c:v>
                </c:pt>
                <c:pt idx="5261">
                  <c:v>28.283529869206699</c:v>
                </c:pt>
                <c:pt idx="5262">
                  <c:v>35.509390127815699</c:v>
                </c:pt>
                <c:pt idx="5263">
                  <c:v>-4.3862746870243603</c:v>
                </c:pt>
                <c:pt idx="5264">
                  <c:v>37.648190727145298</c:v>
                </c:pt>
                <c:pt idx="5265">
                  <c:v>32.475944476094803</c:v>
                </c:pt>
                <c:pt idx="5266">
                  <c:v>5.4868166406165599</c:v>
                </c:pt>
                <c:pt idx="5267">
                  <c:v>34.322713421176402</c:v>
                </c:pt>
                <c:pt idx="5268">
                  <c:v>-0.87108774480893902</c:v>
                </c:pt>
                <c:pt idx="5269">
                  <c:v>38.888038282374303</c:v>
                </c:pt>
                <c:pt idx="5270">
                  <c:v>10.508549553130701</c:v>
                </c:pt>
                <c:pt idx="5271">
                  <c:v>23.753907646277199</c:v>
                </c:pt>
                <c:pt idx="5272">
                  <c:v>3.1192291508121501</c:v>
                </c:pt>
                <c:pt idx="5273">
                  <c:v>-22.024894349687099</c:v>
                </c:pt>
                <c:pt idx="5274">
                  <c:v>8.4992564266047701</c:v>
                </c:pt>
                <c:pt idx="5275">
                  <c:v>-2.7483102265603101</c:v>
                </c:pt>
                <c:pt idx="5276">
                  <c:v>4.3714385409254204</c:v>
                </c:pt>
                <c:pt idx="5277">
                  <c:v>-1.6125220055516301</c:v>
                </c:pt>
                <c:pt idx="5278">
                  <c:v>33.842149852783301</c:v>
                </c:pt>
                <c:pt idx="5279">
                  <c:v>1.1349769134105101</c:v>
                </c:pt>
                <c:pt idx="5280">
                  <c:v>23.3228005557602</c:v>
                </c:pt>
                <c:pt idx="5281">
                  <c:v>5.8559744387038197</c:v>
                </c:pt>
                <c:pt idx="5282">
                  <c:v>36.537299958095403</c:v>
                </c:pt>
                <c:pt idx="5283">
                  <c:v>-30.133933769257901</c:v>
                </c:pt>
                <c:pt idx="5284">
                  <c:v>-34.124895557423997</c:v>
                </c:pt>
                <c:pt idx="5285">
                  <c:v>-3.1315957724883501</c:v>
                </c:pt>
                <c:pt idx="5286">
                  <c:v>-24.607630958553301</c:v>
                </c:pt>
                <c:pt idx="5287">
                  <c:v>32.601315859580097</c:v>
                </c:pt>
                <c:pt idx="5288">
                  <c:v>10.7714341483762</c:v>
                </c:pt>
                <c:pt idx="5289">
                  <c:v>-1.65499364795645</c:v>
                </c:pt>
                <c:pt idx="5290">
                  <c:v>27.801417440802201</c:v>
                </c:pt>
                <c:pt idx="5291">
                  <c:v>-4.6417051276171799</c:v>
                </c:pt>
                <c:pt idx="5292">
                  <c:v>-17.853373340057001</c:v>
                </c:pt>
                <c:pt idx="5293">
                  <c:v>23.613720669221301</c:v>
                </c:pt>
                <c:pt idx="5294">
                  <c:v>-2.7753383829409199</c:v>
                </c:pt>
                <c:pt idx="5295">
                  <c:v>7.3577596764430604</c:v>
                </c:pt>
                <c:pt idx="5296">
                  <c:v>-17.298260393028102</c:v>
                </c:pt>
                <c:pt idx="5297">
                  <c:v>37.479282676348099</c:v>
                </c:pt>
                <c:pt idx="5298">
                  <c:v>-4.3106830446477096</c:v>
                </c:pt>
                <c:pt idx="5299">
                  <c:v>-3.16201177329348</c:v>
                </c:pt>
                <c:pt idx="5300">
                  <c:v>-31.910093223215799</c:v>
                </c:pt>
                <c:pt idx="5301">
                  <c:v>12.0486091698663</c:v>
                </c:pt>
                <c:pt idx="5302">
                  <c:v>-19.498434620285401</c:v>
                </c:pt>
                <c:pt idx="5303">
                  <c:v>40.073775577338701</c:v>
                </c:pt>
                <c:pt idx="5304">
                  <c:v>29.591338403220199</c:v>
                </c:pt>
                <c:pt idx="5305">
                  <c:v>-27.811406480446799</c:v>
                </c:pt>
                <c:pt idx="5306">
                  <c:v>-0.70325573975894695</c:v>
                </c:pt>
                <c:pt idx="5307">
                  <c:v>-34.916413019434899</c:v>
                </c:pt>
                <c:pt idx="5308">
                  <c:v>31.254564842073702</c:v>
                </c:pt>
                <c:pt idx="5309">
                  <c:v>28.310723235223101</c:v>
                </c:pt>
                <c:pt idx="5310">
                  <c:v>32.632031328423302</c:v>
                </c:pt>
                <c:pt idx="5311">
                  <c:v>-34.275362913461699</c:v>
                </c:pt>
                <c:pt idx="5312">
                  <c:v>29.919292432368799</c:v>
                </c:pt>
                <c:pt idx="5313">
                  <c:v>28.802295829775399</c:v>
                </c:pt>
                <c:pt idx="5314">
                  <c:v>40.289336090158301</c:v>
                </c:pt>
                <c:pt idx="5315">
                  <c:v>40.277721105581399</c:v>
                </c:pt>
                <c:pt idx="5316">
                  <c:v>2.74869938135248</c:v>
                </c:pt>
                <c:pt idx="5317">
                  <c:v>-33.902044566623204</c:v>
                </c:pt>
                <c:pt idx="5318">
                  <c:v>-1.0618816131198501</c:v>
                </c:pt>
                <c:pt idx="5319">
                  <c:v>29.1699385041535</c:v>
                </c:pt>
                <c:pt idx="5320">
                  <c:v>-21.305045793556399</c:v>
                </c:pt>
                <c:pt idx="5321">
                  <c:v>-19.919640856502401</c:v>
                </c:pt>
                <c:pt idx="5322">
                  <c:v>-17.4396307930575</c:v>
                </c:pt>
                <c:pt idx="5323">
                  <c:v>25.324957502656702</c:v>
                </c:pt>
                <c:pt idx="5324">
                  <c:v>26.695285593199898</c:v>
                </c:pt>
                <c:pt idx="5325">
                  <c:v>22.5560509915674</c:v>
                </c:pt>
                <c:pt idx="5326">
                  <c:v>3.1149442087052299</c:v>
                </c:pt>
                <c:pt idx="5327">
                  <c:v>21.518819260373501</c:v>
                </c:pt>
                <c:pt idx="5328">
                  <c:v>30.150889638989899</c:v>
                </c:pt>
                <c:pt idx="5329">
                  <c:v>25.330142476798599</c:v>
                </c:pt>
                <c:pt idx="5330">
                  <c:v>-22.916766724086902</c:v>
                </c:pt>
                <c:pt idx="5331">
                  <c:v>-26.913719504676202</c:v>
                </c:pt>
                <c:pt idx="5332">
                  <c:v>-16.284122094589701</c:v>
                </c:pt>
                <c:pt idx="5333">
                  <c:v>-21.260887258037499</c:v>
                </c:pt>
                <c:pt idx="5334">
                  <c:v>21.586565100256902</c:v>
                </c:pt>
                <c:pt idx="5335">
                  <c:v>35.342730107870103</c:v>
                </c:pt>
                <c:pt idx="5336">
                  <c:v>6.7423673880370796</c:v>
                </c:pt>
                <c:pt idx="5337">
                  <c:v>30.998852241302998</c:v>
                </c:pt>
                <c:pt idx="5338">
                  <c:v>23.079757556111399</c:v>
                </c:pt>
                <c:pt idx="5339">
                  <c:v>-27.433448854068601</c:v>
                </c:pt>
                <c:pt idx="5340">
                  <c:v>-30.673359095175801</c:v>
                </c:pt>
                <c:pt idx="5341">
                  <c:v>13.025563484955001</c:v>
                </c:pt>
                <c:pt idx="5342">
                  <c:v>20.974011471095402</c:v>
                </c:pt>
                <c:pt idx="5343">
                  <c:v>9.8227953655264493</c:v>
                </c:pt>
                <c:pt idx="5344">
                  <c:v>0.98516451996017895</c:v>
                </c:pt>
                <c:pt idx="5345">
                  <c:v>9.1962690025437794</c:v>
                </c:pt>
                <c:pt idx="5346">
                  <c:v>-32.051073060534598</c:v>
                </c:pt>
                <c:pt idx="5347">
                  <c:v>-23.203102044171398</c:v>
                </c:pt>
                <c:pt idx="5348">
                  <c:v>-24.968952802757901</c:v>
                </c:pt>
                <c:pt idx="5349">
                  <c:v>-22.2093070093587</c:v>
                </c:pt>
                <c:pt idx="5350">
                  <c:v>-33.380201910323301</c:v>
                </c:pt>
                <c:pt idx="5351">
                  <c:v>2.6774218615961298</c:v>
                </c:pt>
                <c:pt idx="5352">
                  <c:v>-6.0292516410698704</c:v>
                </c:pt>
                <c:pt idx="5353">
                  <c:v>-31.623174533694201</c:v>
                </c:pt>
                <c:pt idx="5354">
                  <c:v>-0.85991959684838704</c:v>
                </c:pt>
                <c:pt idx="5355">
                  <c:v>-30.648340113739401</c:v>
                </c:pt>
                <c:pt idx="5356">
                  <c:v>-18.513919494942499</c:v>
                </c:pt>
                <c:pt idx="5357">
                  <c:v>8.4415687174314904</c:v>
                </c:pt>
                <c:pt idx="5358">
                  <c:v>-23.2776897905282</c:v>
                </c:pt>
                <c:pt idx="5359">
                  <c:v>-30.383110035040001</c:v>
                </c:pt>
                <c:pt idx="5360">
                  <c:v>22.176555258701899</c:v>
                </c:pt>
                <c:pt idx="5361">
                  <c:v>-15.4933867021093</c:v>
                </c:pt>
                <c:pt idx="5362">
                  <c:v>-19.6623577791614</c:v>
                </c:pt>
                <c:pt idx="5363">
                  <c:v>30.292271945113601</c:v>
                </c:pt>
                <c:pt idx="5364">
                  <c:v>28.256803138190801</c:v>
                </c:pt>
                <c:pt idx="5365">
                  <c:v>-1.36449101326425</c:v>
                </c:pt>
                <c:pt idx="5366">
                  <c:v>34.421897349925402</c:v>
                </c:pt>
                <c:pt idx="5367">
                  <c:v>-22.920259855026199</c:v>
                </c:pt>
                <c:pt idx="5368">
                  <c:v>23.000623575476499</c:v>
                </c:pt>
                <c:pt idx="5369">
                  <c:v>9.1313150845110602</c:v>
                </c:pt>
                <c:pt idx="5370">
                  <c:v>31.757290913069099</c:v>
                </c:pt>
                <c:pt idx="5371">
                  <c:v>-21.303985332587899</c:v>
                </c:pt>
                <c:pt idx="5372">
                  <c:v>0.30127568980831598</c:v>
                </c:pt>
                <c:pt idx="5373">
                  <c:v>-0.28821361591795902</c:v>
                </c:pt>
                <c:pt idx="5374">
                  <c:v>4.4562907547954396</c:v>
                </c:pt>
                <c:pt idx="5375">
                  <c:v>-25.8752165449771</c:v>
                </c:pt>
                <c:pt idx="5376">
                  <c:v>27.326578197395801</c:v>
                </c:pt>
                <c:pt idx="5377">
                  <c:v>-21.898337743184101</c:v>
                </c:pt>
                <c:pt idx="5378">
                  <c:v>-34.661856357219499</c:v>
                </c:pt>
                <c:pt idx="5379">
                  <c:v>34.600984777291103</c:v>
                </c:pt>
                <c:pt idx="5380">
                  <c:v>3.3468106677912801</c:v>
                </c:pt>
                <c:pt idx="5381">
                  <c:v>0.216564389075252</c:v>
                </c:pt>
                <c:pt idx="5382">
                  <c:v>28.342746628507498</c:v>
                </c:pt>
                <c:pt idx="5383">
                  <c:v>26.245835690750301</c:v>
                </c:pt>
                <c:pt idx="5384">
                  <c:v>-33.436670818350898</c:v>
                </c:pt>
                <c:pt idx="5385">
                  <c:v>-17.7576909323857</c:v>
                </c:pt>
                <c:pt idx="5386">
                  <c:v>11.2094880184672</c:v>
                </c:pt>
                <c:pt idx="5387">
                  <c:v>-35.118898995985397</c:v>
                </c:pt>
                <c:pt idx="5388">
                  <c:v>-1.17110573347763</c:v>
                </c:pt>
                <c:pt idx="5389">
                  <c:v>4.8408472326903604</c:v>
                </c:pt>
                <c:pt idx="5390">
                  <c:v>36.672615910522097</c:v>
                </c:pt>
                <c:pt idx="5391">
                  <c:v>27.304382964127399</c:v>
                </c:pt>
                <c:pt idx="5392">
                  <c:v>33.079328306389499</c:v>
                </c:pt>
                <c:pt idx="5393">
                  <c:v>26.469833627234099</c:v>
                </c:pt>
                <c:pt idx="5394">
                  <c:v>7.8875144767642302</c:v>
                </c:pt>
                <c:pt idx="5395">
                  <c:v>39.028964626904603</c:v>
                </c:pt>
                <c:pt idx="5396">
                  <c:v>7.4266018272756904</c:v>
                </c:pt>
                <c:pt idx="5397">
                  <c:v>28.536951416989599</c:v>
                </c:pt>
                <c:pt idx="5398">
                  <c:v>-28.899819160458701</c:v>
                </c:pt>
                <c:pt idx="5399">
                  <c:v>-1.47119531362307</c:v>
                </c:pt>
                <c:pt idx="5400">
                  <c:v>-3.1212212936575399</c:v>
                </c:pt>
                <c:pt idx="5401">
                  <c:v>30.022559336359201</c:v>
                </c:pt>
                <c:pt idx="5402">
                  <c:v>-22.7269937043834</c:v>
                </c:pt>
                <c:pt idx="5403">
                  <c:v>-23.9793415712467</c:v>
                </c:pt>
                <c:pt idx="5404">
                  <c:v>26.635169386617498</c:v>
                </c:pt>
                <c:pt idx="5405">
                  <c:v>3.40212880891595</c:v>
                </c:pt>
                <c:pt idx="5406">
                  <c:v>21.5224074729196</c:v>
                </c:pt>
                <c:pt idx="5407">
                  <c:v>-34.204550553882001</c:v>
                </c:pt>
                <c:pt idx="5408">
                  <c:v>29.708829398120301</c:v>
                </c:pt>
                <c:pt idx="5409">
                  <c:v>40.038105722592903</c:v>
                </c:pt>
                <c:pt idx="5410">
                  <c:v>-16.100575063456098</c:v>
                </c:pt>
                <c:pt idx="5411">
                  <c:v>-5.5833110945104396</c:v>
                </c:pt>
                <c:pt idx="5412">
                  <c:v>-26.4609947567312</c:v>
                </c:pt>
                <c:pt idx="5413">
                  <c:v>-28.6446619887225</c:v>
                </c:pt>
                <c:pt idx="5414">
                  <c:v>10.4753617975528</c:v>
                </c:pt>
                <c:pt idx="5415">
                  <c:v>21.730800920011099</c:v>
                </c:pt>
                <c:pt idx="5416">
                  <c:v>-4.9466700402552597</c:v>
                </c:pt>
                <c:pt idx="5417">
                  <c:v>-24.037396717167699</c:v>
                </c:pt>
                <c:pt idx="5418">
                  <c:v>35.934654803784603</c:v>
                </c:pt>
                <c:pt idx="5419">
                  <c:v>-16.219748928399301</c:v>
                </c:pt>
                <c:pt idx="5420">
                  <c:v>9.81161867635854</c:v>
                </c:pt>
                <c:pt idx="5421">
                  <c:v>-33.566419911636899</c:v>
                </c:pt>
                <c:pt idx="5422">
                  <c:v>-2.04730679787659</c:v>
                </c:pt>
                <c:pt idx="5423">
                  <c:v>11.505110939044901</c:v>
                </c:pt>
                <c:pt idx="5424">
                  <c:v>12.2305468714203</c:v>
                </c:pt>
                <c:pt idx="5425">
                  <c:v>-9.7615288472668205E-2</c:v>
                </c:pt>
                <c:pt idx="5426">
                  <c:v>-18.368829018022399</c:v>
                </c:pt>
                <c:pt idx="5427">
                  <c:v>33.135316041535397</c:v>
                </c:pt>
                <c:pt idx="5428">
                  <c:v>38.164149279653799</c:v>
                </c:pt>
                <c:pt idx="5429">
                  <c:v>26.044647911561501</c:v>
                </c:pt>
                <c:pt idx="5430">
                  <c:v>1.15795501163854</c:v>
                </c:pt>
                <c:pt idx="5431">
                  <c:v>32.923098745582799</c:v>
                </c:pt>
                <c:pt idx="5432">
                  <c:v>-4.14542885018707</c:v>
                </c:pt>
                <c:pt idx="5433">
                  <c:v>32.139786337959897</c:v>
                </c:pt>
                <c:pt idx="5434">
                  <c:v>-22.269510527608698</c:v>
                </c:pt>
                <c:pt idx="5435">
                  <c:v>-33.396140745485297</c:v>
                </c:pt>
                <c:pt idx="5436">
                  <c:v>3.2968366008846899</c:v>
                </c:pt>
                <c:pt idx="5437">
                  <c:v>12.9340084288909</c:v>
                </c:pt>
                <c:pt idx="5438">
                  <c:v>31.432747059395201</c:v>
                </c:pt>
                <c:pt idx="5439">
                  <c:v>-19.873216421300199</c:v>
                </c:pt>
                <c:pt idx="5440">
                  <c:v>0.79093255586259004</c:v>
                </c:pt>
                <c:pt idx="5441">
                  <c:v>-26.203157278034301</c:v>
                </c:pt>
                <c:pt idx="5442">
                  <c:v>-17.2847445307798</c:v>
                </c:pt>
                <c:pt idx="5443">
                  <c:v>23.803548442011</c:v>
                </c:pt>
                <c:pt idx="5444">
                  <c:v>9.8110076151209498</c:v>
                </c:pt>
                <c:pt idx="5445">
                  <c:v>-31.620929823742799</c:v>
                </c:pt>
                <c:pt idx="5446">
                  <c:v>8.7396332888306691</c:v>
                </c:pt>
                <c:pt idx="5447">
                  <c:v>38.9528032737106</c:v>
                </c:pt>
                <c:pt idx="5448">
                  <c:v>-29.395199248609199</c:v>
                </c:pt>
                <c:pt idx="5449">
                  <c:v>8.5791548991895805</c:v>
                </c:pt>
                <c:pt idx="5450">
                  <c:v>-19.733551713028199</c:v>
                </c:pt>
                <c:pt idx="5451">
                  <c:v>-25.330012764961602</c:v>
                </c:pt>
                <c:pt idx="5452">
                  <c:v>2.6785047134887598</c:v>
                </c:pt>
                <c:pt idx="5453">
                  <c:v>-34.3489259560954</c:v>
                </c:pt>
                <c:pt idx="5454">
                  <c:v>-1.3257036436731</c:v>
                </c:pt>
                <c:pt idx="5455">
                  <c:v>8.5962681002437495</c:v>
                </c:pt>
                <c:pt idx="5456">
                  <c:v>-19.172906469286598</c:v>
                </c:pt>
                <c:pt idx="5457">
                  <c:v>-3.6556257492400399</c:v>
                </c:pt>
                <c:pt idx="5458">
                  <c:v>37.679084551606401</c:v>
                </c:pt>
                <c:pt idx="5459">
                  <c:v>39.268675687196101</c:v>
                </c:pt>
                <c:pt idx="5460">
                  <c:v>-25.175515026795299</c:v>
                </c:pt>
                <c:pt idx="5461">
                  <c:v>-3.1742882460305899</c:v>
                </c:pt>
                <c:pt idx="5462">
                  <c:v>-25.578271397993099</c:v>
                </c:pt>
                <c:pt idx="5463">
                  <c:v>-1.43020647553962</c:v>
                </c:pt>
                <c:pt idx="5464">
                  <c:v>28.115571516066499</c:v>
                </c:pt>
                <c:pt idx="5465">
                  <c:v>35.040535154678601</c:v>
                </c:pt>
                <c:pt idx="5466">
                  <c:v>-16.393012837034998</c:v>
                </c:pt>
                <c:pt idx="5467">
                  <c:v>22.119351725098699</c:v>
                </c:pt>
                <c:pt idx="5468">
                  <c:v>30.033596110571199</c:v>
                </c:pt>
                <c:pt idx="5469">
                  <c:v>38.912194436798899</c:v>
                </c:pt>
                <c:pt idx="5470">
                  <c:v>-15.40653823337</c:v>
                </c:pt>
                <c:pt idx="5471">
                  <c:v>5.0462068365018098</c:v>
                </c:pt>
                <c:pt idx="5472">
                  <c:v>25.227162389538599</c:v>
                </c:pt>
                <c:pt idx="5473">
                  <c:v>32.474616676995403</c:v>
                </c:pt>
                <c:pt idx="5474">
                  <c:v>0.18170129311750799</c:v>
                </c:pt>
                <c:pt idx="5475">
                  <c:v>-5.7705213320888298</c:v>
                </c:pt>
                <c:pt idx="5476">
                  <c:v>-0.45099112658688201</c:v>
                </c:pt>
                <c:pt idx="5477">
                  <c:v>-20.5390866480823</c:v>
                </c:pt>
                <c:pt idx="5478">
                  <c:v>-24.461902472103699</c:v>
                </c:pt>
                <c:pt idx="5479">
                  <c:v>3.60344334650912</c:v>
                </c:pt>
                <c:pt idx="5480">
                  <c:v>-23.582754265123199</c:v>
                </c:pt>
                <c:pt idx="5481">
                  <c:v>33.151534849368304</c:v>
                </c:pt>
                <c:pt idx="5482">
                  <c:v>-27.1009646250542</c:v>
                </c:pt>
                <c:pt idx="5483">
                  <c:v>1.78583552076734</c:v>
                </c:pt>
                <c:pt idx="5484">
                  <c:v>-20.9490265292362</c:v>
                </c:pt>
                <c:pt idx="5485">
                  <c:v>33.770185645446702</c:v>
                </c:pt>
                <c:pt idx="5486">
                  <c:v>-0.84817096845259099</c:v>
                </c:pt>
                <c:pt idx="5487">
                  <c:v>4.4631147620505596</c:v>
                </c:pt>
                <c:pt idx="5488">
                  <c:v>13.056262834925001</c:v>
                </c:pt>
                <c:pt idx="5489">
                  <c:v>-25.952894842790698</c:v>
                </c:pt>
                <c:pt idx="5490">
                  <c:v>22.302793250044498</c:v>
                </c:pt>
                <c:pt idx="5491">
                  <c:v>20.8568292795538</c:v>
                </c:pt>
                <c:pt idx="5492">
                  <c:v>34.6222640442017</c:v>
                </c:pt>
                <c:pt idx="5493">
                  <c:v>31.7988888594152</c:v>
                </c:pt>
                <c:pt idx="5494">
                  <c:v>23.2216187892625</c:v>
                </c:pt>
                <c:pt idx="5495">
                  <c:v>-2.88501863884653</c:v>
                </c:pt>
                <c:pt idx="5496">
                  <c:v>-0.67905661273652895</c:v>
                </c:pt>
                <c:pt idx="5497">
                  <c:v>28.1035194758107</c:v>
                </c:pt>
                <c:pt idx="5498">
                  <c:v>6.2535446060417197</c:v>
                </c:pt>
                <c:pt idx="5499">
                  <c:v>-31.027556291328299</c:v>
                </c:pt>
                <c:pt idx="5500">
                  <c:v>2.8689925005492301</c:v>
                </c:pt>
                <c:pt idx="5501">
                  <c:v>-21.156398483616201</c:v>
                </c:pt>
                <c:pt idx="5502">
                  <c:v>21.234446751505601</c:v>
                </c:pt>
                <c:pt idx="5503">
                  <c:v>26.296891737607702</c:v>
                </c:pt>
                <c:pt idx="5504">
                  <c:v>28.152424707630999</c:v>
                </c:pt>
                <c:pt idx="5505">
                  <c:v>-27.427976184990701</c:v>
                </c:pt>
                <c:pt idx="5506">
                  <c:v>-22.2627423467212</c:v>
                </c:pt>
                <c:pt idx="5507">
                  <c:v>1.5381835643102699</c:v>
                </c:pt>
                <c:pt idx="5508">
                  <c:v>5.7856762780576698</c:v>
                </c:pt>
                <c:pt idx="5509">
                  <c:v>-34.888897410620402</c:v>
                </c:pt>
                <c:pt idx="5510">
                  <c:v>29.6483539897993</c:v>
                </c:pt>
                <c:pt idx="5511">
                  <c:v>8.5902131809013902</c:v>
                </c:pt>
                <c:pt idx="5512">
                  <c:v>-27.8257133918463</c:v>
                </c:pt>
                <c:pt idx="5513">
                  <c:v>10.1017620033382</c:v>
                </c:pt>
                <c:pt idx="5514">
                  <c:v>-3.5383452626541398</c:v>
                </c:pt>
                <c:pt idx="5515">
                  <c:v>28.239949561093699</c:v>
                </c:pt>
                <c:pt idx="5516">
                  <c:v>-4.7431371495722097</c:v>
                </c:pt>
                <c:pt idx="5517">
                  <c:v>-32.5050147119549</c:v>
                </c:pt>
                <c:pt idx="5518">
                  <c:v>-2.78546805243275</c:v>
                </c:pt>
                <c:pt idx="5519">
                  <c:v>-29.0515421186672</c:v>
                </c:pt>
                <c:pt idx="5520">
                  <c:v>28.0104949432151</c:v>
                </c:pt>
                <c:pt idx="5521">
                  <c:v>9.6420866204718507</c:v>
                </c:pt>
                <c:pt idx="5522">
                  <c:v>-30.690537544737399</c:v>
                </c:pt>
                <c:pt idx="5523">
                  <c:v>-22.394107838943999</c:v>
                </c:pt>
                <c:pt idx="5524">
                  <c:v>34.922712806149796</c:v>
                </c:pt>
                <c:pt idx="5525">
                  <c:v>30.249491274462802</c:v>
                </c:pt>
                <c:pt idx="5526">
                  <c:v>29.421673440787</c:v>
                </c:pt>
                <c:pt idx="5527">
                  <c:v>24.169499977519099</c:v>
                </c:pt>
                <c:pt idx="5528">
                  <c:v>-4.0109731770954902</c:v>
                </c:pt>
                <c:pt idx="5529">
                  <c:v>-28.433065596265799</c:v>
                </c:pt>
                <c:pt idx="5530">
                  <c:v>-16.739409873376701</c:v>
                </c:pt>
                <c:pt idx="5531">
                  <c:v>34.733737156733497</c:v>
                </c:pt>
                <c:pt idx="5532">
                  <c:v>-15.8728743971513</c:v>
                </c:pt>
                <c:pt idx="5533">
                  <c:v>5.9642059752992598</c:v>
                </c:pt>
                <c:pt idx="5534">
                  <c:v>29.273321255299901</c:v>
                </c:pt>
                <c:pt idx="5535">
                  <c:v>8.8539050146777907</c:v>
                </c:pt>
                <c:pt idx="5536">
                  <c:v>0.30966467041857099</c:v>
                </c:pt>
                <c:pt idx="5537">
                  <c:v>4.1046490718797504</c:v>
                </c:pt>
                <c:pt idx="5538">
                  <c:v>-0.25032875303753599</c:v>
                </c:pt>
                <c:pt idx="5539">
                  <c:v>27.6933130879986</c:v>
                </c:pt>
                <c:pt idx="5540">
                  <c:v>-28.168225895089599</c:v>
                </c:pt>
                <c:pt idx="5541">
                  <c:v>-31.8859566634627</c:v>
                </c:pt>
                <c:pt idx="5542">
                  <c:v>-27.326431921415701</c:v>
                </c:pt>
                <c:pt idx="5543">
                  <c:v>-31.314484889940601</c:v>
                </c:pt>
                <c:pt idx="5544">
                  <c:v>-30.006171199073801</c:v>
                </c:pt>
                <c:pt idx="5545">
                  <c:v>28.181004174220199</c:v>
                </c:pt>
                <c:pt idx="5546">
                  <c:v>12.856726687305899</c:v>
                </c:pt>
                <c:pt idx="5547">
                  <c:v>23.760209298962501</c:v>
                </c:pt>
                <c:pt idx="5548">
                  <c:v>-19.4203337475256</c:v>
                </c:pt>
                <c:pt idx="5549">
                  <c:v>7.8853799799219804</c:v>
                </c:pt>
                <c:pt idx="5550">
                  <c:v>-29.272549883052701</c:v>
                </c:pt>
                <c:pt idx="5551">
                  <c:v>25.528503010265101</c:v>
                </c:pt>
                <c:pt idx="5552">
                  <c:v>13.112465322522601</c:v>
                </c:pt>
                <c:pt idx="5553">
                  <c:v>12.8677031844545</c:v>
                </c:pt>
                <c:pt idx="5554">
                  <c:v>26.453892828229499</c:v>
                </c:pt>
                <c:pt idx="5555">
                  <c:v>27.4213931806297</c:v>
                </c:pt>
                <c:pt idx="5556">
                  <c:v>-21.363455827961999</c:v>
                </c:pt>
                <c:pt idx="5557">
                  <c:v>-26.8635812784621</c:v>
                </c:pt>
                <c:pt idx="5558">
                  <c:v>36.696384522298203</c:v>
                </c:pt>
                <c:pt idx="5559">
                  <c:v>-23.939161295092799</c:v>
                </c:pt>
                <c:pt idx="5560">
                  <c:v>9.4593422252692001</c:v>
                </c:pt>
                <c:pt idx="5561">
                  <c:v>7.7368261702214696</c:v>
                </c:pt>
                <c:pt idx="5562">
                  <c:v>-1.7817958671932601</c:v>
                </c:pt>
                <c:pt idx="5563">
                  <c:v>-23.9989235960591</c:v>
                </c:pt>
                <c:pt idx="5564">
                  <c:v>6.2712909121249503</c:v>
                </c:pt>
                <c:pt idx="5565">
                  <c:v>21.1227775172115</c:v>
                </c:pt>
                <c:pt idx="5566">
                  <c:v>10.319149260719399</c:v>
                </c:pt>
                <c:pt idx="5567">
                  <c:v>2.7687634332330502</c:v>
                </c:pt>
                <c:pt idx="5568">
                  <c:v>11.483037429963399</c:v>
                </c:pt>
                <c:pt idx="5569">
                  <c:v>-25.294426662335599</c:v>
                </c:pt>
                <c:pt idx="5570">
                  <c:v>40.152247273495398</c:v>
                </c:pt>
                <c:pt idx="5571">
                  <c:v>-22.617487065279601</c:v>
                </c:pt>
                <c:pt idx="5572">
                  <c:v>-34.712328549021201</c:v>
                </c:pt>
                <c:pt idx="5573">
                  <c:v>-28.419355015555499</c:v>
                </c:pt>
                <c:pt idx="5574">
                  <c:v>38.436046372405301</c:v>
                </c:pt>
                <c:pt idx="5575">
                  <c:v>12.093181494150899</c:v>
                </c:pt>
                <c:pt idx="5576">
                  <c:v>3.6337173254563302</c:v>
                </c:pt>
                <c:pt idx="5577">
                  <c:v>-6.2192806349682801</c:v>
                </c:pt>
                <c:pt idx="5578">
                  <c:v>25.692448322811298</c:v>
                </c:pt>
                <c:pt idx="5579">
                  <c:v>32.124351738000001</c:v>
                </c:pt>
                <c:pt idx="5580">
                  <c:v>39.6179074431329</c:v>
                </c:pt>
                <c:pt idx="5581">
                  <c:v>32.400757792233698</c:v>
                </c:pt>
                <c:pt idx="5582">
                  <c:v>-3.8518466044593298</c:v>
                </c:pt>
                <c:pt idx="5583">
                  <c:v>-26.399018561474101</c:v>
                </c:pt>
                <c:pt idx="5584">
                  <c:v>25.0829983340094</c:v>
                </c:pt>
                <c:pt idx="5585">
                  <c:v>30.849529164057198</c:v>
                </c:pt>
                <c:pt idx="5586">
                  <c:v>29.991867336297599</c:v>
                </c:pt>
                <c:pt idx="5587">
                  <c:v>-17.8712275241468</c:v>
                </c:pt>
                <c:pt idx="5588">
                  <c:v>21.224679380399198</c:v>
                </c:pt>
                <c:pt idx="5589">
                  <c:v>-15.6293175860965</c:v>
                </c:pt>
                <c:pt idx="5590">
                  <c:v>-26.562177914350102</c:v>
                </c:pt>
                <c:pt idx="5591">
                  <c:v>3.3975587894056898</c:v>
                </c:pt>
                <c:pt idx="5592">
                  <c:v>-24.3567060295155</c:v>
                </c:pt>
                <c:pt idx="5593">
                  <c:v>7.4786557307157002</c:v>
                </c:pt>
                <c:pt idx="5594">
                  <c:v>-26.133961716823201</c:v>
                </c:pt>
                <c:pt idx="5595">
                  <c:v>-34.586927031233003</c:v>
                </c:pt>
                <c:pt idx="5596">
                  <c:v>12.279901420761499</c:v>
                </c:pt>
                <c:pt idx="5597">
                  <c:v>-26.045311182387199</c:v>
                </c:pt>
                <c:pt idx="5598">
                  <c:v>29.124811674061601</c:v>
                </c:pt>
                <c:pt idx="5599">
                  <c:v>2.6495793306353201</c:v>
                </c:pt>
                <c:pt idx="5600">
                  <c:v>-30.0299921972119</c:v>
                </c:pt>
                <c:pt idx="5601">
                  <c:v>31.9911800614064</c:v>
                </c:pt>
                <c:pt idx="5602">
                  <c:v>-0.81203538186711599</c:v>
                </c:pt>
                <c:pt idx="5603">
                  <c:v>-26.141124062039399</c:v>
                </c:pt>
                <c:pt idx="5604">
                  <c:v>-15.7655256097957</c:v>
                </c:pt>
                <c:pt idx="5605">
                  <c:v>-20.909386375937999</c:v>
                </c:pt>
                <c:pt idx="5606">
                  <c:v>-31.665306932760402</c:v>
                </c:pt>
                <c:pt idx="5607">
                  <c:v>25.4604974050288</c:v>
                </c:pt>
                <c:pt idx="5608">
                  <c:v>7.3611733092692901</c:v>
                </c:pt>
                <c:pt idx="5609">
                  <c:v>3.0170566095991802</c:v>
                </c:pt>
                <c:pt idx="5610">
                  <c:v>7.0433580821141497</c:v>
                </c:pt>
                <c:pt idx="5611">
                  <c:v>-32.689595857651099</c:v>
                </c:pt>
                <c:pt idx="5612">
                  <c:v>-34.786633926784802</c:v>
                </c:pt>
                <c:pt idx="5613">
                  <c:v>23.464058562903801</c:v>
                </c:pt>
                <c:pt idx="5614">
                  <c:v>31.465104637488601</c:v>
                </c:pt>
                <c:pt idx="5615">
                  <c:v>-25.4193342564072</c:v>
                </c:pt>
                <c:pt idx="5616">
                  <c:v>-3.24321346058669</c:v>
                </c:pt>
                <c:pt idx="5617">
                  <c:v>23.499385105323</c:v>
                </c:pt>
                <c:pt idx="5618">
                  <c:v>-31.8146707413933</c:v>
                </c:pt>
                <c:pt idx="5619">
                  <c:v>40.396481557604403</c:v>
                </c:pt>
                <c:pt idx="5620">
                  <c:v>1.0528775830583801</c:v>
                </c:pt>
                <c:pt idx="5621">
                  <c:v>-19.1422604231701</c:v>
                </c:pt>
                <c:pt idx="5622">
                  <c:v>28.266005936221301</c:v>
                </c:pt>
                <c:pt idx="5623">
                  <c:v>37.107401121308897</c:v>
                </c:pt>
                <c:pt idx="5624">
                  <c:v>40.379199786953599</c:v>
                </c:pt>
                <c:pt idx="5625">
                  <c:v>-0.50490177192633701</c:v>
                </c:pt>
                <c:pt idx="5626">
                  <c:v>-3.0250884032298599</c:v>
                </c:pt>
                <c:pt idx="5627">
                  <c:v>34.18463925551</c:v>
                </c:pt>
                <c:pt idx="5628">
                  <c:v>22.506428189070999</c:v>
                </c:pt>
                <c:pt idx="5629">
                  <c:v>26.289426022213899</c:v>
                </c:pt>
                <c:pt idx="5630">
                  <c:v>-32.854924891021497</c:v>
                </c:pt>
                <c:pt idx="5631">
                  <c:v>7.6930821526855002</c:v>
                </c:pt>
                <c:pt idx="5632">
                  <c:v>38.623920475903297</c:v>
                </c:pt>
                <c:pt idx="5633">
                  <c:v>-1.8952472832614999</c:v>
                </c:pt>
                <c:pt idx="5634">
                  <c:v>2.61394105074843</c:v>
                </c:pt>
                <c:pt idx="5635">
                  <c:v>-16.5920534784712</c:v>
                </c:pt>
                <c:pt idx="5636">
                  <c:v>4.6585374877111603</c:v>
                </c:pt>
                <c:pt idx="5637">
                  <c:v>29.981889476782602</c:v>
                </c:pt>
                <c:pt idx="5638">
                  <c:v>-18.467687560946899</c:v>
                </c:pt>
                <c:pt idx="5639">
                  <c:v>23.645888589572898</c:v>
                </c:pt>
                <c:pt idx="5640">
                  <c:v>2.3746218232096901</c:v>
                </c:pt>
                <c:pt idx="5641">
                  <c:v>3.5348053911514699</c:v>
                </c:pt>
                <c:pt idx="5642">
                  <c:v>35.4480402039514</c:v>
                </c:pt>
                <c:pt idx="5643">
                  <c:v>-3.38869945076548</c:v>
                </c:pt>
                <c:pt idx="5644">
                  <c:v>30.6298757524733</c:v>
                </c:pt>
                <c:pt idx="5645">
                  <c:v>33.136145487772303</c:v>
                </c:pt>
                <c:pt idx="5646">
                  <c:v>5.59934186625786</c:v>
                </c:pt>
                <c:pt idx="5647">
                  <c:v>-23.346603031455999</c:v>
                </c:pt>
                <c:pt idx="5648">
                  <c:v>-28.961241630434401</c:v>
                </c:pt>
                <c:pt idx="5649">
                  <c:v>24.248960547082799</c:v>
                </c:pt>
                <c:pt idx="5650">
                  <c:v>26.492186053637599</c:v>
                </c:pt>
                <c:pt idx="5651">
                  <c:v>27.195523664091802</c:v>
                </c:pt>
                <c:pt idx="5652">
                  <c:v>-31.262461433138501</c:v>
                </c:pt>
                <c:pt idx="5653">
                  <c:v>10.656322816221399</c:v>
                </c:pt>
                <c:pt idx="5654">
                  <c:v>-33.7814362765845</c:v>
                </c:pt>
                <c:pt idx="5655">
                  <c:v>-23.7183378568051</c:v>
                </c:pt>
                <c:pt idx="5656">
                  <c:v>-1.92769491073847</c:v>
                </c:pt>
                <c:pt idx="5657">
                  <c:v>-24.364489570874898</c:v>
                </c:pt>
                <c:pt idx="5658">
                  <c:v>-25.721178559914001</c:v>
                </c:pt>
                <c:pt idx="5659">
                  <c:v>38.1694811624727</c:v>
                </c:pt>
                <c:pt idx="5660">
                  <c:v>-4.8317474091766703</c:v>
                </c:pt>
                <c:pt idx="5661">
                  <c:v>-4.4028237482708601</c:v>
                </c:pt>
                <c:pt idx="5662">
                  <c:v>7.8214730293257899</c:v>
                </c:pt>
                <c:pt idx="5663">
                  <c:v>-24.3762146062992</c:v>
                </c:pt>
                <c:pt idx="5664">
                  <c:v>-19.874200997863401</c:v>
                </c:pt>
                <c:pt idx="5665">
                  <c:v>-17.745793130085399</c:v>
                </c:pt>
                <c:pt idx="5666">
                  <c:v>1.3126945409095201</c:v>
                </c:pt>
                <c:pt idx="5667">
                  <c:v>-20.610422421151601</c:v>
                </c:pt>
                <c:pt idx="5668">
                  <c:v>35.562436199963997</c:v>
                </c:pt>
                <c:pt idx="5669">
                  <c:v>6.8808455524927803</c:v>
                </c:pt>
                <c:pt idx="5670">
                  <c:v>-32.856344533249597</c:v>
                </c:pt>
                <c:pt idx="5671">
                  <c:v>-23.798107252355901</c:v>
                </c:pt>
                <c:pt idx="5672">
                  <c:v>33.605237836769298</c:v>
                </c:pt>
                <c:pt idx="5673">
                  <c:v>24.809431651081098</c:v>
                </c:pt>
                <c:pt idx="5674">
                  <c:v>35.121639096956798</c:v>
                </c:pt>
                <c:pt idx="5675">
                  <c:v>11.746051504596499</c:v>
                </c:pt>
                <c:pt idx="5676">
                  <c:v>35.353312739755701</c:v>
                </c:pt>
                <c:pt idx="5677">
                  <c:v>-22.728704264482602</c:v>
                </c:pt>
                <c:pt idx="5678">
                  <c:v>-21.006116668403799</c:v>
                </c:pt>
                <c:pt idx="5679">
                  <c:v>4.8329113242389097</c:v>
                </c:pt>
                <c:pt idx="5680">
                  <c:v>-33.989838838016297</c:v>
                </c:pt>
                <c:pt idx="5681">
                  <c:v>6.0971468893655896</c:v>
                </c:pt>
                <c:pt idx="5682">
                  <c:v>30.503661036451401</c:v>
                </c:pt>
                <c:pt idx="5683">
                  <c:v>-4.7462980523972798</c:v>
                </c:pt>
                <c:pt idx="5684">
                  <c:v>-20.301735703553401</c:v>
                </c:pt>
                <c:pt idx="5685">
                  <c:v>-27.547290157665401</c:v>
                </c:pt>
                <c:pt idx="5686">
                  <c:v>27.516206860605301</c:v>
                </c:pt>
                <c:pt idx="5687">
                  <c:v>-16.064831819630399</c:v>
                </c:pt>
                <c:pt idx="5688">
                  <c:v>-17.511597769167398</c:v>
                </c:pt>
                <c:pt idx="5689">
                  <c:v>8.8132252919222296</c:v>
                </c:pt>
                <c:pt idx="5690">
                  <c:v>8.4294892101900807</c:v>
                </c:pt>
                <c:pt idx="5691">
                  <c:v>26.712776076313901</c:v>
                </c:pt>
                <c:pt idx="5692">
                  <c:v>29.310400919801999</c:v>
                </c:pt>
                <c:pt idx="5693">
                  <c:v>-1.52620967000875</c:v>
                </c:pt>
                <c:pt idx="5694">
                  <c:v>-0.35905177319472997</c:v>
                </c:pt>
                <c:pt idx="5695">
                  <c:v>-26.365102536436801</c:v>
                </c:pt>
                <c:pt idx="5696">
                  <c:v>8.1259028503704496</c:v>
                </c:pt>
                <c:pt idx="5697">
                  <c:v>-17.359951597487399</c:v>
                </c:pt>
                <c:pt idx="5698">
                  <c:v>-17.796997581768299</c:v>
                </c:pt>
                <c:pt idx="5699">
                  <c:v>34.405063949132099</c:v>
                </c:pt>
                <c:pt idx="5700">
                  <c:v>12.856070158944201</c:v>
                </c:pt>
                <c:pt idx="5701">
                  <c:v>-5.2227415124360901</c:v>
                </c:pt>
                <c:pt idx="5702">
                  <c:v>-0.24625177068679399</c:v>
                </c:pt>
                <c:pt idx="5703">
                  <c:v>-16.7300673021136</c:v>
                </c:pt>
                <c:pt idx="5704">
                  <c:v>-4.5989468800483904</c:v>
                </c:pt>
                <c:pt idx="5705">
                  <c:v>-32.624416414956002</c:v>
                </c:pt>
                <c:pt idx="5706">
                  <c:v>-30.271244116112701</c:v>
                </c:pt>
                <c:pt idx="5707">
                  <c:v>21.872755959205399</c:v>
                </c:pt>
                <c:pt idx="5708">
                  <c:v>20.944571004182901</c:v>
                </c:pt>
                <c:pt idx="5709">
                  <c:v>-25.7249588405503</c:v>
                </c:pt>
                <c:pt idx="5710">
                  <c:v>-16.029948555887401</c:v>
                </c:pt>
                <c:pt idx="5711">
                  <c:v>-29.9573420481752</c:v>
                </c:pt>
                <c:pt idx="5712">
                  <c:v>33.619804847026899</c:v>
                </c:pt>
                <c:pt idx="5713">
                  <c:v>13.122120906463699</c:v>
                </c:pt>
                <c:pt idx="5714">
                  <c:v>24.490790782732802</c:v>
                </c:pt>
                <c:pt idx="5715">
                  <c:v>22.205341823219101</c:v>
                </c:pt>
                <c:pt idx="5716">
                  <c:v>-4.19577830597607</c:v>
                </c:pt>
                <c:pt idx="5717">
                  <c:v>37.485698088753402</c:v>
                </c:pt>
                <c:pt idx="5718">
                  <c:v>-17.2704599744084</c:v>
                </c:pt>
                <c:pt idx="5719">
                  <c:v>-21.2176214177323</c:v>
                </c:pt>
                <c:pt idx="5720">
                  <c:v>25.830119297849901</c:v>
                </c:pt>
                <c:pt idx="5721">
                  <c:v>31.4635984408357</c:v>
                </c:pt>
                <c:pt idx="5722">
                  <c:v>-26.7942046081013</c:v>
                </c:pt>
                <c:pt idx="5723">
                  <c:v>32.137840367519203</c:v>
                </c:pt>
                <c:pt idx="5724">
                  <c:v>38.308990738006301</c:v>
                </c:pt>
                <c:pt idx="5725">
                  <c:v>4.3214297023640498</c:v>
                </c:pt>
                <c:pt idx="5726">
                  <c:v>-7.67448478109376E-2</c:v>
                </c:pt>
                <c:pt idx="5727">
                  <c:v>22.6994082632099</c:v>
                </c:pt>
                <c:pt idx="5728">
                  <c:v>12.2797184549521</c:v>
                </c:pt>
                <c:pt idx="5729">
                  <c:v>37.511066242271603</c:v>
                </c:pt>
                <c:pt idx="5730">
                  <c:v>0.76702210620948597</c:v>
                </c:pt>
                <c:pt idx="5731">
                  <c:v>10.446262274225001</c:v>
                </c:pt>
                <c:pt idx="5732">
                  <c:v>7.3015456834939503</c:v>
                </c:pt>
                <c:pt idx="5733">
                  <c:v>1.8401028272262701</c:v>
                </c:pt>
                <c:pt idx="5734">
                  <c:v>-32.043200042326397</c:v>
                </c:pt>
                <c:pt idx="5735">
                  <c:v>10.1551387422391</c:v>
                </c:pt>
                <c:pt idx="5736">
                  <c:v>40.520495843603001</c:v>
                </c:pt>
                <c:pt idx="5737">
                  <c:v>24.834452243423399</c:v>
                </c:pt>
                <c:pt idx="5738">
                  <c:v>30.2826397124898</c:v>
                </c:pt>
                <c:pt idx="5739">
                  <c:v>-5.6903035250955201</c:v>
                </c:pt>
                <c:pt idx="5740">
                  <c:v>33.545044135845401</c:v>
                </c:pt>
                <c:pt idx="5741">
                  <c:v>-28.246822232411599</c:v>
                </c:pt>
                <c:pt idx="5742">
                  <c:v>-1.4009958626971999</c:v>
                </c:pt>
                <c:pt idx="5743">
                  <c:v>12.5472350421062</c:v>
                </c:pt>
                <c:pt idx="5744">
                  <c:v>30.958453951950101</c:v>
                </c:pt>
                <c:pt idx="5745">
                  <c:v>21.2715257997354</c:v>
                </c:pt>
                <c:pt idx="5746">
                  <c:v>-15.6583355515963</c:v>
                </c:pt>
                <c:pt idx="5747">
                  <c:v>31.655324669983901</c:v>
                </c:pt>
                <c:pt idx="5748">
                  <c:v>-3.0021379440872402</c:v>
                </c:pt>
                <c:pt idx="5749">
                  <c:v>31.1602417956958</c:v>
                </c:pt>
                <c:pt idx="5750">
                  <c:v>3.07240832043736</c:v>
                </c:pt>
                <c:pt idx="5751">
                  <c:v>27.461502192302401</c:v>
                </c:pt>
                <c:pt idx="5752">
                  <c:v>31.4900417798343</c:v>
                </c:pt>
                <c:pt idx="5753">
                  <c:v>23.852951076063398</c:v>
                </c:pt>
                <c:pt idx="5754">
                  <c:v>-34.004730031726197</c:v>
                </c:pt>
                <c:pt idx="5755">
                  <c:v>-30.941640352432</c:v>
                </c:pt>
                <c:pt idx="5756">
                  <c:v>-23.7932998838861</c:v>
                </c:pt>
                <c:pt idx="5757">
                  <c:v>-21.228569982729699</c:v>
                </c:pt>
                <c:pt idx="5758">
                  <c:v>6.4044194844529203</c:v>
                </c:pt>
                <c:pt idx="5759">
                  <c:v>32.274493965380699</c:v>
                </c:pt>
                <c:pt idx="5760">
                  <c:v>34.2295087430889</c:v>
                </c:pt>
                <c:pt idx="5761">
                  <c:v>21.100734206173598</c:v>
                </c:pt>
                <c:pt idx="5762">
                  <c:v>-26.0549802093892</c:v>
                </c:pt>
                <c:pt idx="5763">
                  <c:v>34.7156398350917</c:v>
                </c:pt>
                <c:pt idx="5764">
                  <c:v>-27.637897604589</c:v>
                </c:pt>
                <c:pt idx="5765">
                  <c:v>5.7712433777688199</c:v>
                </c:pt>
                <c:pt idx="5766">
                  <c:v>23.4197640679937</c:v>
                </c:pt>
                <c:pt idx="5767">
                  <c:v>-33.776097045683599</c:v>
                </c:pt>
                <c:pt idx="5768">
                  <c:v>2.1883043726297302</c:v>
                </c:pt>
                <c:pt idx="5769">
                  <c:v>12.646290891117999</c:v>
                </c:pt>
                <c:pt idx="5770">
                  <c:v>12.8502147269486</c:v>
                </c:pt>
                <c:pt idx="5771">
                  <c:v>-34.2044375636601</c:v>
                </c:pt>
                <c:pt idx="5772">
                  <c:v>-26.374585793067901</c:v>
                </c:pt>
                <c:pt idx="5773">
                  <c:v>-3.36887230166634</c:v>
                </c:pt>
                <c:pt idx="5774">
                  <c:v>-34.668643776519602</c:v>
                </c:pt>
                <c:pt idx="5775">
                  <c:v>-18.554434631086298</c:v>
                </c:pt>
                <c:pt idx="5776">
                  <c:v>-31.121385970320102</c:v>
                </c:pt>
                <c:pt idx="5777">
                  <c:v>-33.722075166441002</c:v>
                </c:pt>
                <c:pt idx="5778">
                  <c:v>9.2153681858268399</c:v>
                </c:pt>
                <c:pt idx="5779">
                  <c:v>-17.114698469050399</c:v>
                </c:pt>
                <c:pt idx="5780">
                  <c:v>-34.905838856792798</c:v>
                </c:pt>
                <c:pt idx="5781">
                  <c:v>30.6671897265425</c:v>
                </c:pt>
                <c:pt idx="5782">
                  <c:v>28.028082644979101</c:v>
                </c:pt>
                <c:pt idx="5783">
                  <c:v>-30.675735342859198</c:v>
                </c:pt>
                <c:pt idx="5784">
                  <c:v>9.0452743363722199</c:v>
                </c:pt>
                <c:pt idx="5785">
                  <c:v>8.6406437689231304</c:v>
                </c:pt>
                <c:pt idx="5786">
                  <c:v>33.553122681530901</c:v>
                </c:pt>
                <c:pt idx="5787">
                  <c:v>26.200386710003301</c:v>
                </c:pt>
                <c:pt idx="5788">
                  <c:v>-17.154257462087401</c:v>
                </c:pt>
                <c:pt idx="5789">
                  <c:v>-23.872712014204801</c:v>
                </c:pt>
                <c:pt idx="5790">
                  <c:v>31.063389576855698</c:v>
                </c:pt>
                <c:pt idx="5791">
                  <c:v>35.888457652684899</c:v>
                </c:pt>
                <c:pt idx="5792">
                  <c:v>6.5956325305222299</c:v>
                </c:pt>
                <c:pt idx="5793">
                  <c:v>27.279103404247</c:v>
                </c:pt>
                <c:pt idx="5794">
                  <c:v>-2.77611462159344</c:v>
                </c:pt>
                <c:pt idx="5795">
                  <c:v>22.971325046005099</c:v>
                </c:pt>
                <c:pt idx="5796">
                  <c:v>22.434468403071101</c:v>
                </c:pt>
                <c:pt idx="5797">
                  <c:v>27.2265189997416</c:v>
                </c:pt>
                <c:pt idx="5798">
                  <c:v>28.336052104749999</c:v>
                </c:pt>
                <c:pt idx="5799">
                  <c:v>-6.2168325661456896</c:v>
                </c:pt>
                <c:pt idx="5800">
                  <c:v>-29.359928389454701</c:v>
                </c:pt>
                <c:pt idx="5801">
                  <c:v>-26.3690785846597</c:v>
                </c:pt>
                <c:pt idx="5802">
                  <c:v>24.712492730687298</c:v>
                </c:pt>
                <c:pt idx="5803">
                  <c:v>-26.873617461412898</c:v>
                </c:pt>
                <c:pt idx="5804">
                  <c:v>-3.0574290083147102</c:v>
                </c:pt>
                <c:pt idx="5805">
                  <c:v>-5.9617398644695703</c:v>
                </c:pt>
                <c:pt idx="5806">
                  <c:v>-30.963900032247299</c:v>
                </c:pt>
                <c:pt idx="5807">
                  <c:v>-15.943340629505601</c:v>
                </c:pt>
                <c:pt idx="5808">
                  <c:v>-22.910916969984001</c:v>
                </c:pt>
                <c:pt idx="5809">
                  <c:v>36.600858490686498</c:v>
                </c:pt>
                <c:pt idx="5810">
                  <c:v>-3.7378377383402301</c:v>
                </c:pt>
                <c:pt idx="5811">
                  <c:v>5.0778834304438298</c:v>
                </c:pt>
                <c:pt idx="5812">
                  <c:v>13.195404176510801</c:v>
                </c:pt>
                <c:pt idx="5813">
                  <c:v>33.679118403275503</c:v>
                </c:pt>
                <c:pt idx="5814">
                  <c:v>1.5898762694647099</c:v>
                </c:pt>
                <c:pt idx="5815">
                  <c:v>32.038877301458001</c:v>
                </c:pt>
                <c:pt idx="5816">
                  <c:v>30.054419414570798</c:v>
                </c:pt>
                <c:pt idx="5817">
                  <c:v>21.778239092404402</c:v>
                </c:pt>
                <c:pt idx="5818">
                  <c:v>4.9092508953280003</c:v>
                </c:pt>
                <c:pt idx="5819">
                  <c:v>24.112999734398599</c:v>
                </c:pt>
                <c:pt idx="5820">
                  <c:v>-17.462832648277701</c:v>
                </c:pt>
                <c:pt idx="5821">
                  <c:v>-28.180930963051502</c:v>
                </c:pt>
                <c:pt idx="5822">
                  <c:v>28.3257948698269</c:v>
                </c:pt>
                <c:pt idx="5823">
                  <c:v>-19.513832818939001</c:v>
                </c:pt>
                <c:pt idx="5824">
                  <c:v>22.199313807063099</c:v>
                </c:pt>
                <c:pt idx="5825">
                  <c:v>23.463301495356198</c:v>
                </c:pt>
                <c:pt idx="5826">
                  <c:v>-21.128800665839201</c:v>
                </c:pt>
                <c:pt idx="5827">
                  <c:v>34.035511640058999</c:v>
                </c:pt>
                <c:pt idx="5828">
                  <c:v>-7.5260135859087597E-3</c:v>
                </c:pt>
                <c:pt idx="5829">
                  <c:v>3.2319977431562599</c:v>
                </c:pt>
                <c:pt idx="5830">
                  <c:v>-23.809783519880199</c:v>
                </c:pt>
                <c:pt idx="5831">
                  <c:v>-19.674459616139199</c:v>
                </c:pt>
                <c:pt idx="5832">
                  <c:v>11.894488223875101</c:v>
                </c:pt>
                <c:pt idx="5833">
                  <c:v>35.296311068007597</c:v>
                </c:pt>
                <c:pt idx="5834">
                  <c:v>-1.2844381381263199</c:v>
                </c:pt>
                <c:pt idx="5835">
                  <c:v>7.4936655604437803</c:v>
                </c:pt>
                <c:pt idx="5836">
                  <c:v>6.7461842403316696</c:v>
                </c:pt>
                <c:pt idx="5837">
                  <c:v>28.028351292498101</c:v>
                </c:pt>
                <c:pt idx="5838">
                  <c:v>-26.933327579723901</c:v>
                </c:pt>
                <c:pt idx="5839">
                  <c:v>-22.823846504591899</c:v>
                </c:pt>
                <c:pt idx="5840">
                  <c:v>1.9119762571425399E-2</c:v>
                </c:pt>
                <c:pt idx="5841">
                  <c:v>-20.4236706067028</c:v>
                </c:pt>
                <c:pt idx="5842">
                  <c:v>-33.796722723882297</c:v>
                </c:pt>
                <c:pt idx="5843">
                  <c:v>2.1892382182978101</c:v>
                </c:pt>
                <c:pt idx="5844">
                  <c:v>-4.5863172125737703</c:v>
                </c:pt>
                <c:pt idx="5845">
                  <c:v>20.839138561461102</c:v>
                </c:pt>
                <c:pt idx="5846">
                  <c:v>34.238041046653997</c:v>
                </c:pt>
                <c:pt idx="5847">
                  <c:v>12.9122927228417</c:v>
                </c:pt>
                <c:pt idx="5848">
                  <c:v>28.5480178842563</c:v>
                </c:pt>
                <c:pt idx="5849">
                  <c:v>28.675261629758701</c:v>
                </c:pt>
                <c:pt idx="5850">
                  <c:v>8.6386034693609499</c:v>
                </c:pt>
                <c:pt idx="5851">
                  <c:v>-16.7610291932675</c:v>
                </c:pt>
                <c:pt idx="5852">
                  <c:v>39.741562942792797</c:v>
                </c:pt>
                <c:pt idx="5853">
                  <c:v>7.4746446621497498</c:v>
                </c:pt>
                <c:pt idx="5854">
                  <c:v>3.5680788497968301</c:v>
                </c:pt>
                <c:pt idx="5855">
                  <c:v>-1.00109988323363</c:v>
                </c:pt>
                <c:pt idx="5856">
                  <c:v>-26.792152191611098</c:v>
                </c:pt>
                <c:pt idx="5857">
                  <c:v>-23.0643157849677</c:v>
                </c:pt>
                <c:pt idx="5858">
                  <c:v>-27.450940942961601</c:v>
                </c:pt>
                <c:pt idx="5859">
                  <c:v>1.78475611040891</c:v>
                </c:pt>
                <c:pt idx="5860">
                  <c:v>-32.2424194230002</c:v>
                </c:pt>
                <c:pt idx="5861">
                  <c:v>-26.512812679941302</c:v>
                </c:pt>
                <c:pt idx="5862">
                  <c:v>-21.239988216311701</c:v>
                </c:pt>
                <c:pt idx="5863">
                  <c:v>38.514500534365503</c:v>
                </c:pt>
                <c:pt idx="5864">
                  <c:v>39.406668306880498</c:v>
                </c:pt>
                <c:pt idx="5865">
                  <c:v>-33.153443371389102</c:v>
                </c:pt>
                <c:pt idx="5866">
                  <c:v>-20.1133906797028</c:v>
                </c:pt>
                <c:pt idx="5867">
                  <c:v>2.9325961257080602</c:v>
                </c:pt>
                <c:pt idx="5868">
                  <c:v>40.355440921228102</c:v>
                </c:pt>
                <c:pt idx="5869">
                  <c:v>-4.05103834086768</c:v>
                </c:pt>
                <c:pt idx="5870">
                  <c:v>-5.42377390989052</c:v>
                </c:pt>
                <c:pt idx="5871">
                  <c:v>21.665037614602401</c:v>
                </c:pt>
                <c:pt idx="5872">
                  <c:v>-1.42823945943035</c:v>
                </c:pt>
                <c:pt idx="5873">
                  <c:v>34.583221370973398</c:v>
                </c:pt>
                <c:pt idx="5874">
                  <c:v>-30.9256198209244</c:v>
                </c:pt>
                <c:pt idx="5875">
                  <c:v>25.179461042407599</c:v>
                </c:pt>
                <c:pt idx="5876">
                  <c:v>35.616316484267301</c:v>
                </c:pt>
                <c:pt idx="5877">
                  <c:v>32.231756518685998</c:v>
                </c:pt>
                <c:pt idx="5878">
                  <c:v>22.658331711202301</c:v>
                </c:pt>
                <c:pt idx="5879">
                  <c:v>-1.2416881581821599</c:v>
                </c:pt>
                <c:pt idx="5880">
                  <c:v>-25.6858688252062</c:v>
                </c:pt>
                <c:pt idx="5881">
                  <c:v>32.317651928051902</c:v>
                </c:pt>
                <c:pt idx="5882">
                  <c:v>-20.192912617899498</c:v>
                </c:pt>
                <c:pt idx="5883">
                  <c:v>32.823262201743901</c:v>
                </c:pt>
                <c:pt idx="5884">
                  <c:v>-25.974632817156198</c:v>
                </c:pt>
                <c:pt idx="5885">
                  <c:v>4.5189728292166702</c:v>
                </c:pt>
                <c:pt idx="5886">
                  <c:v>13.557033597663899</c:v>
                </c:pt>
                <c:pt idx="5887">
                  <c:v>-23.0701879911907</c:v>
                </c:pt>
                <c:pt idx="5888">
                  <c:v>-26.8771522092824</c:v>
                </c:pt>
                <c:pt idx="5889">
                  <c:v>-26.5819532098857</c:v>
                </c:pt>
                <c:pt idx="5890">
                  <c:v>-2.7627448875270701</c:v>
                </c:pt>
                <c:pt idx="5891">
                  <c:v>25.909013703493802</c:v>
                </c:pt>
                <c:pt idx="5892">
                  <c:v>-22.826595181944899</c:v>
                </c:pt>
                <c:pt idx="5893">
                  <c:v>2.2166188287337598</c:v>
                </c:pt>
                <c:pt idx="5894">
                  <c:v>35.12943077477</c:v>
                </c:pt>
                <c:pt idx="5895">
                  <c:v>-1.5715227178307301</c:v>
                </c:pt>
                <c:pt idx="5896">
                  <c:v>-33.189639815469398</c:v>
                </c:pt>
                <c:pt idx="5897">
                  <c:v>25.865264478852598</c:v>
                </c:pt>
                <c:pt idx="5898">
                  <c:v>-4.2665993007006904</c:v>
                </c:pt>
                <c:pt idx="5899">
                  <c:v>30.5668201264555</c:v>
                </c:pt>
                <c:pt idx="5900">
                  <c:v>-28.314325327891801</c:v>
                </c:pt>
                <c:pt idx="5901">
                  <c:v>5.1885444548686203E-2</c:v>
                </c:pt>
                <c:pt idx="5902">
                  <c:v>1.61008486282352</c:v>
                </c:pt>
                <c:pt idx="5903">
                  <c:v>27.5289730061466</c:v>
                </c:pt>
                <c:pt idx="5904">
                  <c:v>-30.147478530297501</c:v>
                </c:pt>
                <c:pt idx="5905">
                  <c:v>-32.873406275859601</c:v>
                </c:pt>
                <c:pt idx="5906">
                  <c:v>9.3342389366505003</c:v>
                </c:pt>
                <c:pt idx="5907">
                  <c:v>-20.754747705806999</c:v>
                </c:pt>
                <c:pt idx="5908">
                  <c:v>9.1441269112522203</c:v>
                </c:pt>
                <c:pt idx="5909">
                  <c:v>37.855829648471797</c:v>
                </c:pt>
                <c:pt idx="5910">
                  <c:v>6.4576630308006404</c:v>
                </c:pt>
                <c:pt idx="5911">
                  <c:v>34.8698184966022</c:v>
                </c:pt>
                <c:pt idx="5912">
                  <c:v>30.3080556807232</c:v>
                </c:pt>
                <c:pt idx="5913">
                  <c:v>5.60307152516042</c:v>
                </c:pt>
                <c:pt idx="5914">
                  <c:v>-4.0648510131833904</c:v>
                </c:pt>
                <c:pt idx="5915">
                  <c:v>34.217582224486101</c:v>
                </c:pt>
                <c:pt idx="5916">
                  <c:v>-26.808175961515801</c:v>
                </c:pt>
                <c:pt idx="5917">
                  <c:v>-2.0041665937828701</c:v>
                </c:pt>
                <c:pt idx="5918">
                  <c:v>38.979954353016502</c:v>
                </c:pt>
                <c:pt idx="5919">
                  <c:v>-24.387423497972499</c:v>
                </c:pt>
                <c:pt idx="5920">
                  <c:v>33.121820719958002</c:v>
                </c:pt>
                <c:pt idx="5921">
                  <c:v>40.347365969492699</c:v>
                </c:pt>
                <c:pt idx="5922">
                  <c:v>24.159552350864502</c:v>
                </c:pt>
                <c:pt idx="5923">
                  <c:v>-28.786732199590201</c:v>
                </c:pt>
                <c:pt idx="5924">
                  <c:v>-35.0772207387786</c:v>
                </c:pt>
                <c:pt idx="5925">
                  <c:v>0.59383462399092801</c:v>
                </c:pt>
                <c:pt idx="5926">
                  <c:v>-2.4161433420115901</c:v>
                </c:pt>
                <c:pt idx="5927">
                  <c:v>-22.345666647977101</c:v>
                </c:pt>
                <c:pt idx="5928">
                  <c:v>6.3301907674357603</c:v>
                </c:pt>
                <c:pt idx="5929">
                  <c:v>22.1462228232005</c:v>
                </c:pt>
                <c:pt idx="5930">
                  <c:v>5.8293269405207697</c:v>
                </c:pt>
                <c:pt idx="5931">
                  <c:v>36.859789750538702</c:v>
                </c:pt>
                <c:pt idx="5932">
                  <c:v>-26.5880735045751</c:v>
                </c:pt>
                <c:pt idx="5933">
                  <c:v>11.3122411615863</c:v>
                </c:pt>
                <c:pt idx="5934">
                  <c:v>8.2158962699250004</c:v>
                </c:pt>
                <c:pt idx="5935">
                  <c:v>-27.762742505995998</c:v>
                </c:pt>
                <c:pt idx="5936">
                  <c:v>9.2017232224844498</c:v>
                </c:pt>
                <c:pt idx="5937">
                  <c:v>4.02528971702775</c:v>
                </c:pt>
                <c:pt idx="5938">
                  <c:v>-29.701543677613198</c:v>
                </c:pt>
                <c:pt idx="5939">
                  <c:v>38.314538274599798</c:v>
                </c:pt>
                <c:pt idx="5940">
                  <c:v>-4.6980467725297599</c:v>
                </c:pt>
                <c:pt idx="5941">
                  <c:v>36.3479358527321</c:v>
                </c:pt>
                <c:pt idx="5942">
                  <c:v>-20.970162454807198</c:v>
                </c:pt>
                <c:pt idx="5943">
                  <c:v>24.330417093346501</c:v>
                </c:pt>
                <c:pt idx="5944">
                  <c:v>8.8154066181286996</c:v>
                </c:pt>
                <c:pt idx="5945">
                  <c:v>25.5449385863317</c:v>
                </c:pt>
                <c:pt idx="5946">
                  <c:v>21.791748952561001</c:v>
                </c:pt>
                <c:pt idx="5947">
                  <c:v>5.8256315310667004</c:v>
                </c:pt>
                <c:pt idx="5948">
                  <c:v>33.057857166119703</c:v>
                </c:pt>
                <c:pt idx="5949">
                  <c:v>29.029392383522499</c:v>
                </c:pt>
                <c:pt idx="5950">
                  <c:v>33.069665631787302</c:v>
                </c:pt>
                <c:pt idx="5951">
                  <c:v>23.769500279984602</c:v>
                </c:pt>
                <c:pt idx="5952">
                  <c:v>-20.685013795226801</c:v>
                </c:pt>
                <c:pt idx="5953">
                  <c:v>26.4104767649706</c:v>
                </c:pt>
                <c:pt idx="5954">
                  <c:v>-17.3501962908461</c:v>
                </c:pt>
                <c:pt idx="5955">
                  <c:v>-20.634546259160398</c:v>
                </c:pt>
                <c:pt idx="5956">
                  <c:v>11.597592126792</c:v>
                </c:pt>
                <c:pt idx="5957">
                  <c:v>8.0034805291423208</c:v>
                </c:pt>
                <c:pt idx="5958">
                  <c:v>3.02151527762254</c:v>
                </c:pt>
                <c:pt idx="5959">
                  <c:v>-25.9749650322678</c:v>
                </c:pt>
                <c:pt idx="5960">
                  <c:v>25.099526193029298</c:v>
                </c:pt>
                <c:pt idx="5961">
                  <c:v>23.099517370045099</c:v>
                </c:pt>
                <c:pt idx="5962">
                  <c:v>7.3323131618535502</c:v>
                </c:pt>
                <c:pt idx="5963">
                  <c:v>-16.424921870709898</c:v>
                </c:pt>
                <c:pt idx="5964">
                  <c:v>39.582773067144601</c:v>
                </c:pt>
                <c:pt idx="5965">
                  <c:v>-33.546883542527603</c:v>
                </c:pt>
                <c:pt idx="5966">
                  <c:v>-34.417686377146097</c:v>
                </c:pt>
                <c:pt idx="5967">
                  <c:v>-17.6369988077826</c:v>
                </c:pt>
                <c:pt idx="5968">
                  <c:v>31.563247198932501</c:v>
                </c:pt>
                <c:pt idx="5969">
                  <c:v>-15.3544679026732</c:v>
                </c:pt>
                <c:pt idx="5970">
                  <c:v>0.76367546732475</c:v>
                </c:pt>
                <c:pt idx="5971">
                  <c:v>7.8882492743698602</c:v>
                </c:pt>
                <c:pt idx="5972">
                  <c:v>-21.277495062677399</c:v>
                </c:pt>
                <c:pt idx="5973">
                  <c:v>-17.769345022386801</c:v>
                </c:pt>
                <c:pt idx="5974">
                  <c:v>-33.898754738516502</c:v>
                </c:pt>
                <c:pt idx="5975">
                  <c:v>-17.248185648993601</c:v>
                </c:pt>
                <c:pt idx="5976">
                  <c:v>-30.591059825180299</c:v>
                </c:pt>
                <c:pt idx="5977">
                  <c:v>-20.6303925903593</c:v>
                </c:pt>
                <c:pt idx="5978">
                  <c:v>26.663145507271999</c:v>
                </c:pt>
                <c:pt idx="5979">
                  <c:v>24.525475789748398</c:v>
                </c:pt>
                <c:pt idx="5980">
                  <c:v>-2.88388410723989</c:v>
                </c:pt>
                <c:pt idx="5981">
                  <c:v>28.437140439554199</c:v>
                </c:pt>
                <c:pt idx="5982">
                  <c:v>38.613430771087302</c:v>
                </c:pt>
                <c:pt idx="5983">
                  <c:v>-29.2803029621615</c:v>
                </c:pt>
                <c:pt idx="5984">
                  <c:v>12.486830646143</c:v>
                </c:pt>
                <c:pt idx="5985">
                  <c:v>1.49529060724755</c:v>
                </c:pt>
                <c:pt idx="5986">
                  <c:v>22.052022252912199</c:v>
                </c:pt>
                <c:pt idx="5987">
                  <c:v>-19.678454457779399</c:v>
                </c:pt>
                <c:pt idx="5988">
                  <c:v>0.44629083297429001</c:v>
                </c:pt>
                <c:pt idx="5989">
                  <c:v>2.30210787510355</c:v>
                </c:pt>
                <c:pt idx="5990">
                  <c:v>3.0549271757483498</c:v>
                </c:pt>
                <c:pt idx="5991">
                  <c:v>11.185812468940799</c:v>
                </c:pt>
                <c:pt idx="5992">
                  <c:v>-29.798589519560199</c:v>
                </c:pt>
                <c:pt idx="5993">
                  <c:v>35.847376596058602</c:v>
                </c:pt>
                <c:pt idx="5994">
                  <c:v>22.501930685559699</c:v>
                </c:pt>
                <c:pt idx="5995">
                  <c:v>31.7325134523469</c:v>
                </c:pt>
                <c:pt idx="5996">
                  <c:v>-24.283125127453999</c:v>
                </c:pt>
                <c:pt idx="5997">
                  <c:v>-15.4060969891177</c:v>
                </c:pt>
                <c:pt idx="5998">
                  <c:v>20.91706086764</c:v>
                </c:pt>
                <c:pt idx="5999">
                  <c:v>-1.1990373496340201</c:v>
                </c:pt>
                <c:pt idx="6000">
                  <c:v>-31.753200345443201</c:v>
                </c:pt>
                <c:pt idx="6001">
                  <c:v>9.8865279525130205</c:v>
                </c:pt>
                <c:pt idx="6002">
                  <c:v>36.053242720494502</c:v>
                </c:pt>
                <c:pt idx="6003">
                  <c:v>-16.609281907238</c:v>
                </c:pt>
                <c:pt idx="6004">
                  <c:v>38.753763755990299</c:v>
                </c:pt>
                <c:pt idx="6005">
                  <c:v>32.451228443764201</c:v>
                </c:pt>
                <c:pt idx="6006">
                  <c:v>7.5940938259531601</c:v>
                </c:pt>
                <c:pt idx="6007">
                  <c:v>6.4643863342123202</c:v>
                </c:pt>
                <c:pt idx="6008">
                  <c:v>-29.996510290619401</c:v>
                </c:pt>
                <c:pt idx="6009">
                  <c:v>40.050467976914099</c:v>
                </c:pt>
                <c:pt idx="6010">
                  <c:v>-27.426917419138402</c:v>
                </c:pt>
                <c:pt idx="6011">
                  <c:v>3.2468122058333702</c:v>
                </c:pt>
                <c:pt idx="6012">
                  <c:v>-20.377961979814899</c:v>
                </c:pt>
                <c:pt idx="6013">
                  <c:v>30.868206903066898</c:v>
                </c:pt>
                <c:pt idx="6014">
                  <c:v>-30.546746484323801</c:v>
                </c:pt>
                <c:pt idx="6015">
                  <c:v>5.2826148099222801</c:v>
                </c:pt>
                <c:pt idx="6016">
                  <c:v>-29.005586361569499</c:v>
                </c:pt>
                <c:pt idx="6017">
                  <c:v>-19.794750818505101</c:v>
                </c:pt>
                <c:pt idx="6018">
                  <c:v>3.8069534275801402</c:v>
                </c:pt>
                <c:pt idx="6019">
                  <c:v>-24.292452080573401</c:v>
                </c:pt>
                <c:pt idx="6020">
                  <c:v>-3.1858231934152901</c:v>
                </c:pt>
                <c:pt idx="6021">
                  <c:v>-17.2699349795488</c:v>
                </c:pt>
                <c:pt idx="6022">
                  <c:v>28.891103508637901</c:v>
                </c:pt>
                <c:pt idx="6023">
                  <c:v>-21.1822782189066</c:v>
                </c:pt>
                <c:pt idx="6024">
                  <c:v>3.1873765538757302</c:v>
                </c:pt>
                <c:pt idx="6025">
                  <c:v>23.1156724281077</c:v>
                </c:pt>
                <c:pt idx="6026">
                  <c:v>-17.795516833705701</c:v>
                </c:pt>
                <c:pt idx="6027">
                  <c:v>23.647414202063899</c:v>
                </c:pt>
                <c:pt idx="6028">
                  <c:v>25.430943476191299</c:v>
                </c:pt>
                <c:pt idx="6029">
                  <c:v>-24.453536458707401</c:v>
                </c:pt>
                <c:pt idx="6030">
                  <c:v>-25.347971636480601</c:v>
                </c:pt>
                <c:pt idx="6031">
                  <c:v>12.1244896401756</c:v>
                </c:pt>
                <c:pt idx="6032">
                  <c:v>13.2311446474581</c:v>
                </c:pt>
                <c:pt idx="6033">
                  <c:v>29.970336002420801</c:v>
                </c:pt>
                <c:pt idx="6034">
                  <c:v>-30.5569228099098</c:v>
                </c:pt>
                <c:pt idx="6035">
                  <c:v>-29.928209799891</c:v>
                </c:pt>
                <c:pt idx="6036">
                  <c:v>-16.3618780288671</c:v>
                </c:pt>
                <c:pt idx="6037">
                  <c:v>33.296166518995101</c:v>
                </c:pt>
                <c:pt idx="6038">
                  <c:v>2.5748089400743401</c:v>
                </c:pt>
                <c:pt idx="6039">
                  <c:v>-16.035780040068499</c:v>
                </c:pt>
                <c:pt idx="6040">
                  <c:v>-25.160253382765799</c:v>
                </c:pt>
                <c:pt idx="6041">
                  <c:v>-3.6279730874749898</c:v>
                </c:pt>
                <c:pt idx="6042">
                  <c:v>21.8766002821041</c:v>
                </c:pt>
                <c:pt idx="6043">
                  <c:v>-20.4542748120566</c:v>
                </c:pt>
                <c:pt idx="6044">
                  <c:v>21.309228935207098</c:v>
                </c:pt>
                <c:pt idx="6045">
                  <c:v>-4.60055447321934</c:v>
                </c:pt>
                <c:pt idx="6046">
                  <c:v>-17.4047418317429</c:v>
                </c:pt>
                <c:pt idx="6047">
                  <c:v>21.905352078405301</c:v>
                </c:pt>
                <c:pt idx="6048">
                  <c:v>2.09368920995913</c:v>
                </c:pt>
                <c:pt idx="6049">
                  <c:v>-23.286864710202799</c:v>
                </c:pt>
                <c:pt idx="6050">
                  <c:v>-3.1649021090498399</c:v>
                </c:pt>
                <c:pt idx="6051">
                  <c:v>-34.611020334469401</c:v>
                </c:pt>
                <c:pt idx="6052">
                  <c:v>-26.2166930458507</c:v>
                </c:pt>
                <c:pt idx="6053">
                  <c:v>-35.064150296734603</c:v>
                </c:pt>
                <c:pt idx="6054">
                  <c:v>1.41649075265515</c:v>
                </c:pt>
                <c:pt idx="6055">
                  <c:v>39.839924905846402</c:v>
                </c:pt>
                <c:pt idx="6056">
                  <c:v>-22.8727000172759</c:v>
                </c:pt>
                <c:pt idx="6057">
                  <c:v>37.550226243700202</c:v>
                </c:pt>
                <c:pt idx="6058">
                  <c:v>-27.815484401898001</c:v>
                </c:pt>
                <c:pt idx="6059">
                  <c:v>39.289880616744</c:v>
                </c:pt>
                <c:pt idx="6060">
                  <c:v>-34.6674918034294</c:v>
                </c:pt>
                <c:pt idx="6061">
                  <c:v>32.603958338673003</c:v>
                </c:pt>
                <c:pt idx="6062">
                  <c:v>29.074427455807601</c:v>
                </c:pt>
                <c:pt idx="6063">
                  <c:v>22.262270393007601</c:v>
                </c:pt>
                <c:pt idx="6064">
                  <c:v>37.400808695418803</c:v>
                </c:pt>
                <c:pt idx="6065">
                  <c:v>-15.762490699132799</c:v>
                </c:pt>
                <c:pt idx="6066">
                  <c:v>-30.763005460195401</c:v>
                </c:pt>
                <c:pt idx="6067">
                  <c:v>-34.698777832295001</c:v>
                </c:pt>
                <c:pt idx="6068">
                  <c:v>-6.3158538117113503</c:v>
                </c:pt>
                <c:pt idx="6069">
                  <c:v>33.263970770459899</c:v>
                </c:pt>
                <c:pt idx="6070">
                  <c:v>32.830247794583499</c:v>
                </c:pt>
                <c:pt idx="6071">
                  <c:v>-22.373136126177201</c:v>
                </c:pt>
                <c:pt idx="6072">
                  <c:v>-30.772839631096499</c:v>
                </c:pt>
                <c:pt idx="6073">
                  <c:v>39.861689729033401</c:v>
                </c:pt>
                <c:pt idx="6074">
                  <c:v>-4.4205242085127701</c:v>
                </c:pt>
                <c:pt idx="6075">
                  <c:v>-24.794016996358899</c:v>
                </c:pt>
                <c:pt idx="6076">
                  <c:v>-27.167908160242401</c:v>
                </c:pt>
                <c:pt idx="6077">
                  <c:v>-1.05185593731811</c:v>
                </c:pt>
                <c:pt idx="6078">
                  <c:v>-3.21755111045321</c:v>
                </c:pt>
                <c:pt idx="6079">
                  <c:v>6.9843145672582096</c:v>
                </c:pt>
                <c:pt idx="6080">
                  <c:v>-25.109445068673502</c:v>
                </c:pt>
                <c:pt idx="6081">
                  <c:v>31.980831621315499</c:v>
                </c:pt>
                <c:pt idx="6082">
                  <c:v>12.3497662899108</c:v>
                </c:pt>
                <c:pt idx="6083">
                  <c:v>5.6923224880324303</c:v>
                </c:pt>
                <c:pt idx="6084">
                  <c:v>-33.170205510938104</c:v>
                </c:pt>
                <c:pt idx="6085">
                  <c:v>4.7160432595613297</c:v>
                </c:pt>
                <c:pt idx="6086">
                  <c:v>36.329028428614599</c:v>
                </c:pt>
                <c:pt idx="6087">
                  <c:v>12.994405183081</c:v>
                </c:pt>
                <c:pt idx="6088">
                  <c:v>4.0140503837349497</c:v>
                </c:pt>
                <c:pt idx="6089">
                  <c:v>10.295372573006199</c:v>
                </c:pt>
                <c:pt idx="6090">
                  <c:v>-22.9820793580041</c:v>
                </c:pt>
                <c:pt idx="6091">
                  <c:v>30.8391353842228</c:v>
                </c:pt>
                <c:pt idx="6092">
                  <c:v>-33.147781037504402</c:v>
                </c:pt>
                <c:pt idx="6093">
                  <c:v>33.456224565544503</c:v>
                </c:pt>
                <c:pt idx="6094">
                  <c:v>36.033616988057901</c:v>
                </c:pt>
                <c:pt idx="6095">
                  <c:v>-21.4723038110888</c:v>
                </c:pt>
                <c:pt idx="6096">
                  <c:v>37.975782038513799</c:v>
                </c:pt>
                <c:pt idx="6097">
                  <c:v>-23.693994757493599</c:v>
                </c:pt>
                <c:pt idx="6098">
                  <c:v>6.5252790597513401</c:v>
                </c:pt>
                <c:pt idx="6099">
                  <c:v>-20.270599309743599</c:v>
                </c:pt>
                <c:pt idx="6100">
                  <c:v>25.0045227640409</c:v>
                </c:pt>
                <c:pt idx="6101">
                  <c:v>-4.8993742078526097</c:v>
                </c:pt>
                <c:pt idx="6102">
                  <c:v>-21.457297641596199</c:v>
                </c:pt>
                <c:pt idx="6103">
                  <c:v>-3.9074526427195901</c:v>
                </c:pt>
                <c:pt idx="6104">
                  <c:v>-23.181157224286199</c:v>
                </c:pt>
                <c:pt idx="6105">
                  <c:v>28.1011393310127</c:v>
                </c:pt>
                <c:pt idx="6106">
                  <c:v>-1.30936097992627</c:v>
                </c:pt>
                <c:pt idx="6107">
                  <c:v>-24.109750888719699</c:v>
                </c:pt>
                <c:pt idx="6108">
                  <c:v>39.436167071661998</c:v>
                </c:pt>
                <c:pt idx="6109">
                  <c:v>22.651257623268599</c:v>
                </c:pt>
                <c:pt idx="6110">
                  <c:v>30.838182413492699</c:v>
                </c:pt>
                <c:pt idx="6111">
                  <c:v>34.561053587561901</c:v>
                </c:pt>
                <c:pt idx="6112">
                  <c:v>25.970606769430098</c:v>
                </c:pt>
                <c:pt idx="6113">
                  <c:v>-21.778646377017001</c:v>
                </c:pt>
                <c:pt idx="6114">
                  <c:v>32.564656771999303</c:v>
                </c:pt>
                <c:pt idx="6115">
                  <c:v>5.8455657588350496</c:v>
                </c:pt>
                <c:pt idx="6116">
                  <c:v>-17.1122102780833</c:v>
                </c:pt>
                <c:pt idx="6117">
                  <c:v>-15.8313507051166</c:v>
                </c:pt>
                <c:pt idx="6118">
                  <c:v>34.843964001557403</c:v>
                </c:pt>
                <c:pt idx="6119">
                  <c:v>32.374766488223599</c:v>
                </c:pt>
                <c:pt idx="6120">
                  <c:v>33.177057486238603</c:v>
                </c:pt>
                <c:pt idx="6121">
                  <c:v>-2.5846243670215201</c:v>
                </c:pt>
                <c:pt idx="6122">
                  <c:v>37.290854590869998</c:v>
                </c:pt>
                <c:pt idx="6123">
                  <c:v>-26.055037148494499</c:v>
                </c:pt>
                <c:pt idx="6124">
                  <c:v>-23.438150424704499</c:v>
                </c:pt>
                <c:pt idx="6125">
                  <c:v>-0.78220618817130905</c:v>
                </c:pt>
                <c:pt idx="6126">
                  <c:v>37.858295194319098</c:v>
                </c:pt>
                <c:pt idx="6127">
                  <c:v>-2.7057158852016001E-2</c:v>
                </c:pt>
                <c:pt idx="6128">
                  <c:v>11.534511333136299</c:v>
                </c:pt>
                <c:pt idx="6129">
                  <c:v>5.4760585615083199</c:v>
                </c:pt>
                <c:pt idx="6130">
                  <c:v>31.825982232065702</c:v>
                </c:pt>
                <c:pt idx="6131">
                  <c:v>3.0424210280815398</c:v>
                </c:pt>
                <c:pt idx="6132">
                  <c:v>-34.221420097185302</c:v>
                </c:pt>
                <c:pt idx="6133">
                  <c:v>35.719687391957102</c:v>
                </c:pt>
                <c:pt idx="6134">
                  <c:v>8.8771899931498996</c:v>
                </c:pt>
                <c:pt idx="6135">
                  <c:v>-33.142725058829399</c:v>
                </c:pt>
                <c:pt idx="6136">
                  <c:v>0.106292565232723</c:v>
                </c:pt>
                <c:pt idx="6137">
                  <c:v>-8.7744342237528805E-2</c:v>
                </c:pt>
                <c:pt idx="6138">
                  <c:v>35.785995617542</c:v>
                </c:pt>
                <c:pt idx="6139">
                  <c:v>-34.721432468522899</c:v>
                </c:pt>
                <c:pt idx="6140">
                  <c:v>-22.491865816969199</c:v>
                </c:pt>
                <c:pt idx="6141">
                  <c:v>22.2191055076119</c:v>
                </c:pt>
                <c:pt idx="6142">
                  <c:v>9.9548946619609602</c:v>
                </c:pt>
                <c:pt idx="6143">
                  <c:v>21.521910826535301</c:v>
                </c:pt>
                <c:pt idx="6144">
                  <c:v>-19.165729077169299</c:v>
                </c:pt>
                <c:pt idx="6145">
                  <c:v>33.312453239643098</c:v>
                </c:pt>
                <c:pt idx="6146">
                  <c:v>37.168762711915697</c:v>
                </c:pt>
                <c:pt idx="6147">
                  <c:v>-15.550866670772701</c:v>
                </c:pt>
                <c:pt idx="6148">
                  <c:v>22.2663644448117</c:v>
                </c:pt>
                <c:pt idx="6149">
                  <c:v>-17.273166673445498</c:v>
                </c:pt>
                <c:pt idx="6150">
                  <c:v>10.9505912338022</c:v>
                </c:pt>
                <c:pt idx="6151">
                  <c:v>6.3134360671326402</c:v>
                </c:pt>
                <c:pt idx="6152">
                  <c:v>-27.4209484623353</c:v>
                </c:pt>
                <c:pt idx="6153">
                  <c:v>12.2216170084652</c:v>
                </c:pt>
                <c:pt idx="6154">
                  <c:v>-22.0747937631719</c:v>
                </c:pt>
                <c:pt idx="6155">
                  <c:v>30.054877255668099</c:v>
                </c:pt>
                <c:pt idx="6156">
                  <c:v>-16.8056532505449</c:v>
                </c:pt>
                <c:pt idx="6157">
                  <c:v>2.7325382259819402</c:v>
                </c:pt>
                <c:pt idx="6158">
                  <c:v>35.165417169649103</c:v>
                </c:pt>
                <c:pt idx="6159">
                  <c:v>-23.320890670563401</c:v>
                </c:pt>
                <c:pt idx="6160">
                  <c:v>34.064289938869102</c:v>
                </c:pt>
                <c:pt idx="6161">
                  <c:v>-18.494936161383102</c:v>
                </c:pt>
                <c:pt idx="6162">
                  <c:v>26.8706989602744</c:v>
                </c:pt>
                <c:pt idx="6163">
                  <c:v>4.7493002303547698</c:v>
                </c:pt>
                <c:pt idx="6164">
                  <c:v>3.2659979689835601</c:v>
                </c:pt>
                <c:pt idx="6165">
                  <c:v>-25.766045442258701</c:v>
                </c:pt>
                <c:pt idx="6166">
                  <c:v>-25.5056735518904</c:v>
                </c:pt>
                <c:pt idx="6167">
                  <c:v>-1.19798616257046</c:v>
                </c:pt>
                <c:pt idx="6168">
                  <c:v>13.204011946819</c:v>
                </c:pt>
                <c:pt idx="6169">
                  <c:v>0.89507406000933598</c:v>
                </c:pt>
                <c:pt idx="6170">
                  <c:v>28.085560524306601</c:v>
                </c:pt>
                <c:pt idx="6171">
                  <c:v>0.36926737927657599</c:v>
                </c:pt>
                <c:pt idx="6172">
                  <c:v>26.534709094939899</c:v>
                </c:pt>
                <c:pt idx="6173">
                  <c:v>-26.8399110116294</c:v>
                </c:pt>
                <c:pt idx="6174">
                  <c:v>0.55361222804704602</c:v>
                </c:pt>
                <c:pt idx="6175">
                  <c:v>6.5910016631670603</c:v>
                </c:pt>
                <c:pt idx="6176">
                  <c:v>34.407350548887997</c:v>
                </c:pt>
                <c:pt idx="6177">
                  <c:v>9.17128213280143</c:v>
                </c:pt>
                <c:pt idx="6178">
                  <c:v>0.53208752947708404</c:v>
                </c:pt>
                <c:pt idx="6179">
                  <c:v>3.5559760881968501</c:v>
                </c:pt>
                <c:pt idx="6180">
                  <c:v>-25.440162752197001</c:v>
                </c:pt>
                <c:pt idx="6181">
                  <c:v>-29.8918541968394</c:v>
                </c:pt>
                <c:pt idx="6182">
                  <c:v>33.599371609449598</c:v>
                </c:pt>
                <c:pt idx="6183">
                  <c:v>3.6426832479794098</c:v>
                </c:pt>
                <c:pt idx="6184">
                  <c:v>1.0796270048176499</c:v>
                </c:pt>
                <c:pt idx="6185">
                  <c:v>-5.5608722133117503</c:v>
                </c:pt>
                <c:pt idx="6186">
                  <c:v>9.4377501131955004</c:v>
                </c:pt>
                <c:pt idx="6187">
                  <c:v>-1.3870699063154199</c:v>
                </c:pt>
                <c:pt idx="6188">
                  <c:v>-17.089930661036298</c:v>
                </c:pt>
                <c:pt idx="6189">
                  <c:v>-1.98280095210065</c:v>
                </c:pt>
                <c:pt idx="6190">
                  <c:v>-29.574911563253899</c:v>
                </c:pt>
                <c:pt idx="6191">
                  <c:v>30.826936410568798</c:v>
                </c:pt>
                <c:pt idx="6192">
                  <c:v>-23.501482229287401</c:v>
                </c:pt>
                <c:pt idx="6193">
                  <c:v>29.897476012880301</c:v>
                </c:pt>
                <c:pt idx="6194">
                  <c:v>37.015434632797898</c:v>
                </c:pt>
                <c:pt idx="6195">
                  <c:v>35.041997787456602</c:v>
                </c:pt>
                <c:pt idx="6196">
                  <c:v>39.827098598657798</c:v>
                </c:pt>
                <c:pt idx="6197">
                  <c:v>30.2720966499135</c:v>
                </c:pt>
                <c:pt idx="6198">
                  <c:v>30.9080208731671</c:v>
                </c:pt>
                <c:pt idx="6199">
                  <c:v>-25.277132683361</c:v>
                </c:pt>
                <c:pt idx="6200">
                  <c:v>-20.584520204227999</c:v>
                </c:pt>
                <c:pt idx="6201">
                  <c:v>29.319848421957499</c:v>
                </c:pt>
                <c:pt idx="6202">
                  <c:v>-31.6467248327465</c:v>
                </c:pt>
                <c:pt idx="6203">
                  <c:v>40.574494594357702</c:v>
                </c:pt>
                <c:pt idx="6204">
                  <c:v>21.939237893074299</c:v>
                </c:pt>
                <c:pt idx="6205">
                  <c:v>-22.193931735923201</c:v>
                </c:pt>
                <c:pt idx="6206">
                  <c:v>8.7183259202920809</c:v>
                </c:pt>
                <c:pt idx="6207">
                  <c:v>32.698265682337997</c:v>
                </c:pt>
                <c:pt idx="6208">
                  <c:v>32.126657812010599</c:v>
                </c:pt>
                <c:pt idx="6209">
                  <c:v>38.355051838479604</c:v>
                </c:pt>
                <c:pt idx="6210">
                  <c:v>9.1237801275049897</c:v>
                </c:pt>
                <c:pt idx="6211">
                  <c:v>24.705209852193398</c:v>
                </c:pt>
                <c:pt idx="6212">
                  <c:v>10.141352505811501</c:v>
                </c:pt>
                <c:pt idx="6213">
                  <c:v>-18.9169296156097</c:v>
                </c:pt>
                <c:pt idx="6214">
                  <c:v>-21.968175705276799</c:v>
                </c:pt>
                <c:pt idx="6215">
                  <c:v>-0.13706899837793801</c:v>
                </c:pt>
                <c:pt idx="6216">
                  <c:v>21.910710272046401</c:v>
                </c:pt>
                <c:pt idx="6217">
                  <c:v>33.004357083222303</c:v>
                </c:pt>
                <c:pt idx="6218">
                  <c:v>-19.8505221958529</c:v>
                </c:pt>
                <c:pt idx="6219">
                  <c:v>34.264016230167798</c:v>
                </c:pt>
                <c:pt idx="6220">
                  <c:v>35.4476491918644</c:v>
                </c:pt>
                <c:pt idx="6221">
                  <c:v>20.8252742679873</c:v>
                </c:pt>
                <c:pt idx="6222">
                  <c:v>-4.8384842197640901E-2</c:v>
                </c:pt>
                <c:pt idx="6223">
                  <c:v>25.164485934982501</c:v>
                </c:pt>
                <c:pt idx="6224">
                  <c:v>-22.102606503765699</c:v>
                </c:pt>
                <c:pt idx="6225">
                  <c:v>4.12575146193113</c:v>
                </c:pt>
                <c:pt idx="6226">
                  <c:v>-15.4707763586793</c:v>
                </c:pt>
                <c:pt idx="6227">
                  <c:v>22.102927429411</c:v>
                </c:pt>
                <c:pt idx="6228">
                  <c:v>-25.794080206830799</c:v>
                </c:pt>
                <c:pt idx="6229">
                  <c:v>-23.974520796837901</c:v>
                </c:pt>
                <c:pt idx="6230">
                  <c:v>30.278805385678702</c:v>
                </c:pt>
                <c:pt idx="6231">
                  <c:v>-16.519132890610202</c:v>
                </c:pt>
                <c:pt idx="6232">
                  <c:v>22.5010628889837</c:v>
                </c:pt>
                <c:pt idx="6233">
                  <c:v>23.4130872424473</c:v>
                </c:pt>
                <c:pt idx="6234">
                  <c:v>29.4846196869176</c:v>
                </c:pt>
                <c:pt idx="6235">
                  <c:v>-30.7508051919705</c:v>
                </c:pt>
                <c:pt idx="6236">
                  <c:v>13.257985149713701</c:v>
                </c:pt>
                <c:pt idx="6237">
                  <c:v>30.514877962196898</c:v>
                </c:pt>
                <c:pt idx="6238">
                  <c:v>27.938107607002902</c:v>
                </c:pt>
                <c:pt idx="6239">
                  <c:v>39.954770678430997</c:v>
                </c:pt>
                <c:pt idx="6240">
                  <c:v>26.0937418837004</c:v>
                </c:pt>
                <c:pt idx="6241">
                  <c:v>25.517059014344401</c:v>
                </c:pt>
                <c:pt idx="6242">
                  <c:v>-30.052271454664801</c:v>
                </c:pt>
                <c:pt idx="6243">
                  <c:v>-34.318893524015202</c:v>
                </c:pt>
                <c:pt idx="6244">
                  <c:v>-26.3007742148272</c:v>
                </c:pt>
                <c:pt idx="6245">
                  <c:v>32.502092915526603</c:v>
                </c:pt>
                <c:pt idx="6246">
                  <c:v>4.5876901578560796</c:v>
                </c:pt>
                <c:pt idx="6247">
                  <c:v>-20.600025187144201</c:v>
                </c:pt>
                <c:pt idx="6248">
                  <c:v>38.3470989928216</c:v>
                </c:pt>
                <c:pt idx="6249">
                  <c:v>32.979615823468002</c:v>
                </c:pt>
                <c:pt idx="6250">
                  <c:v>-25.944188188404102</c:v>
                </c:pt>
                <c:pt idx="6251">
                  <c:v>-17.246991507503999</c:v>
                </c:pt>
                <c:pt idx="6252">
                  <c:v>-26.323120284737101</c:v>
                </c:pt>
                <c:pt idx="6253">
                  <c:v>40.215552764591202</c:v>
                </c:pt>
                <c:pt idx="6254">
                  <c:v>-1.00472396529079</c:v>
                </c:pt>
                <c:pt idx="6255">
                  <c:v>40.268873235075802</c:v>
                </c:pt>
                <c:pt idx="6256">
                  <c:v>-28.870386538632701</c:v>
                </c:pt>
                <c:pt idx="6257">
                  <c:v>5.5541685746383802</c:v>
                </c:pt>
                <c:pt idx="6258">
                  <c:v>-15.3546805705859</c:v>
                </c:pt>
                <c:pt idx="6259">
                  <c:v>-15.998762366025399</c:v>
                </c:pt>
                <c:pt idx="6260">
                  <c:v>-22.823846863623299</c:v>
                </c:pt>
                <c:pt idx="6261">
                  <c:v>10.600378158487</c:v>
                </c:pt>
                <c:pt idx="6262">
                  <c:v>-2.3632430086034502</c:v>
                </c:pt>
                <c:pt idx="6263">
                  <c:v>12.5813927587189</c:v>
                </c:pt>
                <c:pt idx="6264">
                  <c:v>2.0616612694760601</c:v>
                </c:pt>
                <c:pt idx="6265">
                  <c:v>-19.336100176749699</c:v>
                </c:pt>
                <c:pt idx="6266">
                  <c:v>-27.166236617982602</c:v>
                </c:pt>
                <c:pt idx="6267">
                  <c:v>38.848542315512098</c:v>
                </c:pt>
                <c:pt idx="6268">
                  <c:v>-31.827450792063601</c:v>
                </c:pt>
                <c:pt idx="6269">
                  <c:v>1.8937512029763901</c:v>
                </c:pt>
                <c:pt idx="6270">
                  <c:v>-1.2635700867767099</c:v>
                </c:pt>
                <c:pt idx="6271">
                  <c:v>25.6800790718091</c:v>
                </c:pt>
                <c:pt idx="6272">
                  <c:v>37.484614218049998</c:v>
                </c:pt>
                <c:pt idx="6273">
                  <c:v>29.475511735747101</c:v>
                </c:pt>
                <c:pt idx="6274">
                  <c:v>35.532919244283903</c:v>
                </c:pt>
                <c:pt idx="6275">
                  <c:v>-27.290107798160602</c:v>
                </c:pt>
                <c:pt idx="6276">
                  <c:v>2.5765707229985102</c:v>
                </c:pt>
                <c:pt idx="6277">
                  <c:v>-20.652429425231801</c:v>
                </c:pt>
                <c:pt idx="6278">
                  <c:v>-16.813554968665901</c:v>
                </c:pt>
                <c:pt idx="6279">
                  <c:v>4.3012614121220398</c:v>
                </c:pt>
                <c:pt idx="6280">
                  <c:v>-2.4871397207710402</c:v>
                </c:pt>
                <c:pt idx="6281">
                  <c:v>23.523492996345201</c:v>
                </c:pt>
                <c:pt idx="6282">
                  <c:v>10.9689688617889</c:v>
                </c:pt>
                <c:pt idx="6283">
                  <c:v>29.363755276732402</c:v>
                </c:pt>
                <c:pt idx="6284">
                  <c:v>12.301483313914201</c:v>
                </c:pt>
                <c:pt idx="6285">
                  <c:v>22.943305961662301</c:v>
                </c:pt>
                <c:pt idx="6286">
                  <c:v>-32.347100048313301</c:v>
                </c:pt>
                <c:pt idx="6287">
                  <c:v>3.4281719520708198</c:v>
                </c:pt>
                <c:pt idx="6288">
                  <c:v>-24.6006995270075</c:v>
                </c:pt>
                <c:pt idx="6289">
                  <c:v>-24.616835064932999</c:v>
                </c:pt>
                <c:pt idx="6290">
                  <c:v>3.3309923225209599</c:v>
                </c:pt>
                <c:pt idx="6291">
                  <c:v>10.1477673850806</c:v>
                </c:pt>
                <c:pt idx="6292">
                  <c:v>-34.067157649646198</c:v>
                </c:pt>
                <c:pt idx="6293">
                  <c:v>35.631802173848698</c:v>
                </c:pt>
                <c:pt idx="6294">
                  <c:v>0.913073159991312</c:v>
                </c:pt>
                <c:pt idx="6295">
                  <c:v>7.7487426481538</c:v>
                </c:pt>
                <c:pt idx="6296">
                  <c:v>35.327185312637098</c:v>
                </c:pt>
                <c:pt idx="6297">
                  <c:v>-30.132654005941301</c:v>
                </c:pt>
                <c:pt idx="6298">
                  <c:v>30.3733328189433</c:v>
                </c:pt>
                <c:pt idx="6299">
                  <c:v>-17.6946919765041</c:v>
                </c:pt>
                <c:pt idx="6300">
                  <c:v>36.255682471913602</c:v>
                </c:pt>
                <c:pt idx="6301">
                  <c:v>21.5079979832867</c:v>
                </c:pt>
                <c:pt idx="6302">
                  <c:v>-30.512612782361899</c:v>
                </c:pt>
                <c:pt idx="6303">
                  <c:v>-19.546557986793101</c:v>
                </c:pt>
                <c:pt idx="6304">
                  <c:v>-15.7183119150886</c:v>
                </c:pt>
                <c:pt idx="6305">
                  <c:v>-32.500313728103997</c:v>
                </c:pt>
                <c:pt idx="6306">
                  <c:v>29.9991134170664</c:v>
                </c:pt>
                <c:pt idx="6307">
                  <c:v>-4.8280852209171998</c:v>
                </c:pt>
                <c:pt idx="6308">
                  <c:v>25.265867466612601</c:v>
                </c:pt>
                <c:pt idx="6309">
                  <c:v>37.526099730991596</c:v>
                </c:pt>
                <c:pt idx="6310">
                  <c:v>-21.479961423542399</c:v>
                </c:pt>
                <c:pt idx="6311">
                  <c:v>2.8696064348375701</c:v>
                </c:pt>
                <c:pt idx="6312">
                  <c:v>-3.0863664326693101</c:v>
                </c:pt>
                <c:pt idx="6313">
                  <c:v>1.4428803212061101</c:v>
                </c:pt>
                <c:pt idx="6314">
                  <c:v>36.487977243580602</c:v>
                </c:pt>
                <c:pt idx="6315">
                  <c:v>-24.7985974816762</c:v>
                </c:pt>
                <c:pt idx="6316">
                  <c:v>-33.786766410278297</c:v>
                </c:pt>
                <c:pt idx="6317">
                  <c:v>-29.845830194512502</c:v>
                </c:pt>
                <c:pt idx="6318">
                  <c:v>-4.7294638833175</c:v>
                </c:pt>
                <c:pt idx="6319">
                  <c:v>-3.4168984552670998</c:v>
                </c:pt>
                <c:pt idx="6320">
                  <c:v>28.621029521481599</c:v>
                </c:pt>
                <c:pt idx="6321">
                  <c:v>34.018306637415101</c:v>
                </c:pt>
                <c:pt idx="6322">
                  <c:v>11.421296672662301</c:v>
                </c:pt>
                <c:pt idx="6323">
                  <c:v>-4.3242037662217099</c:v>
                </c:pt>
                <c:pt idx="6324">
                  <c:v>12.820818786701601</c:v>
                </c:pt>
                <c:pt idx="6325">
                  <c:v>32.7322380833346</c:v>
                </c:pt>
                <c:pt idx="6326">
                  <c:v>21.462779308039199</c:v>
                </c:pt>
                <c:pt idx="6327">
                  <c:v>7.0776282939798403</c:v>
                </c:pt>
                <c:pt idx="6328">
                  <c:v>-24.1840259432606</c:v>
                </c:pt>
                <c:pt idx="6329">
                  <c:v>-21.050051199205299</c:v>
                </c:pt>
                <c:pt idx="6330">
                  <c:v>-2.89310105390962</c:v>
                </c:pt>
                <c:pt idx="6331">
                  <c:v>27.3502741286575</c:v>
                </c:pt>
                <c:pt idx="6332">
                  <c:v>2.8793451704490498</c:v>
                </c:pt>
                <c:pt idx="6333">
                  <c:v>30.0275968747234</c:v>
                </c:pt>
                <c:pt idx="6334">
                  <c:v>13.5448847296385</c:v>
                </c:pt>
                <c:pt idx="6335">
                  <c:v>12.248770609990499</c:v>
                </c:pt>
                <c:pt idx="6336">
                  <c:v>-15.594668815541301</c:v>
                </c:pt>
                <c:pt idx="6337">
                  <c:v>34.172825285670797</c:v>
                </c:pt>
                <c:pt idx="6338">
                  <c:v>-15.9505164244623</c:v>
                </c:pt>
                <c:pt idx="6339">
                  <c:v>-1.9463982302945</c:v>
                </c:pt>
                <c:pt idx="6340">
                  <c:v>36.540624070845503</c:v>
                </c:pt>
                <c:pt idx="6341">
                  <c:v>3.7409458063507999</c:v>
                </c:pt>
                <c:pt idx="6342">
                  <c:v>-28.102046840957598</c:v>
                </c:pt>
                <c:pt idx="6343">
                  <c:v>-24.830321336017999</c:v>
                </c:pt>
                <c:pt idx="6344">
                  <c:v>-8.7136781054602402E-2</c:v>
                </c:pt>
                <c:pt idx="6345">
                  <c:v>31.324854396771102</c:v>
                </c:pt>
                <c:pt idx="6346">
                  <c:v>4.39231418869457</c:v>
                </c:pt>
                <c:pt idx="6347">
                  <c:v>27.104307350549899</c:v>
                </c:pt>
                <c:pt idx="6348">
                  <c:v>-25.7493725630341</c:v>
                </c:pt>
                <c:pt idx="6349">
                  <c:v>0.76283880854628106</c:v>
                </c:pt>
                <c:pt idx="6350">
                  <c:v>-15.3839013457786</c:v>
                </c:pt>
                <c:pt idx="6351">
                  <c:v>27.275000043213399</c:v>
                </c:pt>
                <c:pt idx="6352">
                  <c:v>27.125826584458999</c:v>
                </c:pt>
                <c:pt idx="6353">
                  <c:v>-24.978380244851799</c:v>
                </c:pt>
                <c:pt idx="6354">
                  <c:v>5.5035607598049596</c:v>
                </c:pt>
                <c:pt idx="6355">
                  <c:v>32.570891947847301</c:v>
                </c:pt>
                <c:pt idx="6356">
                  <c:v>-26.375349554415902</c:v>
                </c:pt>
                <c:pt idx="6357">
                  <c:v>-19.424312383939899</c:v>
                </c:pt>
                <c:pt idx="6358">
                  <c:v>2.3249102535753199</c:v>
                </c:pt>
                <c:pt idx="6359">
                  <c:v>-28.032375162752899</c:v>
                </c:pt>
                <c:pt idx="6360">
                  <c:v>-29.911424179180401</c:v>
                </c:pt>
                <c:pt idx="6361">
                  <c:v>38.663227151999799</c:v>
                </c:pt>
                <c:pt idx="6362">
                  <c:v>34.964172362541198</c:v>
                </c:pt>
                <c:pt idx="6363">
                  <c:v>-19.424983807864301</c:v>
                </c:pt>
                <c:pt idx="6364">
                  <c:v>21.5101345911519</c:v>
                </c:pt>
                <c:pt idx="6365">
                  <c:v>-22.6583737440458</c:v>
                </c:pt>
                <c:pt idx="6366">
                  <c:v>13.4347303963588</c:v>
                </c:pt>
                <c:pt idx="6367">
                  <c:v>11.039284632225201</c:v>
                </c:pt>
                <c:pt idx="6368">
                  <c:v>39.958948223769603</c:v>
                </c:pt>
                <c:pt idx="6369">
                  <c:v>2.57176014435864</c:v>
                </c:pt>
                <c:pt idx="6370">
                  <c:v>10.516780007777299</c:v>
                </c:pt>
                <c:pt idx="6371">
                  <c:v>-29.467678407333501</c:v>
                </c:pt>
                <c:pt idx="6372">
                  <c:v>37.870585514455598</c:v>
                </c:pt>
                <c:pt idx="6373">
                  <c:v>35.123899655258803</c:v>
                </c:pt>
                <c:pt idx="6374">
                  <c:v>27.912286083725199</c:v>
                </c:pt>
                <c:pt idx="6375">
                  <c:v>-33.367557769029602</c:v>
                </c:pt>
                <c:pt idx="6376">
                  <c:v>-33.378653814654399</c:v>
                </c:pt>
                <c:pt idx="6377">
                  <c:v>6.5200050396562101</c:v>
                </c:pt>
                <c:pt idx="6378">
                  <c:v>-24.944204991903799</c:v>
                </c:pt>
                <c:pt idx="6379">
                  <c:v>8.2658024708903</c:v>
                </c:pt>
                <c:pt idx="6380">
                  <c:v>-26.656821074315701</c:v>
                </c:pt>
                <c:pt idx="6381">
                  <c:v>1.6262632438963001</c:v>
                </c:pt>
                <c:pt idx="6382">
                  <c:v>7.4174297785111101</c:v>
                </c:pt>
                <c:pt idx="6383">
                  <c:v>-4.5263589108768301</c:v>
                </c:pt>
                <c:pt idx="6384">
                  <c:v>3.17338169865068</c:v>
                </c:pt>
                <c:pt idx="6385">
                  <c:v>-24.082923107840301</c:v>
                </c:pt>
                <c:pt idx="6386">
                  <c:v>-33.967915102925801</c:v>
                </c:pt>
                <c:pt idx="6387">
                  <c:v>39.111185994080699</c:v>
                </c:pt>
                <c:pt idx="6388">
                  <c:v>0.34100660407663302</c:v>
                </c:pt>
                <c:pt idx="6389">
                  <c:v>-27.561272671588799</c:v>
                </c:pt>
                <c:pt idx="6390">
                  <c:v>7.4653158561114896</c:v>
                </c:pt>
                <c:pt idx="6391">
                  <c:v>40.2982723888843</c:v>
                </c:pt>
                <c:pt idx="6392">
                  <c:v>26.419260171112299</c:v>
                </c:pt>
                <c:pt idx="6393">
                  <c:v>-34.829106147052997</c:v>
                </c:pt>
                <c:pt idx="6394">
                  <c:v>28.396275238741499</c:v>
                </c:pt>
                <c:pt idx="6395">
                  <c:v>-21.929422543843501</c:v>
                </c:pt>
                <c:pt idx="6396">
                  <c:v>-0.84333518228725601</c:v>
                </c:pt>
                <c:pt idx="6397">
                  <c:v>35.934241567354903</c:v>
                </c:pt>
                <c:pt idx="6398">
                  <c:v>-24.103494424962101</c:v>
                </c:pt>
                <c:pt idx="6399">
                  <c:v>-2.66465726482719</c:v>
                </c:pt>
                <c:pt idx="6400">
                  <c:v>-0.128751473759391</c:v>
                </c:pt>
                <c:pt idx="6401">
                  <c:v>2.5560393519303699</c:v>
                </c:pt>
                <c:pt idx="6402">
                  <c:v>-18.3941479855479</c:v>
                </c:pt>
                <c:pt idx="6403">
                  <c:v>-22.758675236697201</c:v>
                </c:pt>
                <c:pt idx="6404">
                  <c:v>-22.4392058805605</c:v>
                </c:pt>
                <c:pt idx="6405">
                  <c:v>21.074556201378901</c:v>
                </c:pt>
                <c:pt idx="6406">
                  <c:v>-2.5825581097194901</c:v>
                </c:pt>
                <c:pt idx="6407">
                  <c:v>-4.33715850346751</c:v>
                </c:pt>
                <c:pt idx="6408">
                  <c:v>29.800455535618902</c:v>
                </c:pt>
                <c:pt idx="6409">
                  <c:v>-1.78274522917159</c:v>
                </c:pt>
                <c:pt idx="6410">
                  <c:v>25.537857328622</c:v>
                </c:pt>
                <c:pt idx="6411">
                  <c:v>-27.867342011130098</c:v>
                </c:pt>
                <c:pt idx="6412">
                  <c:v>3.59223397072657</c:v>
                </c:pt>
                <c:pt idx="6413">
                  <c:v>-18.4531748002134</c:v>
                </c:pt>
                <c:pt idx="6414">
                  <c:v>12.5761887817768</c:v>
                </c:pt>
                <c:pt idx="6415">
                  <c:v>7.9891557233250703</c:v>
                </c:pt>
                <c:pt idx="6416">
                  <c:v>-22.945706883797499</c:v>
                </c:pt>
                <c:pt idx="6417">
                  <c:v>28.498976727055599</c:v>
                </c:pt>
                <c:pt idx="6418">
                  <c:v>-31.792963352558601</c:v>
                </c:pt>
                <c:pt idx="6419">
                  <c:v>-30.35897576719</c:v>
                </c:pt>
                <c:pt idx="6420">
                  <c:v>0.28277159522465301</c:v>
                </c:pt>
                <c:pt idx="6421">
                  <c:v>31.530369608655398</c:v>
                </c:pt>
                <c:pt idx="6422">
                  <c:v>27.606392039054299</c:v>
                </c:pt>
                <c:pt idx="6423">
                  <c:v>12.744501473943499</c:v>
                </c:pt>
                <c:pt idx="6424">
                  <c:v>35.970876662872001</c:v>
                </c:pt>
                <c:pt idx="6425">
                  <c:v>27.934646330006601</c:v>
                </c:pt>
                <c:pt idx="6426">
                  <c:v>-19.190293178314199</c:v>
                </c:pt>
                <c:pt idx="6427">
                  <c:v>-18.228868701394902</c:v>
                </c:pt>
                <c:pt idx="6428">
                  <c:v>-31.185352960006099</c:v>
                </c:pt>
                <c:pt idx="6429">
                  <c:v>27.3167349035825</c:v>
                </c:pt>
                <c:pt idx="6430">
                  <c:v>35.435358050711301</c:v>
                </c:pt>
                <c:pt idx="6431">
                  <c:v>-29.536079213794899</c:v>
                </c:pt>
                <c:pt idx="6432">
                  <c:v>-25.3983522441623</c:v>
                </c:pt>
                <c:pt idx="6433">
                  <c:v>40.369238098311797</c:v>
                </c:pt>
                <c:pt idx="6434">
                  <c:v>1.0284336477357501</c:v>
                </c:pt>
                <c:pt idx="6435">
                  <c:v>-24.9917549199916</c:v>
                </c:pt>
                <c:pt idx="6436">
                  <c:v>25.852802426655298</c:v>
                </c:pt>
                <c:pt idx="6437">
                  <c:v>40.013848907418399</c:v>
                </c:pt>
                <c:pt idx="6438">
                  <c:v>32.638376583690103</c:v>
                </c:pt>
                <c:pt idx="6439">
                  <c:v>20.9680662564</c:v>
                </c:pt>
                <c:pt idx="6440">
                  <c:v>-25.284077307209799</c:v>
                </c:pt>
                <c:pt idx="6441">
                  <c:v>-5.1214822994153604</c:v>
                </c:pt>
                <c:pt idx="6442">
                  <c:v>-20.283830511911699</c:v>
                </c:pt>
                <c:pt idx="6443">
                  <c:v>33.6135000249282</c:v>
                </c:pt>
                <c:pt idx="6444">
                  <c:v>4.1813294940633199</c:v>
                </c:pt>
                <c:pt idx="6445">
                  <c:v>35.044017230861201</c:v>
                </c:pt>
                <c:pt idx="6446">
                  <c:v>11.758211893747101</c:v>
                </c:pt>
                <c:pt idx="6447">
                  <c:v>-27.461518779141201</c:v>
                </c:pt>
                <c:pt idx="6448">
                  <c:v>-33.9615787163401</c:v>
                </c:pt>
                <c:pt idx="6449">
                  <c:v>-23.700350479013998</c:v>
                </c:pt>
                <c:pt idx="6450">
                  <c:v>-33.910316002104501</c:v>
                </c:pt>
                <c:pt idx="6451">
                  <c:v>2.4891306563622</c:v>
                </c:pt>
                <c:pt idx="6452">
                  <c:v>34.920289076235498</c:v>
                </c:pt>
                <c:pt idx="6453">
                  <c:v>37.446990926107702</c:v>
                </c:pt>
                <c:pt idx="6454">
                  <c:v>2.4196003186619102</c:v>
                </c:pt>
                <c:pt idx="6455">
                  <c:v>38.662857845464302</c:v>
                </c:pt>
                <c:pt idx="6456">
                  <c:v>30.9243730545458</c:v>
                </c:pt>
                <c:pt idx="6457">
                  <c:v>8.6327741476614595</c:v>
                </c:pt>
                <c:pt idx="6458">
                  <c:v>31.315430253476499</c:v>
                </c:pt>
                <c:pt idx="6459">
                  <c:v>5.4979022848407597</c:v>
                </c:pt>
                <c:pt idx="6460">
                  <c:v>0.50352281251407505</c:v>
                </c:pt>
                <c:pt idx="6461">
                  <c:v>-35.270467547777699</c:v>
                </c:pt>
                <c:pt idx="6462">
                  <c:v>35.713479032540697</c:v>
                </c:pt>
                <c:pt idx="6463">
                  <c:v>-16.2650444626744</c:v>
                </c:pt>
                <c:pt idx="6464">
                  <c:v>5.8752186923174996</c:v>
                </c:pt>
                <c:pt idx="6465">
                  <c:v>-15.7514625298132</c:v>
                </c:pt>
                <c:pt idx="6466">
                  <c:v>-20.894540211011002</c:v>
                </c:pt>
                <c:pt idx="6467">
                  <c:v>-2.6334538950484001</c:v>
                </c:pt>
                <c:pt idx="6468">
                  <c:v>-34.364470583090899</c:v>
                </c:pt>
                <c:pt idx="6469">
                  <c:v>-17.820130601030399</c:v>
                </c:pt>
                <c:pt idx="6470">
                  <c:v>9.1395047448917595</c:v>
                </c:pt>
                <c:pt idx="6471">
                  <c:v>29.0642284361526</c:v>
                </c:pt>
                <c:pt idx="6472">
                  <c:v>-26.823596495957201</c:v>
                </c:pt>
                <c:pt idx="6473">
                  <c:v>9.8674664845505404</c:v>
                </c:pt>
                <c:pt idx="6474">
                  <c:v>38.8554792908499</c:v>
                </c:pt>
                <c:pt idx="6475">
                  <c:v>31.1964691764904</c:v>
                </c:pt>
                <c:pt idx="6476">
                  <c:v>2.6519518258536201</c:v>
                </c:pt>
                <c:pt idx="6477">
                  <c:v>-27.085770236266399</c:v>
                </c:pt>
                <c:pt idx="6478">
                  <c:v>37.709737352976603</c:v>
                </c:pt>
                <c:pt idx="6479">
                  <c:v>-34.954634289737598</c:v>
                </c:pt>
                <c:pt idx="6480">
                  <c:v>-35.018183000827797</c:v>
                </c:pt>
                <c:pt idx="6481">
                  <c:v>11.890966549471999</c:v>
                </c:pt>
                <c:pt idx="6482">
                  <c:v>12.1731886508783</c:v>
                </c:pt>
                <c:pt idx="6483">
                  <c:v>30.8706345196114</c:v>
                </c:pt>
                <c:pt idx="6484">
                  <c:v>-22.928016673489399</c:v>
                </c:pt>
                <c:pt idx="6485">
                  <c:v>3.0491040210685498</c:v>
                </c:pt>
                <c:pt idx="6486">
                  <c:v>8.2919208399159494</c:v>
                </c:pt>
                <c:pt idx="6487">
                  <c:v>-27.7391950571729</c:v>
                </c:pt>
                <c:pt idx="6488">
                  <c:v>12.281193778690801</c:v>
                </c:pt>
                <c:pt idx="6489">
                  <c:v>-34.809797319287597</c:v>
                </c:pt>
                <c:pt idx="6490">
                  <c:v>9.5329621780443095</c:v>
                </c:pt>
                <c:pt idx="6491">
                  <c:v>1.0422734202942101</c:v>
                </c:pt>
                <c:pt idx="6492">
                  <c:v>-30.060781366817299</c:v>
                </c:pt>
                <c:pt idx="6493">
                  <c:v>25.188619975067699</c:v>
                </c:pt>
                <c:pt idx="6494">
                  <c:v>-18.201471477693101</c:v>
                </c:pt>
                <c:pt idx="6495">
                  <c:v>-30.114515668991299</c:v>
                </c:pt>
                <c:pt idx="6496">
                  <c:v>39.032107567336702</c:v>
                </c:pt>
                <c:pt idx="6497">
                  <c:v>25.9110850775896</c:v>
                </c:pt>
                <c:pt idx="6498">
                  <c:v>32.562861292160903</c:v>
                </c:pt>
                <c:pt idx="6499">
                  <c:v>-22.774370267026899</c:v>
                </c:pt>
                <c:pt idx="6500">
                  <c:v>-23.5053645033035</c:v>
                </c:pt>
                <c:pt idx="6501">
                  <c:v>24.320241597365602</c:v>
                </c:pt>
                <c:pt idx="6502">
                  <c:v>13.3110710110357</c:v>
                </c:pt>
                <c:pt idx="6503">
                  <c:v>-3.8760297916713302</c:v>
                </c:pt>
                <c:pt idx="6504">
                  <c:v>28.100315219521701</c:v>
                </c:pt>
                <c:pt idx="6505">
                  <c:v>30.805390506136799</c:v>
                </c:pt>
                <c:pt idx="6506">
                  <c:v>9.2373094911131997</c:v>
                </c:pt>
                <c:pt idx="6507">
                  <c:v>38.857408805680798</c:v>
                </c:pt>
                <c:pt idx="6508">
                  <c:v>20.865023413592201</c:v>
                </c:pt>
                <c:pt idx="6509">
                  <c:v>-6.0476354152850798</c:v>
                </c:pt>
                <c:pt idx="6510">
                  <c:v>-4.8996370806112504</c:v>
                </c:pt>
                <c:pt idx="6511">
                  <c:v>35.497327808659797</c:v>
                </c:pt>
                <c:pt idx="6512">
                  <c:v>4.4885128681447704</c:v>
                </c:pt>
                <c:pt idx="6513">
                  <c:v>-27.684154151477799</c:v>
                </c:pt>
                <c:pt idx="6514">
                  <c:v>-23.6158046726087</c:v>
                </c:pt>
                <c:pt idx="6515">
                  <c:v>-29.4943008985537</c:v>
                </c:pt>
                <c:pt idx="6516">
                  <c:v>-23.041199659354302</c:v>
                </c:pt>
                <c:pt idx="6517">
                  <c:v>8.8133581025242602</c:v>
                </c:pt>
                <c:pt idx="6518">
                  <c:v>-29.2379228848</c:v>
                </c:pt>
                <c:pt idx="6519">
                  <c:v>21.246997044713801</c:v>
                </c:pt>
                <c:pt idx="6520">
                  <c:v>-32.052134894479003</c:v>
                </c:pt>
                <c:pt idx="6521">
                  <c:v>7.4901388579079899</c:v>
                </c:pt>
                <c:pt idx="6522">
                  <c:v>-30.298397626388599</c:v>
                </c:pt>
                <c:pt idx="6523">
                  <c:v>-35.042767064529997</c:v>
                </c:pt>
                <c:pt idx="6524">
                  <c:v>-3.04061966921814</c:v>
                </c:pt>
                <c:pt idx="6525">
                  <c:v>-23.7210434169228</c:v>
                </c:pt>
                <c:pt idx="6526">
                  <c:v>-20.729072391576501</c:v>
                </c:pt>
                <c:pt idx="6527">
                  <c:v>-15.8745004258452</c:v>
                </c:pt>
                <c:pt idx="6528">
                  <c:v>36.824377678328403</c:v>
                </c:pt>
                <c:pt idx="6529">
                  <c:v>32.5134170914084</c:v>
                </c:pt>
                <c:pt idx="6530">
                  <c:v>-22.718387328767101</c:v>
                </c:pt>
                <c:pt idx="6531">
                  <c:v>-17.097627364912299</c:v>
                </c:pt>
                <c:pt idx="6532">
                  <c:v>-20.144806640741201</c:v>
                </c:pt>
                <c:pt idx="6533">
                  <c:v>-1.8914682305165</c:v>
                </c:pt>
                <c:pt idx="6534">
                  <c:v>22.287867737304001</c:v>
                </c:pt>
                <c:pt idx="6535">
                  <c:v>34.812291443345103</c:v>
                </c:pt>
                <c:pt idx="6536">
                  <c:v>6.2888721667264598</c:v>
                </c:pt>
                <c:pt idx="6537">
                  <c:v>7.8301541810852697</c:v>
                </c:pt>
                <c:pt idx="6538">
                  <c:v>5.8783869182629997</c:v>
                </c:pt>
                <c:pt idx="6539">
                  <c:v>-34.050329621602202</c:v>
                </c:pt>
                <c:pt idx="6540">
                  <c:v>35.4914565638881</c:v>
                </c:pt>
                <c:pt idx="6541">
                  <c:v>-2.2094706291833202</c:v>
                </c:pt>
                <c:pt idx="6542">
                  <c:v>25.9288570097196</c:v>
                </c:pt>
                <c:pt idx="6543">
                  <c:v>6.4503474455240903</c:v>
                </c:pt>
                <c:pt idx="6544">
                  <c:v>29.997744076383999</c:v>
                </c:pt>
                <c:pt idx="6545">
                  <c:v>-5.8188019681948404</c:v>
                </c:pt>
                <c:pt idx="6546">
                  <c:v>-2.4263226050090201</c:v>
                </c:pt>
                <c:pt idx="6547">
                  <c:v>12.9888040418999</c:v>
                </c:pt>
                <c:pt idx="6548">
                  <c:v>12.2648647934545</c:v>
                </c:pt>
                <c:pt idx="6549">
                  <c:v>23.3124173699014</c:v>
                </c:pt>
                <c:pt idx="6550">
                  <c:v>-32.524732765243499</c:v>
                </c:pt>
                <c:pt idx="6551">
                  <c:v>-17.245418121080998</c:v>
                </c:pt>
                <c:pt idx="6552">
                  <c:v>27.85537031466</c:v>
                </c:pt>
                <c:pt idx="6553">
                  <c:v>-31.0555562519869</c:v>
                </c:pt>
                <c:pt idx="6554">
                  <c:v>-29.073886226254199</c:v>
                </c:pt>
                <c:pt idx="6555">
                  <c:v>-0.72441938050219101</c:v>
                </c:pt>
                <c:pt idx="6556">
                  <c:v>-28.2671478599841</c:v>
                </c:pt>
                <c:pt idx="6557">
                  <c:v>-28.665112441021101</c:v>
                </c:pt>
                <c:pt idx="6558">
                  <c:v>-18.1279786474777</c:v>
                </c:pt>
                <c:pt idx="6559">
                  <c:v>12.1750340024462</c:v>
                </c:pt>
                <c:pt idx="6560">
                  <c:v>3.0359524006230898</c:v>
                </c:pt>
                <c:pt idx="6561">
                  <c:v>25.1813740589239</c:v>
                </c:pt>
                <c:pt idx="6562">
                  <c:v>-34.277574238617497</c:v>
                </c:pt>
                <c:pt idx="6563">
                  <c:v>21.624058552029101</c:v>
                </c:pt>
                <c:pt idx="6564">
                  <c:v>2.0442053829642899</c:v>
                </c:pt>
                <c:pt idx="6565">
                  <c:v>38.6648321033163</c:v>
                </c:pt>
                <c:pt idx="6566">
                  <c:v>33.296079628655498</c:v>
                </c:pt>
                <c:pt idx="6567">
                  <c:v>4.7929653715536897</c:v>
                </c:pt>
                <c:pt idx="6568">
                  <c:v>6.6361601066201397</c:v>
                </c:pt>
                <c:pt idx="6569">
                  <c:v>-24.612948705508</c:v>
                </c:pt>
                <c:pt idx="6570">
                  <c:v>-17.168527919706499</c:v>
                </c:pt>
                <c:pt idx="6571">
                  <c:v>-22.996188323422</c:v>
                </c:pt>
                <c:pt idx="6572">
                  <c:v>32.500820990434001</c:v>
                </c:pt>
                <c:pt idx="6573">
                  <c:v>10.484863305911301</c:v>
                </c:pt>
                <c:pt idx="6574">
                  <c:v>6.2203179755243498</c:v>
                </c:pt>
                <c:pt idx="6575">
                  <c:v>33.552004358036903</c:v>
                </c:pt>
                <c:pt idx="6576">
                  <c:v>24.502311796496102</c:v>
                </c:pt>
                <c:pt idx="6577">
                  <c:v>32.624183889095598</c:v>
                </c:pt>
                <c:pt idx="6578">
                  <c:v>8.5784200925759002</c:v>
                </c:pt>
                <c:pt idx="6579">
                  <c:v>40.182970586241801</c:v>
                </c:pt>
                <c:pt idx="6580">
                  <c:v>40.491026215883402</c:v>
                </c:pt>
                <c:pt idx="6581">
                  <c:v>5.4577870018988603</c:v>
                </c:pt>
                <c:pt idx="6582">
                  <c:v>-17.3140136804811</c:v>
                </c:pt>
                <c:pt idx="6583">
                  <c:v>35.060508309630201</c:v>
                </c:pt>
                <c:pt idx="6584">
                  <c:v>5.4566963529654</c:v>
                </c:pt>
                <c:pt idx="6585">
                  <c:v>-33.997111612958697</c:v>
                </c:pt>
                <c:pt idx="6586">
                  <c:v>36.060332028706299</c:v>
                </c:pt>
                <c:pt idx="6587">
                  <c:v>-3.3685818520607902</c:v>
                </c:pt>
                <c:pt idx="6588">
                  <c:v>29.358463390443202</c:v>
                </c:pt>
                <c:pt idx="6589">
                  <c:v>-1.7069917597661599</c:v>
                </c:pt>
                <c:pt idx="6590">
                  <c:v>12.1494159959723</c:v>
                </c:pt>
                <c:pt idx="6591">
                  <c:v>24.543951271177001</c:v>
                </c:pt>
                <c:pt idx="6592">
                  <c:v>31.868884018541898</c:v>
                </c:pt>
                <c:pt idx="6593">
                  <c:v>-24.945559553821901</c:v>
                </c:pt>
                <c:pt idx="6594">
                  <c:v>-26.475279945631598</c:v>
                </c:pt>
                <c:pt idx="6595">
                  <c:v>9.3109626238998207</c:v>
                </c:pt>
                <c:pt idx="6596">
                  <c:v>-21.592599433834799</c:v>
                </c:pt>
                <c:pt idx="6597">
                  <c:v>-35.150201212594403</c:v>
                </c:pt>
                <c:pt idx="6598">
                  <c:v>-30.490750945365701</c:v>
                </c:pt>
                <c:pt idx="6599">
                  <c:v>-21.4229952753238</c:v>
                </c:pt>
                <c:pt idx="6600">
                  <c:v>-16.215361113180101</c:v>
                </c:pt>
                <c:pt idx="6601">
                  <c:v>-23.537128233734599</c:v>
                </c:pt>
                <c:pt idx="6602">
                  <c:v>24.347791327008299</c:v>
                </c:pt>
                <c:pt idx="6603">
                  <c:v>39.631486057860101</c:v>
                </c:pt>
                <c:pt idx="6604">
                  <c:v>-0.94088495568205399</c:v>
                </c:pt>
                <c:pt idx="6605">
                  <c:v>24.781089840697199</c:v>
                </c:pt>
                <c:pt idx="6606">
                  <c:v>-19.359253677977598</c:v>
                </c:pt>
                <c:pt idx="6607">
                  <c:v>29.6294735922177</c:v>
                </c:pt>
                <c:pt idx="6608">
                  <c:v>26.449237713011499</c:v>
                </c:pt>
                <c:pt idx="6609">
                  <c:v>9.5235230307761505</c:v>
                </c:pt>
                <c:pt idx="6610">
                  <c:v>37.342488706439298</c:v>
                </c:pt>
                <c:pt idx="6611">
                  <c:v>31.198132944600001</c:v>
                </c:pt>
                <c:pt idx="6612">
                  <c:v>21.032950014725799</c:v>
                </c:pt>
                <c:pt idx="6613">
                  <c:v>-31.650631534117998</c:v>
                </c:pt>
                <c:pt idx="6614">
                  <c:v>-3.1029921176394901</c:v>
                </c:pt>
                <c:pt idx="6615">
                  <c:v>-19.169322843193601</c:v>
                </c:pt>
                <c:pt idx="6616">
                  <c:v>28.6428232044811</c:v>
                </c:pt>
                <c:pt idx="6617">
                  <c:v>-28.8095275450437</c:v>
                </c:pt>
                <c:pt idx="6618">
                  <c:v>38.469992723936898</c:v>
                </c:pt>
                <c:pt idx="6619">
                  <c:v>-25.901321452748899</c:v>
                </c:pt>
                <c:pt idx="6620">
                  <c:v>4.5055849009684401E-2</c:v>
                </c:pt>
                <c:pt idx="6621">
                  <c:v>33.711815322749203</c:v>
                </c:pt>
                <c:pt idx="6622">
                  <c:v>26.332347157665001</c:v>
                </c:pt>
                <c:pt idx="6623">
                  <c:v>34.184530066546799</c:v>
                </c:pt>
                <c:pt idx="6624">
                  <c:v>40.285178309175798</c:v>
                </c:pt>
                <c:pt idx="6625">
                  <c:v>5.8635880244408201</c:v>
                </c:pt>
                <c:pt idx="6626">
                  <c:v>-25.299985484423399</c:v>
                </c:pt>
                <c:pt idx="6627">
                  <c:v>-4.3817355314690998</c:v>
                </c:pt>
                <c:pt idx="6628">
                  <c:v>-34.067336826756197</c:v>
                </c:pt>
                <c:pt idx="6629">
                  <c:v>-19.150352271213499</c:v>
                </c:pt>
                <c:pt idx="6630">
                  <c:v>-18.2330544397166</c:v>
                </c:pt>
                <c:pt idx="6631">
                  <c:v>-24.659303736142402</c:v>
                </c:pt>
                <c:pt idx="6632">
                  <c:v>-26.160836046390799</c:v>
                </c:pt>
                <c:pt idx="6633">
                  <c:v>-18.547338810364501</c:v>
                </c:pt>
                <c:pt idx="6634">
                  <c:v>21.86123985731</c:v>
                </c:pt>
                <c:pt idx="6635">
                  <c:v>-17.503479776062601</c:v>
                </c:pt>
                <c:pt idx="6636">
                  <c:v>32.873706159288602</c:v>
                </c:pt>
                <c:pt idx="6637">
                  <c:v>1.55117732457534</c:v>
                </c:pt>
                <c:pt idx="6638">
                  <c:v>-32.069933723219798</c:v>
                </c:pt>
                <c:pt idx="6639">
                  <c:v>-29.3624232743521</c:v>
                </c:pt>
                <c:pt idx="6640">
                  <c:v>-31.050488949175801</c:v>
                </c:pt>
                <c:pt idx="6641">
                  <c:v>30.7332591554032</c:v>
                </c:pt>
                <c:pt idx="6642">
                  <c:v>28.050755164198399</c:v>
                </c:pt>
                <c:pt idx="6643">
                  <c:v>-27.072733164255801</c:v>
                </c:pt>
                <c:pt idx="6644">
                  <c:v>9.5010434951089895</c:v>
                </c:pt>
                <c:pt idx="6645">
                  <c:v>-35.000557309399099</c:v>
                </c:pt>
                <c:pt idx="6646">
                  <c:v>34.913405738251697</c:v>
                </c:pt>
                <c:pt idx="6647">
                  <c:v>9.4748997744356096</c:v>
                </c:pt>
                <c:pt idx="6648">
                  <c:v>22.7173691686307</c:v>
                </c:pt>
                <c:pt idx="6649">
                  <c:v>-21.402761289573501</c:v>
                </c:pt>
                <c:pt idx="6650">
                  <c:v>27.650223816419899</c:v>
                </c:pt>
                <c:pt idx="6651">
                  <c:v>-0.73535251141825297</c:v>
                </c:pt>
                <c:pt idx="6652">
                  <c:v>-31.902637764827901</c:v>
                </c:pt>
                <c:pt idx="6653">
                  <c:v>-23.982016669730999</c:v>
                </c:pt>
                <c:pt idx="6654">
                  <c:v>33.247765338345097</c:v>
                </c:pt>
                <c:pt idx="6655">
                  <c:v>13.1262048983623</c:v>
                </c:pt>
                <c:pt idx="6656">
                  <c:v>-34.625664447925601</c:v>
                </c:pt>
                <c:pt idx="6657">
                  <c:v>4.3029004601986003</c:v>
                </c:pt>
                <c:pt idx="6658">
                  <c:v>4.4448237108932398</c:v>
                </c:pt>
                <c:pt idx="6659">
                  <c:v>-29.3120380895426</c:v>
                </c:pt>
                <c:pt idx="6660">
                  <c:v>7.0166090245351</c:v>
                </c:pt>
                <c:pt idx="6661">
                  <c:v>-30.472207121894701</c:v>
                </c:pt>
                <c:pt idx="6662">
                  <c:v>-2.0239300710877401</c:v>
                </c:pt>
                <c:pt idx="6663">
                  <c:v>-2.1126193786356402</c:v>
                </c:pt>
                <c:pt idx="6664">
                  <c:v>33.072640552806199</c:v>
                </c:pt>
                <c:pt idx="6665">
                  <c:v>-17.686907997446401</c:v>
                </c:pt>
                <c:pt idx="6666">
                  <c:v>-6.2742961064623497</c:v>
                </c:pt>
                <c:pt idx="6667">
                  <c:v>-17.683842763540301</c:v>
                </c:pt>
                <c:pt idx="6668">
                  <c:v>32.9844529792773</c:v>
                </c:pt>
                <c:pt idx="6669">
                  <c:v>-31.614292878136801</c:v>
                </c:pt>
                <c:pt idx="6670">
                  <c:v>-34.734455811105803</c:v>
                </c:pt>
                <c:pt idx="6671">
                  <c:v>26.786503695016201</c:v>
                </c:pt>
                <c:pt idx="6672">
                  <c:v>37.161972383698597</c:v>
                </c:pt>
                <c:pt idx="6673">
                  <c:v>0.44183722905977701</c:v>
                </c:pt>
                <c:pt idx="6674">
                  <c:v>12.0512432724645</c:v>
                </c:pt>
                <c:pt idx="6675">
                  <c:v>2.1448947054162599</c:v>
                </c:pt>
                <c:pt idx="6676">
                  <c:v>29.016638283431199</c:v>
                </c:pt>
                <c:pt idx="6677">
                  <c:v>-28.965363467870102</c:v>
                </c:pt>
                <c:pt idx="6678">
                  <c:v>30.768807525804501</c:v>
                </c:pt>
                <c:pt idx="6679">
                  <c:v>-18.415813789056301</c:v>
                </c:pt>
                <c:pt idx="6680">
                  <c:v>8.67802277939394</c:v>
                </c:pt>
                <c:pt idx="6681">
                  <c:v>-18.658144690762398</c:v>
                </c:pt>
                <c:pt idx="6682">
                  <c:v>10.120178103012</c:v>
                </c:pt>
                <c:pt idx="6683">
                  <c:v>29.132123404996001</c:v>
                </c:pt>
                <c:pt idx="6684">
                  <c:v>29.0675013655055</c:v>
                </c:pt>
                <c:pt idx="6685">
                  <c:v>-6.01157374247388</c:v>
                </c:pt>
                <c:pt idx="6686">
                  <c:v>7.1313433706489293E-2</c:v>
                </c:pt>
                <c:pt idx="6687">
                  <c:v>9.0435453659509708</c:v>
                </c:pt>
                <c:pt idx="6688">
                  <c:v>27.714166855368902</c:v>
                </c:pt>
                <c:pt idx="6689">
                  <c:v>8.4422283776883909</c:v>
                </c:pt>
                <c:pt idx="6690">
                  <c:v>36.476180934388204</c:v>
                </c:pt>
                <c:pt idx="6691">
                  <c:v>33.061168340032197</c:v>
                </c:pt>
                <c:pt idx="6692">
                  <c:v>-26.0597808974834</c:v>
                </c:pt>
                <c:pt idx="6693">
                  <c:v>11.900294258933</c:v>
                </c:pt>
                <c:pt idx="6694">
                  <c:v>36.111216334972802</c:v>
                </c:pt>
                <c:pt idx="6695">
                  <c:v>27.295274738865299</c:v>
                </c:pt>
                <c:pt idx="6696">
                  <c:v>25.913492988215101</c:v>
                </c:pt>
                <c:pt idx="6697">
                  <c:v>25.6586032955348</c:v>
                </c:pt>
                <c:pt idx="6698">
                  <c:v>-26.549082436876901</c:v>
                </c:pt>
                <c:pt idx="6699">
                  <c:v>13.5339602250941</c:v>
                </c:pt>
                <c:pt idx="6700">
                  <c:v>-31.630492374137901</c:v>
                </c:pt>
                <c:pt idx="6701">
                  <c:v>-29.963005183427601</c:v>
                </c:pt>
                <c:pt idx="6702">
                  <c:v>37.080263962129898</c:v>
                </c:pt>
                <c:pt idx="6703">
                  <c:v>-26.6158575151943</c:v>
                </c:pt>
                <c:pt idx="6704">
                  <c:v>9.2560899190063193</c:v>
                </c:pt>
                <c:pt idx="6705">
                  <c:v>0.73608499868875199</c:v>
                </c:pt>
                <c:pt idx="6706">
                  <c:v>-21.442363161651901</c:v>
                </c:pt>
                <c:pt idx="6707">
                  <c:v>0.39397935456879501</c:v>
                </c:pt>
                <c:pt idx="6708">
                  <c:v>-18.704771220380302</c:v>
                </c:pt>
                <c:pt idx="6709">
                  <c:v>-34.943967731207202</c:v>
                </c:pt>
                <c:pt idx="6710">
                  <c:v>26.7815638781322</c:v>
                </c:pt>
                <c:pt idx="6711">
                  <c:v>-18.599004166958</c:v>
                </c:pt>
                <c:pt idx="6712">
                  <c:v>27.523674798866899</c:v>
                </c:pt>
                <c:pt idx="6713">
                  <c:v>-19.0527000996079</c:v>
                </c:pt>
                <c:pt idx="6714">
                  <c:v>-16.831163281644699</c:v>
                </c:pt>
                <c:pt idx="6715">
                  <c:v>1.78483926737726</c:v>
                </c:pt>
                <c:pt idx="6716">
                  <c:v>30.608856038081701</c:v>
                </c:pt>
                <c:pt idx="6717">
                  <c:v>34.241213429086798</c:v>
                </c:pt>
                <c:pt idx="6718">
                  <c:v>35.069144933671502</c:v>
                </c:pt>
                <c:pt idx="6719">
                  <c:v>32.6675385780309</c:v>
                </c:pt>
                <c:pt idx="6720">
                  <c:v>-25.1016348756431</c:v>
                </c:pt>
                <c:pt idx="6721">
                  <c:v>-21.007991680907399</c:v>
                </c:pt>
                <c:pt idx="6722">
                  <c:v>-25.732280359922701</c:v>
                </c:pt>
                <c:pt idx="6723">
                  <c:v>5.7903874695868298</c:v>
                </c:pt>
                <c:pt idx="6724">
                  <c:v>-27.233161091770601</c:v>
                </c:pt>
                <c:pt idx="6725">
                  <c:v>32.867356850089202</c:v>
                </c:pt>
                <c:pt idx="6726">
                  <c:v>-17.363413130455701</c:v>
                </c:pt>
                <c:pt idx="6727">
                  <c:v>-31.518947882064602</c:v>
                </c:pt>
                <c:pt idx="6728">
                  <c:v>-26.756834960479999</c:v>
                </c:pt>
                <c:pt idx="6729">
                  <c:v>-24.049257877668101</c:v>
                </c:pt>
                <c:pt idx="6730">
                  <c:v>9.9973708252078506</c:v>
                </c:pt>
                <c:pt idx="6731">
                  <c:v>-20.966675202551102</c:v>
                </c:pt>
                <c:pt idx="6732">
                  <c:v>-34.187572829657697</c:v>
                </c:pt>
                <c:pt idx="6733">
                  <c:v>30.3864248962666</c:v>
                </c:pt>
                <c:pt idx="6734">
                  <c:v>36.992201054439299</c:v>
                </c:pt>
                <c:pt idx="6735">
                  <c:v>11.809556703857499</c:v>
                </c:pt>
                <c:pt idx="6736">
                  <c:v>35.108985950924897</c:v>
                </c:pt>
                <c:pt idx="6737">
                  <c:v>-21.7302274034299</c:v>
                </c:pt>
                <c:pt idx="6738">
                  <c:v>6.4260841432012503</c:v>
                </c:pt>
                <c:pt idx="6739">
                  <c:v>31.2829328459453</c:v>
                </c:pt>
                <c:pt idx="6740">
                  <c:v>6.2739308796532098</c:v>
                </c:pt>
                <c:pt idx="6741">
                  <c:v>-22.5410126131931</c:v>
                </c:pt>
                <c:pt idx="6742">
                  <c:v>33.270323761079197</c:v>
                </c:pt>
                <c:pt idx="6743">
                  <c:v>-22.7762969486859</c:v>
                </c:pt>
                <c:pt idx="6744">
                  <c:v>27.209855248578901</c:v>
                </c:pt>
                <c:pt idx="6745">
                  <c:v>-16.983619666167801</c:v>
                </c:pt>
                <c:pt idx="6746">
                  <c:v>37.859185538108299</c:v>
                </c:pt>
                <c:pt idx="6747">
                  <c:v>-4.6159141324653801</c:v>
                </c:pt>
                <c:pt idx="6748">
                  <c:v>4.9850336207054999</c:v>
                </c:pt>
                <c:pt idx="6749">
                  <c:v>-22.319353472906698</c:v>
                </c:pt>
                <c:pt idx="6750">
                  <c:v>-21.8591713643908</c:v>
                </c:pt>
                <c:pt idx="6751">
                  <c:v>6.87457128469502</c:v>
                </c:pt>
                <c:pt idx="6752">
                  <c:v>-27.3057529818166</c:v>
                </c:pt>
                <c:pt idx="6753">
                  <c:v>12.9118390598384</c:v>
                </c:pt>
                <c:pt idx="6754">
                  <c:v>7.3582506675424302</c:v>
                </c:pt>
                <c:pt idx="6755">
                  <c:v>-20.605169972541301</c:v>
                </c:pt>
                <c:pt idx="6756">
                  <c:v>27.6482286291936</c:v>
                </c:pt>
                <c:pt idx="6757">
                  <c:v>-1.58310025501636</c:v>
                </c:pt>
                <c:pt idx="6758">
                  <c:v>-31.600077231303501</c:v>
                </c:pt>
                <c:pt idx="6759">
                  <c:v>36.0062916275619</c:v>
                </c:pt>
                <c:pt idx="6760">
                  <c:v>-20.281746504429702</c:v>
                </c:pt>
                <c:pt idx="6761">
                  <c:v>22.877608301624999</c:v>
                </c:pt>
                <c:pt idx="6762">
                  <c:v>-20.656831748629799</c:v>
                </c:pt>
                <c:pt idx="6763">
                  <c:v>12.8930447423646</c:v>
                </c:pt>
                <c:pt idx="6764">
                  <c:v>-15.9692442729294</c:v>
                </c:pt>
                <c:pt idx="6765">
                  <c:v>11.021457547385401</c:v>
                </c:pt>
                <c:pt idx="6766">
                  <c:v>-34.547754855515798</c:v>
                </c:pt>
                <c:pt idx="6767">
                  <c:v>-30.275298534928499</c:v>
                </c:pt>
                <c:pt idx="6768">
                  <c:v>-3.1623162489970502</c:v>
                </c:pt>
                <c:pt idx="6769">
                  <c:v>29.443922535200699</c:v>
                </c:pt>
                <c:pt idx="6770">
                  <c:v>-24.7102961214426</c:v>
                </c:pt>
                <c:pt idx="6771">
                  <c:v>-22.6634278920843</c:v>
                </c:pt>
                <c:pt idx="6772">
                  <c:v>0.77581714073250096</c:v>
                </c:pt>
                <c:pt idx="6773">
                  <c:v>4.8036393300397702</c:v>
                </c:pt>
                <c:pt idx="6774">
                  <c:v>-25.569541263613701</c:v>
                </c:pt>
                <c:pt idx="6775">
                  <c:v>32.0818191193489</c:v>
                </c:pt>
                <c:pt idx="6776">
                  <c:v>37.593969594178702</c:v>
                </c:pt>
                <c:pt idx="6777">
                  <c:v>36.729872940057199</c:v>
                </c:pt>
                <c:pt idx="6778">
                  <c:v>-25.7545071945271</c:v>
                </c:pt>
                <c:pt idx="6779">
                  <c:v>31.5431025689244</c:v>
                </c:pt>
                <c:pt idx="6780">
                  <c:v>-2.68896640588614</c:v>
                </c:pt>
                <c:pt idx="6781">
                  <c:v>2.11611934440799</c:v>
                </c:pt>
                <c:pt idx="6782">
                  <c:v>-32.922603273490203</c:v>
                </c:pt>
                <c:pt idx="6783">
                  <c:v>-4.86582767048644</c:v>
                </c:pt>
                <c:pt idx="6784">
                  <c:v>-0.37061660109189998</c:v>
                </c:pt>
                <c:pt idx="6785">
                  <c:v>-22.488015751179098</c:v>
                </c:pt>
                <c:pt idx="6786">
                  <c:v>-34.8446928975929</c:v>
                </c:pt>
                <c:pt idx="6787">
                  <c:v>7.9177341235419902</c:v>
                </c:pt>
                <c:pt idx="6788">
                  <c:v>6.9446139022229101</c:v>
                </c:pt>
                <c:pt idx="6789">
                  <c:v>29.816920407836601</c:v>
                </c:pt>
                <c:pt idx="6790">
                  <c:v>39.449946750891101</c:v>
                </c:pt>
                <c:pt idx="6791">
                  <c:v>-25.1502953427288</c:v>
                </c:pt>
                <c:pt idx="6792">
                  <c:v>-2.62496601497004</c:v>
                </c:pt>
                <c:pt idx="6793">
                  <c:v>11.398244795561601</c:v>
                </c:pt>
                <c:pt idx="6794">
                  <c:v>-23.709466919487799</c:v>
                </c:pt>
                <c:pt idx="6795">
                  <c:v>10.5458776972244</c:v>
                </c:pt>
                <c:pt idx="6796">
                  <c:v>9.0225509125783301</c:v>
                </c:pt>
                <c:pt idx="6797">
                  <c:v>8.0490057044603898</c:v>
                </c:pt>
                <c:pt idx="6798">
                  <c:v>21.422358176719499</c:v>
                </c:pt>
                <c:pt idx="6799">
                  <c:v>-0.87758010180414103</c:v>
                </c:pt>
                <c:pt idx="6800">
                  <c:v>-25.6673195565687</c:v>
                </c:pt>
                <c:pt idx="6801">
                  <c:v>-0.61478443623068701</c:v>
                </c:pt>
                <c:pt idx="6802">
                  <c:v>-25.1430503159099</c:v>
                </c:pt>
                <c:pt idx="6803">
                  <c:v>-16.487043654850901</c:v>
                </c:pt>
                <c:pt idx="6804">
                  <c:v>4.1756040723183201</c:v>
                </c:pt>
                <c:pt idx="6805">
                  <c:v>-32.795978096830801</c:v>
                </c:pt>
                <c:pt idx="6806">
                  <c:v>-20.986576233703499</c:v>
                </c:pt>
                <c:pt idx="6807">
                  <c:v>-2.3199492823290502</c:v>
                </c:pt>
                <c:pt idx="6808">
                  <c:v>35.587299823107102</c:v>
                </c:pt>
                <c:pt idx="6809">
                  <c:v>31.842186185868599</c:v>
                </c:pt>
                <c:pt idx="6810">
                  <c:v>24.005076736048</c:v>
                </c:pt>
                <c:pt idx="6811">
                  <c:v>20.8366136188816</c:v>
                </c:pt>
                <c:pt idx="6812">
                  <c:v>22.0806805644219</c:v>
                </c:pt>
                <c:pt idx="6813">
                  <c:v>-21.2719197170582</c:v>
                </c:pt>
                <c:pt idx="6814">
                  <c:v>-3.24452118140713</c:v>
                </c:pt>
                <c:pt idx="6815">
                  <c:v>-20.156231947806798</c:v>
                </c:pt>
                <c:pt idx="6816">
                  <c:v>-20.4209661726692</c:v>
                </c:pt>
                <c:pt idx="6817">
                  <c:v>1.4464336813290299</c:v>
                </c:pt>
                <c:pt idx="6818">
                  <c:v>-5.7428574452135699</c:v>
                </c:pt>
                <c:pt idx="6819">
                  <c:v>33.046673726914896</c:v>
                </c:pt>
                <c:pt idx="6820">
                  <c:v>-18.884907676798701</c:v>
                </c:pt>
                <c:pt idx="6821">
                  <c:v>-30.171961254990801</c:v>
                </c:pt>
                <c:pt idx="6822">
                  <c:v>-24.769821081422499</c:v>
                </c:pt>
                <c:pt idx="6823">
                  <c:v>32.053012378938902</c:v>
                </c:pt>
                <c:pt idx="6824">
                  <c:v>38.783743780225699</c:v>
                </c:pt>
                <c:pt idx="6825">
                  <c:v>-20.7270112990916</c:v>
                </c:pt>
                <c:pt idx="6826">
                  <c:v>-21.820945172280499</c:v>
                </c:pt>
                <c:pt idx="6827">
                  <c:v>-5.4555041918493803</c:v>
                </c:pt>
                <c:pt idx="6828">
                  <c:v>-2.5096127771922698</c:v>
                </c:pt>
                <c:pt idx="6829">
                  <c:v>22.208996627957202</c:v>
                </c:pt>
                <c:pt idx="6830">
                  <c:v>29.168668682388201</c:v>
                </c:pt>
                <c:pt idx="6831">
                  <c:v>27.142203025599098</c:v>
                </c:pt>
                <c:pt idx="6832">
                  <c:v>-33.283872666022098</c:v>
                </c:pt>
                <c:pt idx="6833">
                  <c:v>-23.8878004843179</c:v>
                </c:pt>
                <c:pt idx="6834">
                  <c:v>-2.4989028830363802</c:v>
                </c:pt>
                <c:pt idx="6835">
                  <c:v>-22.324233373511301</c:v>
                </c:pt>
                <c:pt idx="6836">
                  <c:v>-21.6237300573762</c:v>
                </c:pt>
                <c:pt idx="6837">
                  <c:v>1.0473276646159899</c:v>
                </c:pt>
                <c:pt idx="6838">
                  <c:v>-30.4168974387612</c:v>
                </c:pt>
                <c:pt idx="6839">
                  <c:v>11.8213224625237</c:v>
                </c:pt>
                <c:pt idx="6840">
                  <c:v>-3.5781511128090102</c:v>
                </c:pt>
                <c:pt idx="6841">
                  <c:v>-24.2110392491679</c:v>
                </c:pt>
                <c:pt idx="6842">
                  <c:v>39.157050057046902</c:v>
                </c:pt>
                <c:pt idx="6843">
                  <c:v>-20.2870561100377</c:v>
                </c:pt>
                <c:pt idx="6844">
                  <c:v>28.243343650923698</c:v>
                </c:pt>
                <c:pt idx="6845">
                  <c:v>-31.379256371428401</c:v>
                </c:pt>
                <c:pt idx="6846">
                  <c:v>25.191254719073999</c:v>
                </c:pt>
                <c:pt idx="6847">
                  <c:v>-30.497271141328401</c:v>
                </c:pt>
                <c:pt idx="6848">
                  <c:v>24.2310313230643</c:v>
                </c:pt>
                <c:pt idx="6849">
                  <c:v>-25.4687716882042</c:v>
                </c:pt>
                <c:pt idx="6850">
                  <c:v>6.1695210296703999</c:v>
                </c:pt>
                <c:pt idx="6851">
                  <c:v>26.4496271213672</c:v>
                </c:pt>
                <c:pt idx="6852">
                  <c:v>-27.790310429748502</c:v>
                </c:pt>
                <c:pt idx="6853">
                  <c:v>8.6014781560869906</c:v>
                </c:pt>
                <c:pt idx="6854">
                  <c:v>28.8887290011819</c:v>
                </c:pt>
                <c:pt idx="6855">
                  <c:v>-29.0883531587824</c:v>
                </c:pt>
                <c:pt idx="6856">
                  <c:v>6.77463465706251</c:v>
                </c:pt>
                <c:pt idx="6857">
                  <c:v>-32.050203092725802</c:v>
                </c:pt>
                <c:pt idx="6858">
                  <c:v>35.696237512880998</c:v>
                </c:pt>
                <c:pt idx="6859">
                  <c:v>8.0009556659418308</c:v>
                </c:pt>
                <c:pt idx="6860">
                  <c:v>-20.266930316964299</c:v>
                </c:pt>
                <c:pt idx="6861">
                  <c:v>38.956888620369703</c:v>
                </c:pt>
                <c:pt idx="6862">
                  <c:v>2.4726638277967101</c:v>
                </c:pt>
                <c:pt idx="6863">
                  <c:v>-21.0116252541916</c:v>
                </c:pt>
                <c:pt idx="6864">
                  <c:v>26.407567941935099</c:v>
                </c:pt>
                <c:pt idx="6865">
                  <c:v>11.831451988665799</c:v>
                </c:pt>
                <c:pt idx="6866">
                  <c:v>40.059069099693701</c:v>
                </c:pt>
                <c:pt idx="6867">
                  <c:v>1.09483756680575</c:v>
                </c:pt>
                <c:pt idx="6868">
                  <c:v>13.5886506225877</c:v>
                </c:pt>
                <c:pt idx="6869">
                  <c:v>39.708718903316203</c:v>
                </c:pt>
                <c:pt idx="6870">
                  <c:v>24.452410035971798</c:v>
                </c:pt>
                <c:pt idx="6871">
                  <c:v>31.494445177064801</c:v>
                </c:pt>
                <c:pt idx="6872">
                  <c:v>-26.217512286926102</c:v>
                </c:pt>
                <c:pt idx="6873">
                  <c:v>25.5907275341389</c:v>
                </c:pt>
                <c:pt idx="6874">
                  <c:v>30.223426192297001</c:v>
                </c:pt>
                <c:pt idx="6875">
                  <c:v>-5.6105459335893402</c:v>
                </c:pt>
                <c:pt idx="6876">
                  <c:v>9.0253513898194697</c:v>
                </c:pt>
                <c:pt idx="6877">
                  <c:v>-28.021335266130301</c:v>
                </c:pt>
                <c:pt idx="6878">
                  <c:v>-6.1475354078193396</c:v>
                </c:pt>
                <c:pt idx="6879">
                  <c:v>25.705601951287701</c:v>
                </c:pt>
                <c:pt idx="6880">
                  <c:v>25.566425365550501</c:v>
                </c:pt>
                <c:pt idx="6881">
                  <c:v>-4.0199776429868397</c:v>
                </c:pt>
                <c:pt idx="6882">
                  <c:v>-32.928658540952398</c:v>
                </c:pt>
                <c:pt idx="6883">
                  <c:v>-1.6684013005323499</c:v>
                </c:pt>
                <c:pt idx="6884">
                  <c:v>2.6138755493345398</c:v>
                </c:pt>
                <c:pt idx="6885">
                  <c:v>9.4544633545340702</c:v>
                </c:pt>
                <c:pt idx="6886">
                  <c:v>-3.13353436417747</c:v>
                </c:pt>
                <c:pt idx="6887">
                  <c:v>-31.7927250961752</c:v>
                </c:pt>
                <c:pt idx="6888">
                  <c:v>32.869820866849402</c:v>
                </c:pt>
                <c:pt idx="6889">
                  <c:v>-23.0395566102973</c:v>
                </c:pt>
                <c:pt idx="6890">
                  <c:v>38.335566033408398</c:v>
                </c:pt>
                <c:pt idx="6891">
                  <c:v>27.530409394025799</c:v>
                </c:pt>
                <c:pt idx="6892">
                  <c:v>27.3958499734754</c:v>
                </c:pt>
                <c:pt idx="6893">
                  <c:v>12.9613544635544</c:v>
                </c:pt>
                <c:pt idx="6894">
                  <c:v>4.7015310005659403</c:v>
                </c:pt>
                <c:pt idx="6895">
                  <c:v>7.5628399390578496</c:v>
                </c:pt>
                <c:pt idx="6896">
                  <c:v>-16.919937876752201</c:v>
                </c:pt>
                <c:pt idx="6897">
                  <c:v>23.884023174594802</c:v>
                </c:pt>
                <c:pt idx="6898">
                  <c:v>24.593611847425201</c:v>
                </c:pt>
                <c:pt idx="6899">
                  <c:v>-1.55871198090786</c:v>
                </c:pt>
                <c:pt idx="6900">
                  <c:v>26.485755164629602</c:v>
                </c:pt>
                <c:pt idx="6901">
                  <c:v>8.9106760554318694</c:v>
                </c:pt>
                <c:pt idx="6902">
                  <c:v>4.0661015228683501</c:v>
                </c:pt>
                <c:pt idx="6903">
                  <c:v>6.09146151871078E-2</c:v>
                </c:pt>
                <c:pt idx="6904">
                  <c:v>32.680478227273703</c:v>
                </c:pt>
                <c:pt idx="6905">
                  <c:v>13.2865854977528</c:v>
                </c:pt>
                <c:pt idx="6906">
                  <c:v>11.5181486257615</c:v>
                </c:pt>
                <c:pt idx="6907">
                  <c:v>33.200158523540502</c:v>
                </c:pt>
                <c:pt idx="6908">
                  <c:v>8.4644501804682495</c:v>
                </c:pt>
                <c:pt idx="6909">
                  <c:v>32.903965908171699</c:v>
                </c:pt>
                <c:pt idx="6910">
                  <c:v>1.0354786227349899</c:v>
                </c:pt>
                <c:pt idx="6911">
                  <c:v>39.156783448813997</c:v>
                </c:pt>
                <c:pt idx="6912">
                  <c:v>-32.498549885059298</c:v>
                </c:pt>
                <c:pt idx="6913">
                  <c:v>-27.848440772775799</c:v>
                </c:pt>
                <c:pt idx="6914">
                  <c:v>32.7278558162824</c:v>
                </c:pt>
                <c:pt idx="6915">
                  <c:v>-5.24246618220345</c:v>
                </c:pt>
                <c:pt idx="6916">
                  <c:v>4.0081048275278697</c:v>
                </c:pt>
                <c:pt idx="6917">
                  <c:v>-20.215048282596999</c:v>
                </c:pt>
                <c:pt idx="6918">
                  <c:v>38.925402267745703</c:v>
                </c:pt>
                <c:pt idx="6919">
                  <c:v>35.685739502153602</c:v>
                </c:pt>
                <c:pt idx="6920">
                  <c:v>-18.2506023758224</c:v>
                </c:pt>
                <c:pt idx="6921">
                  <c:v>35.610508675511603</c:v>
                </c:pt>
                <c:pt idx="6922">
                  <c:v>-33.037987687740298</c:v>
                </c:pt>
                <c:pt idx="6923">
                  <c:v>26.8453589312596</c:v>
                </c:pt>
                <c:pt idx="6924">
                  <c:v>-30.638050606945502</c:v>
                </c:pt>
                <c:pt idx="6925">
                  <c:v>-17.441876534135201</c:v>
                </c:pt>
                <c:pt idx="6926">
                  <c:v>9.9588378473745003</c:v>
                </c:pt>
                <c:pt idx="6927">
                  <c:v>27.6292164979203</c:v>
                </c:pt>
                <c:pt idx="6928">
                  <c:v>-17.0290644378432</c:v>
                </c:pt>
                <c:pt idx="6929">
                  <c:v>26.8355823435007</c:v>
                </c:pt>
                <c:pt idx="6930">
                  <c:v>-30.1745680197326</c:v>
                </c:pt>
                <c:pt idx="6931">
                  <c:v>2.3691779490921698</c:v>
                </c:pt>
                <c:pt idx="6932">
                  <c:v>9.2676720334439793</c:v>
                </c:pt>
                <c:pt idx="6933">
                  <c:v>-2.6322194817040501</c:v>
                </c:pt>
                <c:pt idx="6934">
                  <c:v>5.4192361801889302</c:v>
                </c:pt>
                <c:pt idx="6935">
                  <c:v>0.70018209111475005</c:v>
                </c:pt>
                <c:pt idx="6936">
                  <c:v>37.284441683983097</c:v>
                </c:pt>
                <c:pt idx="6937">
                  <c:v>12.947660120089999</c:v>
                </c:pt>
                <c:pt idx="6938">
                  <c:v>-33.865451670142697</c:v>
                </c:pt>
                <c:pt idx="6939">
                  <c:v>-6.3048903443708602</c:v>
                </c:pt>
                <c:pt idx="6940">
                  <c:v>26.471171670589602</c:v>
                </c:pt>
                <c:pt idx="6941">
                  <c:v>38.639330841243897</c:v>
                </c:pt>
                <c:pt idx="6942">
                  <c:v>21.514557976310499</c:v>
                </c:pt>
                <c:pt idx="6943">
                  <c:v>12.411948895152999</c:v>
                </c:pt>
                <c:pt idx="6944">
                  <c:v>-25.164329995640902</c:v>
                </c:pt>
                <c:pt idx="6945">
                  <c:v>24.194262025866902</c:v>
                </c:pt>
                <c:pt idx="6946">
                  <c:v>6.15240906890877E-2</c:v>
                </c:pt>
                <c:pt idx="6947">
                  <c:v>-3.30578605192335</c:v>
                </c:pt>
                <c:pt idx="6948">
                  <c:v>9.7136136959480197</c:v>
                </c:pt>
                <c:pt idx="6949">
                  <c:v>4.3170678835433201</c:v>
                </c:pt>
                <c:pt idx="6950">
                  <c:v>23.8003999453299</c:v>
                </c:pt>
                <c:pt idx="6951">
                  <c:v>-32.414481794306298</c:v>
                </c:pt>
                <c:pt idx="6952">
                  <c:v>0.27800264831793903</c:v>
                </c:pt>
                <c:pt idx="6953">
                  <c:v>4.0159326048401596</c:v>
                </c:pt>
                <c:pt idx="6954">
                  <c:v>30.924956470687999</c:v>
                </c:pt>
                <c:pt idx="6955">
                  <c:v>-3.08999512547929E-2</c:v>
                </c:pt>
                <c:pt idx="6956">
                  <c:v>40.534145693603001</c:v>
                </c:pt>
                <c:pt idx="6957">
                  <c:v>-23.057427453888501</c:v>
                </c:pt>
                <c:pt idx="6958">
                  <c:v>-18.951763591674698</c:v>
                </c:pt>
                <c:pt idx="6959">
                  <c:v>-28.232444598227101</c:v>
                </c:pt>
                <c:pt idx="6960">
                  <c:v>-22.609107468923099</c:v>
                </c:pt>
                <c:pt idx="6961">
                  <c:v>-5.6153790782093003</c:v>
                </c:pt>
                <c:pt idx="6962">
                  <c:v>28.015259852177198</c:v>
                </c:pt>
                <c:pt idx="6963">
                  <c:v>-0.567486166160445</c:v>
                </c:pt>
                <c:pt idx="6964">
                  <c:v>3.6552587791670499</c:v>
                </c:pt>
                <c:pt idx="6965">
                  <c:v>40.733894518977699</c:v>
                </c:pt>
                <c:pt idx="6966">
                  <c:v>-33.8475382953199</c:v>
                </c:pt>
                <c:pt idx="6967">
                  <c:v>-34.880067977870098</c:v>
                </c:pt>
                <c:pt idx="6968">
                  <c:v>7.3141323588720999</c:v>
                </c:pt>
                <c:pt idx="6969">
                  <c:v>10.351244379931501</c:v>
                </c:pt>
                <c:pt idx="6970">
                  <c:v>-3.0429583309574699</c:v>
                </c:pt>
                <c:pt idx="6971">
                  <c:v>38.529706860540401</c:v>
                </c:pt>
                <c:pt idx="6972">
                  <c:v>3.2369459481804301</c:v>
                </c:pt>
                <c:pt idx="6973">
                  <c:v>-25.006344660984301</c:v>
                </c:pt>
                <c:pt idx="6974">
                  <c:v>35.208340944593701</c:v>
                </c:pt>
                <c:pt idx="6975">
                  <c:v>35.337458476486098</c:v>
                </c:pt>
                <c:pt idx="6976">
                  <c:v>25.137309271642199</c:v>
                </c:pt>
                <c:pt idx="6977">
                  <c:v>-17.807395877068299</c:v>
                </c:pt>
                <c:pt idx="6978">
                  <c:v>36.684418943750302</c:v>
                </c:pt>
                <c:pt idx="6979">
                  <c:v>-6.2743290784964003</c:v>
                </c:pt>
                <c:pt idx="6980">
                  <c:v>-29.205865165611002</c:v>
                </c:pt>
                <c:pt idx="6981">
                  <c:v>-29.077905389453999</c:v>
                </c:pt>
                <c:pt idx="6982">
                  <c:v>24.4025545026165</c:v>
                </c:pt>
                <c:pt idx="6983">
                  <c:v>-16.773024960932499</c:v>
                </c:pt>
                <c:pt idx="6984">
                  <c:v>-29.845331078830199</c:v>
                </c:pt>
                <c:pt idx="6985">
                  <c:v>-29.6270793558799</c:v>
                </c:pt>
                <c:pt idx="6986">
                  <c:v>-20.027976383308498</c:v>
                </c:pt>
                <c:pt idx="6987">
                  <c:v>24.124352733302899</c:v>
                </c:pt>
                <c:pt idx="6988">
                  <c:v>-4.1854992888837499</c:v>
                </c:pt>
                <c:pt idx="6989">
                  <c:v>-20.6466051491293</c:v>
                </c:pt>
                <c:pt idx="6990">
                  <c:v>-5.0842615573672196</c:v>
                </c:pt>
                <c:pt idx="6991">
                  <c:v>-25.870579202913799</c:v>
                </c:pt>
                <c:pt idx="6992">
                  <c:v>30.040537282142001</c:v>
                </c:pt>
                <c:pt idx="6993">
                  <c:v>-32.499849941584699</c:v>
                </c:pt>
                <c:pt idx="6994">
                  <c:v>5.1844530308614196</c:v>
                </c:pt>
                <c:pt idx="6995">
                  <c:v>10.568597231175801</c:v>
                </c:pt>
                <c:pt idx="6996">
                  <c:v>29.5709448612524</c:v>
                </c:pt>
                <c:pt idx="6997">
                  <c:v>-4.3459987400512796</c:v>
                </c:pt>
                <c:pt idx="6998">
                  <c:v>38.321045176680897</c:v>
                </c:pt>
                <c:pt idx="6999">
                  <c:v>-18.438985321303601</c:v>
                </c:pt>
                <c:pt idx="7000">
                  <c:v>-31.2614899918924</c:v>
                </c:pt>
                <c:pt idx="7001">
                  <c:v>-24.4752871202238</c:v>
                </c:pt>
                <c:pt idx="7002">
                  <c:v>-6.22577591180971</c:v>
                </c:pt>
                <c:pt idx="7003">
                  <c:v>3.9523761474453498</c:v>
                </c:pt>
                <c:pt idx="7004">
                  <c:v>25.808879117694001</c:v>
                </c:pt>
                <c:pt idx="7005">
                  <c:v>-15.4389170753046</c:v>
                </c:pt>
                <c:pt idx="7006">
                  <c:v>-33.998025253051999</c:v>
                </c:pt>
                <c:pt idx="7007">
                  <c:v>27.057221722591599</c:v>
                </c:pt>
                <c:pt idx="7008">
                  <c:v>-16.148328865446</c:v>
                </c:pt>
                <c:pt idx="7009">
                  <c:v>34.063182609973097</c:v>
                </c:pt>
                <c:pt idx="7010">
                  <c:v>0.82020733526145595</c:v>
                </c:pt>
                <c:pt idx="7011">
                  <c:v>22.539506962716899</c:v>
                </c:pt>
                <c:pt idx="7012">
                  <c:v>35.001695472462899</c:v>
                </c:pt>
                <c:pt idx="7013">
                  <c:v>-3.4011676721698501</c:v>
                </c:pt>
                <c:pt idx="7014">
                  <c:v>39.449536761530602</c:v>
                </c:pt>
                <c:pt idx="7015">
                  <c:v>39.166367183928799</c:v>
                </c:pt>
                <c:pt idx="7016">
                  <c:v>-30.881046228366401</c:v>
                </c:pt>
                <c:pt idx="7017">
                  <c:v>-16.027840093739002</c:v>
                </c:pt>
                <c:pt idx="7018">
                  <c:v>-15.826645506549401</c:v>
                </c:pt>
                <c:pt idx="7019">
                  <c:v>12.400002947801701</c:v>
                </c:pt>
                <c:pt idx="7020">
                  <c:v>10.6851305289289</c:v>
                </c:pt>
                <c:pt idx="7021">
                  <c:v>1.4853762901213501</c:v>
                </c:pt>
                <c:pt idx="7022">
                  <c:v>-28.081446524768001</c:v>
                </c:pt>
                <c:pt idx="7023">
                  <c:v>0.43357402395412298</c:v>
                </c:pt>
                <c:pt idx="7024">
                  <c:v>-30.302665865529601</c:v>
                </c:pt>
                <c:pt idx="7025">
                  <c:v>-17.093994806451501</c:v>
                </c:pt>
                <c:pt idx="7026">
                  <c:v>4.7095611552868304</c:v>
                </c:pt>
                <c:pt idx="7027">
                  <c:v>-27.792086640832899</c:v>
                </c:pt>
                <c:pt idx="7028">
                  <c:v>-30.401569511766201</c:v>
                </c:pt>
                <c:pt idx="7029">
                  <c:v>-31.891975096842899</c:v>
                </c:pt>
                <c:pt idx="7030">
                  <c:v>-2.1998423425300802</c:v>
                </c:pt>
                <c:pt idx="7031">
                  <c:v>25.468767783901502</c:v>
                </c:pt>
                <c:pt idx="7032">
                  <c:v>34.167011421861197</c:v>
                </c:pt>
                <c:pt idx="7033">
                  <c:v>26.455942743709699</c:v>
                </c:pt>
                <c:pt idx="7034">
                  <c:v>-4.7158885622886597</c:v>
                </c:pt>
                <c:pt idx="7035">
                  <c:v>1.2771001511207301</c:v>
                </c:pt>
                <c:pt idx="7036">
                  <c:v>-1.05418115099572</c:v>
                </c:pt>
                <c:pt idx="7037">
                  <c:v>11.7460101508316</c:v>
                </c:pt>
                <c:pt idx="7038">
                  <c:v>21.5368221937632</c:v>
                </c:pt>
                <c:pt idx="7039">
                  <c:v>-31.976658010897999</c:v>
                </c:pt>
                <c:pt idx="7040">
                  <c:v>26.303554577395701</c:v>
                </c:pt>
                <c:pt idx="7041">
                  <c:v>36.698544261086298</c:v>
                </c:pt>
                <c:pt idx="7042">
                  <c:v>-16.712700155359901</c:v>
                </c:pt>
                <c:pt idx="7043">
                  <c:v>38.9944763889971</c:v>
                </c:pt>
                <c:pt idx="7044">
                  <c:v>8.9069447516638203</c:v>
                </c:pt>
                <c:pt idx="7045">
                  <c:v>27.989139269777699</c:v>
                </c:pt>
                <c:pt idx="7046">
                  <c:v>31.887542807506499</c:v>
                </c:pt>
                <c:pt idx="7047">
                  <c:v>-24.906834763050799</c:v>
                </c:pt>
                <c:pt idx="7048">
                  <c:v>-34.029407369365998</c:v>
                </c:pt>
                <c:pt idx="7049">
                  <c:v>35.241414050310297</c:v>
                </c:pt>
                <c:pt idx="7050">
                  <c:v>40.690420073019197</c:v>
                </c:pt>
                <c:pt idx="7051">
                  <c:v>9.2709711889000292</c:v>
                </c:pt>
                <c:pt idx="7052">
                  <c:v>-28.1636505638911</c:v>
                </c:pt>
                <c:pt idx="7053">
                  <c:v>-17.752801024512301</c:v>
                </c:pt>
                <c:pt idx="7054">
                  <c:v>-18.9824012822878</c:v>
                </c:pt>
                <c:pt idx="7055">
                  <c:v>-3.6961432591558601</c:v>
                </c:pt>
                <c:pt idx="7056">
                  <c:v>5.9101172037145604</c:v>
                </c:pt>
                <c:pt idx="7057">
                  <c:v>34.014167160690498</c:v>
                </c:pt>
                <c:pt idx="7058">
                  <c:v>20.889219136193802</c:v>
                </c:pt>
                <c:pt idx="7059">
                  <c:v>-29.086518758315702</c:v>
                </c:pt>
                <c:pt idx="7060">
                  <c:v>6.0234340091812602</c:v>
                </c:pt>
                <c:pt idx="7061">
                  <c:v>-2.8040333742902099</c:v>
                </c:pt>
                <c:pt idx="7062">
                  <c:v>24.346828131034201</c:v>
                </c:pt>
                <c:pt idx="7063">
                  <c:v>-15.335362844641001</c:v>
                </c:pt>
                <c:pt idx="7064">
                  <c:v>34.861755330320598</c:v>
                </c:pt>
                <c:pt idx="7065">
                  <c:v>23.901145338407499</c:v>
                </c:pt>
                <c:pt idx="7066">
                  <c:v>-4.3079046200675802E-3</c:v>
                </c:pt>
                <c:pt idx="7067">
                  <c:v>25.417368783065399</c:v>
                </c:pt>
                <c:pt idx="7068">
                  <c:v>35.724446620691999</c:v>
                </c:pt>
                <c:pt idx="7069">
                  <c:v>11.3418283460285</c:v>
                </c:pt>
                <c:pt idx="7070">
                  <c:v>33.102298776128698</c:v>
                </c:pt>
                <c:pt idx="7071">
                  <c:v>28.945742944897901</c:v>
                </c:pt>
                <c:pt idx="7072">
                  <c:v>11.1283677427339</c:v>
                </c:pt>
                <c:pt idx="7073">
                  <c:v>-34.174552863358002</c:v>
                </c:pt>
                <c:pt idx="7074">
                  <c:v>2.7228783716636298</c:v>
                </c:pt>
                <c:pt idx="7075">
                  <c:v>-5.4189616893656103</c:v>
                </c:pt>
                <c:pt idx="7076">
                  <c:v>-5.4647459458060199</c:v>
                </c:pt>
                <c:pt idx="7077">
                  <c:v>9.0265704243330802</c:v>
                </c:pt>
                <c:pt idx="7078">
                  <c:v>-33.553791523501701</c:v>
                </c:pt>
                <c:pt idx="7079">
                  <c:v>5.8757047469843098</c:v>
                </c:pt>
                <c:pt idx="7080">
                  <c:v>5.1584490390148696</c:v>
                </c:pt>
                <c:pt idx="7081">
                  <c:v>27.969851856203501</c:v>
                </c:pt>
                <c:pt idx="7082">
                  <c:v>21.948146186362798</c:v>
                </c:pt>
                <c:pt idx="7083">
                  <c:v>30.472414645253298</c:v>
                </c:pt>
                <c:pt idx="7084">
                  <c:v>-33.955594914041697</c:v>
                </c:pt>
                <c:pt idx="7085">
                  <c:v>5.43750406898784</c:v>
                </c:pt>
                <c:pt idx="7086">
                  <c:v>37.036961010529502</c:v>
                </c:pt>
                <c:pt idx="7087">
                  <c:v>10.0402346415857</c:v>
                </c:pt>
                <c:pt idx="7088">
                  <c:v>34.905436207635802</c:v>
                </c:pt>
                <c:pt idx="7089">
                  <c:v>40.460505038206101</c:v>
                </c:pt>
                <c:pt idx="7090">
                  <c:v>35.100679744505101</c:v>
                </c:pt>
                <c:pt idx="7091">
                  <c:v>1.6327186532021201</c:v>
                </c:pt>
                <c:pt idx="7092">
                  <c:v>35.286212741179398</c:v>
                </c:pt>
                <c:pt idx="7093">
                  <c:v>-19.624903849375301</c:v>
                </c:pt>
                <c:pt idx="7094">
                  <c:v>37.2153959336379</c:v>
                </c:pt>
                <c:pt idx="7095">
                  <c:v>-25.9333381099053</c:v>
                </c:pt>
                <c:pt idx="7096">
                  <c:v>40.254071665009597</c:v>
                </c:pt>
                <c:pt idx="7097">
                  <c:v>9.5140848684185393</c:v>
                </c:pt>
                <c:pt idx="7098">
                  <c:v>-24.555456278827702</c:v>
                </c:pt>
                <c:pt idx="7099">
                  <c:v>31.879763220430601</c:v>
                </c:pt>
                <c:pt idx="7100">
                  <c:v>-28.400319301055799</c:v>
                </c:pt>
                <c:pt idx="7101">
                  <c:v>-20.253097020530301</c:v>
                </c:pt>
                <c:pt idx="7102">
                  <c:v>-2.27125714870933</c:v>
                </c:pt>
                <c:pt idx="7103">
                  <c:v>-18.004282118715501</c:v>
                </c:pt>
                <c:pt idx="7104">
                  <c:v>21.084546830380901</c:v>
                </c:pt>
                <c:pt idx="7105">
                  <c:v>-15.7457130986497</c:v>
                </c:pt>
                <c:pt idx="7106">
                  <c:v>-16.726075296964002</c:v>
                </c:pt>
                <c:pt idx="7107">
                  <c:v>35.945594101184902</c:v>
                </c:pt>
                <c:pt idx="7108">
                  <c:v>-27.0504415490627</c:v>
                </c:pt>
                <c:pt idx="7109">
                  <c:v>-32.219172611345002</c:v>
                </c:pt>
                <c:pt idx="7110">
                  <c:v>23.506593920346901</c:v>
                </c:pt>
                <c:pt idx="7111">
                  <c:v>11.3272377066576</c:v>
                </c:pt>
                <c:pt idx="7112">
                  <c:v>32.2710967590777</c:v>
                </c:pt>
                <c:pt idx="7113">
                  <c:v>-20.548125636988701</c:v>
                </c:pt>
                <c:pt idx="7114">
                  <c:v>7.7920693602921096</c:v>
                </c:pt>
                <c:pt idx="7115">
                  <c:v>39.634118850087603</c:v>
                </c:pt>
                <c:pt idx="7116">
                  <c:v>10.3158473877393</c:v>
                </c:pt>
                <c:pt idx="7117">
                  <c:v>-25.174971973414401</c:v>
                </c:pt>
                <c:pt idx="7118">
                  <c:v>31.701701831358498</c:v>
                </c:pt>
                <c:pt idx="7119">
                  <c:v>24.421280396041499</c:v>
                </c:pt>
                <c:pt idx="7120">
                  <c:v>12.084934441796801</c:v>
                </c:pt>
                <c:pt idx="7121">
                  <c:v>-24.2594834368657</c:v>
                </c:pt>
                <c:pt idx="7122">
                  <c:v>-34.133057957543102</c:v>
                </c:pt>
                <c:pt idx="7123">
                  <c:v>-5.7812616017999199</c:v>
                </c:pt>
                <c:pt idx="7124">
                  <c:v>35.476705932758598</c:v>
                </c:pt>
                <c:pt idx="7125">
                  <c:v>34.553700972822497</c:v>
                </c:pt>
                <c:pt idx="7126">
                  <c:v>13.410328409419799</c:v>
                </c:pt>
                <c:pt idx="7127">
                  <c:v>7.11590818422727</c:v>
                </c:pt>
                <c:pt idx="7128">
                  <c:v>-21.182926746898399</c:v>
                </c:pt>
                <c:pt idx="7129">
                  <c:v>32.347736457574598</c:v>
                </c:pt>
                <c:pt idx="7130">
                  <c:v>3.6712340806256298</c:v>
                </c:pt>
                <c:pt idx="7131">
                  <c:v>26.3801465301711</c:v>
                </c:pt>
                <c:pt idx="7132">
                  <c:v>-22.3932271251435</c:v>
                </c:pt>
                <c:pt idx="7133">
                  <c:v>-4.3553091353440303</c:v>
                </c:pt>
                <c:pt idx="7134">
                  <c:v>32.528182145650298</c:v>
                </c:pt>
                <c:pt idx="7135">
                  <c:v>-32.140577654408098</c:v>
                </c:pt>
                <c:pt idx="7136">
                  <c:v>34.316965052685198</c:v>
                </c:pt>
                <c:pt idx="7137">
                  <c:v>-32.302659674773501</c:v>
                </c:pt>
                <c:pt idx="7138">
                  <c:v>36.912614654996297</c:v>
                </c:pt>
                <c:pt idx="7139">
                  <c:v>-31.719442217402001</c:v>
                </c:pt>
                <c:pt idx="7140">
                  <c:v>-25.758066480042501</c:v>
                </c:pt>
                <c:pt idx="7141">
                  <c:v>-1.5929651858479701</c:v>
                </c:pt>
                <c:pt idx="7142">
                  <c:v>-23.358723936041301</c:v>
                </c:pt>
                <c:pt idx="7143">
                  <c:v>9.2171648282105298</c:v>
                </c:pt>
                <c:pt idx="7144">
                  <c:v>2.45997721172537</c:v>
                </c:pt>
                <c:pt idx="7145">
                  <c:v>10.223779959928899</c:v>
                </c:pt>
                <c:pt idx="7146">
                  <c:v>10.3979046731802</c:v>
                </c:pt>
                <c:pt idx="7147">
                  <c:v>4.31916181517549</c:v>
                </c:pt>
                <c:pt idx="7148">
                  <c:v>-19.370402929956001</c:v>
                </c:pt>
                <c:pt idx="7149">
                  <c:v>27.347535586073299</c:v>
                </c:pt>
                <c:pt idx="7150">
                  <c:v>-33.2831283751893</c:v>
                </c:pt>
                <c:pt idx="7151">
                  <c:v>32.033450026483202</c:v>
                </c:pt>
                <c:pt idx="7152">
                  <c:v>36.708755156719697</c:v>
                </c:pt>
                <c:pt idx="7153">
                  <c:v>9.1477019383546203</c:v>
                </c:pt>
                <c:pt idx="7154">
                  <c:v>-35.131232809754401</c:v>
                </c:pt>
                <c:pt idx="7155">
                  <c:v>-25.112680966203499</c:v>
                </c:pt>
                <c:pt idx="7156">
                  <c:v>6.4452292393533996</c:v>
                </c:pt>
                <c:pt idx="7157">
                  <c:v>35.5348012442103</c:v>
                </c:pt>
                <c:pt idx="7158">
                  <c:v>-3.3081831588836002</c:v>
                </c:pt>
                <c:pt idx="7159">
                  <c:v>7.7344838831991396</c:v>
                </c:pt>
                <c:pt idx="7160">
                  <c:v>-17.0599638338483</c:v>
                </c:pt>
                <c:pt idx="7161">
                  <c:v>-25.952678502605099</c:v>
                </c:pt>
                <c:pt idx="7162">
                  <c:v>33.683300822099902</c:v>
                </c:pt>
                <c:pt idx="7163">
                  <c:v>-22.3053314397694</c:v>
                </c:pt>
                <c:pt idx="7164">
                  <c:v>33.452208047766497</c:v>
                </c:pt>
                <c:pt idx="7165">
                  <c:v>-19.963383595976499</c:v>
                </c:pt>
                <c:pt idx="7166">
                  <c:v>-26.6506067051339</c:v>
                </c:pt>
                <c:pt idx="7167">
                  <c:v>-1.0602884269413699</c:v>
                </c:pt>
                <c:pt idx="7168">
                  <c:v>40.565926946837898</c:v>
                </c:pt>
                <c:pt idx="7169">
                  <c:v>11.703735299163601</c:v>
                </c:pt>
                <c:pt idx="7170">
                  <c:v>-0.199967352791946</c:v>
                </c:pt>
                <c:pt idx="7171">
                  <c:v>37.797470716632397</c:v>
                </c:pt>
                <c:pt idx="7172">
                  <c:v>36.972957992681202</c:v>
                </c:pt>
                <c:pt idx="7173">
                  <c:v>22.747423116552199</c:v>
                </c:pt>
                <c:pt idx="7174">
                  <c:v>-25.070341640454799</c:v>
                </c:pt>
                <c:pt idx="7175">
                  <c:v>37.388159770061598</c:v>
                </c:pt>
                <c:pt idx="7176">
                  <c:v>36.430018782782298</c:v>
                </c:pt>
                <c:pt idx="7177">
                  <c:v>-0.93184196746394299</c:v>
                </c:pt>
                <c:pt idx="7178">
                  <c:v>11.523874739434101</c:v>
                </c:pt>
                <c:pt idx="7179">
                  <c:v>8.3873278004160401</c:v>
                </c:pt>
                <c:pt idx="7180">
                  <c:v>-26.567193512791398</c:v>
                </c:pt>
                <c:pt idx="7181">
                  <c:v>9.0277785119795197</c:v>
                </c:pt>
                <c:pt idx="7182">
                  <c:v>33.869056494717498</c:v>
                </c:pt>
                <c:pt idx="7183">
                  <c:v>27.8403532388751</c:v>
                </c:pt>
                <c:pt idx="7184">
                  <c:v>2.4403475073742902</c:v>
                </c:pt>
                <c:pt idx="7185">
                  <c:v>33.023257597967103</c:v>
                </c:pt>
                <c:pt idx="7186">
                  <c:v>31.4857626782076</c:v>
                </c:pt>
                <c:pt idx="7187">
                  <c:v>10.328773334730201</c:v>
                </c:pt>
                <c:pt idx="7188">
                  <c:v>-4.6245478206664403</c:v>
                </c:pt>
                <c:pt idx="7189">
                  <c:v>38.147973295152397</c:v>
                </c:pt>
                <c:pt idx="7190">
                  <c:v>27.5044193821156</c:v>
                </c:pt>
                <c:pt idx="7191">
                  <c:v>-5.5241047740057301</c:v>
                </c:pt>
                <c:pt idx="7192">
                  <c:v>-19.263670040331199</c:v>
                </c:pt>
                <c:pt idx="7193">
                  <c:v>28.2557845726881</c:v>
                </c:pt>
                <c:pt idx="7194">
                  <c:v>-34.126078414635202</c:v>
                </c:pt>
                <c:pt idx="7195">
                  <c:v>-18.9187490412607</c:v>
                </c:pt>
                <c:pt idx="7196">
                  <c:v>22.212445469063901</c:v>
                </c:pt>
                <c:pt idx="7197">
                  <c:v>26.543128398856101</c:v>
                </c:pt>
                <c:pt idx="7198">
                  <c:v>30.603170474878201</c:v>
                </c:pt>
                <c:pt idx="7199">
                  <c:v>-27.389911675504202</c:v>
                </c:pt>
                <c:pt idx="7200">
                  <c:v>29.505962705874801</c:v>
                </c:pt>
                <c:pt idx="7201">
                  <c:v>38.667023646189399</c:v>
                </c:pt>
                <c:pt idx="7202">
                  <c:v>6.9308584579107997</c:v>
                </c:pt>
                <c:pt idx="7203">
                  <c:v>-24.551882998012101</c:v>
                </c:pt>
                <c:pt idx="7204">
                  <c:v>3.0429932610237902</c:v>
                </c:pt>
                <c:pt idx="7205">
                  <c:v>-20.8520040930478</c:v>
                </c:pt>
                <c:pt idx="7206">
                  <c:v>12.297543111687</c:v>
                </c:pt>
                <c:pt idx="7207">
                  <c:v>29.287527686065499</c:v>
                </c:pt>
                <c:pt idx="7208">
                  <c:v>-34.161261205043203</c:v>
                </c:pt>
                <c:pt idx="7209">
                  <c:v>-27.6999290485629</c:v>
                </c:pt>
                <c:pt idx="7210">
                  <c:v>-32.514021237988302</c:v>
                </c:pt>
                <c:pt idx="7211">
                  <c:v>3.9079510593385001</c:v>
                </c:pt>
                <c:pt idx="7212">
                  <c:v>-31.665216080581398</c:v>
                </c:pt>
                <c:pt idx="7213">
                  <c:v>34.266819921933099</c:v>
                </c:pt>
                <c:pt idx="7214">
                  <c:v>-30.011840630642599</c:v>
                </c:pt>
                <c:pt idx="7215">
                  <c:v>23.3289418577112</c:v>
                </c:pt>
                <c:pt idx="7216">
                  <c:v>-5.2002965224614801</c:v>
                </c:pt>
                <c:pt idx="7217">
                  <c:v>-3.2897013094087799</c:v>
                </c:pt>
                <c:pt idx="7218">
                  <c:v>0.70113168968728901</c:v>
                </c:pt>
                <c:pt idx="7219">
                  <c:v>31.0007222782857</c:v>
                </c:pt>
                <c:pt idx="7220">
                  <c:v>-32.152652803553202</c:v>
                </c:pt>
                <c:pt idx="7221">
                  <c:v>13.1019199514735</c:v>
                </c:pt>
                <c:pt idx="7222">
                  <c:v>0.54785904629923099</c:v>
                </c:pt>
                <c:pt idx="7223">
                  <c:v>11.1217681724565</c:v>
                </c:pt>
                <c:pt idx="7224">
                  <c:v>36.967268917185102</c:v>
                </c:pt>
                <c:pt idx="7225">
                  <c:v>9.0634643590899699</c:v>
                </c:pt>
                <c:pt idx="7226">
                  <c:v>25.812009654211899</c:v>
                </c:pt>
                <c:pt idx="7227">
                  <c:v>8.1292695060599893</c:v>
                </c:pt>
                <c:pt idx="7228">
                  <c:v>1.4462626773142699</c:v>
                </c:pt>
                <c:pt idx="7229">
                  <c:v>-23.582991001392902</c:v>
                </c:pt>
                <c:pt idx="7230">
                  <c:v>1.1577624888162401</c:v>
                </c:pt>
                <c:pt idx="7231">
                  <c:v>25.370992865156399</c:v>
                </c:pt>
                <c:pt idx="7232">
                  <c:v>-22.333633595941201</c:v>
                </c:pt>
                <c:pt idx="7233">
                  <c:v>27.405139859611499</c:v>
                </c:pt>
                <c:pt idx="7234">
                  <c:v>38.105467796686199</c:v>
                </c:pt>
                <c:pt idx="7235">
                  <c:v>3.2378694735643898</c:v>
                </c:pt>
                <c:pt idx="7236">
                  <c:v>-5.2696830770151299</c:v>
                </c:pt>
                <c:pt idx="7237">
                  <c:v>-21.061414846320801</c:v>
                </c:pt>
                <c:pt idx="7238">
                  <c:v>-16.642975915442399</c:v>
                </c:pt>
                <c:pt idx="7239">
                  <c:v>7.0188179306604797</c:v>
                </c:pt>
                <c:pt idx="7240">
                  <c:v>-34.751801456881303</c:v>
                </c:pt>
                <c:pt idx="7241">
                  <c:v>-16.3370799989662</c:v>
                </c:pt>
                <c:pt idx="7242">
                  <c:v>31.336537489858099</c:v>
                </c:pt>
                <c:pt idx="7243">
                  <c:v>8.1966219981386192</c:v>
                </c:pt>
                <c:pt idx="7244">
                  <c:v>1.5435628661675</c:v>
                </c:pt>
                <c:pt idx="7245">
                  <c:v>30.157862614859599</c:v>
                </c:pt>
                <c:pt idx="7246">
                  <c:v>11.449792420311599</c:v>
                </c:pt>
                <c:pt idx="7247">
                  <c:v>-4.2828178873062903</c:v>
                </c:pt>
                <c:pt idx="7248">
                  <c:v>-18.321054303806498</c:v>
                </c:pt>
                <c:pt idx="7249">
                  <c:v>4.8945224381044703</c:v>
                </c:pt>
                <c:pt idx="7250">
                  <c:v>33.256904006906097</c:v>
                </c:pt>
                <c:pt idx="7251">
                  <c:v>12.2273839340343</c:v>
                </c:pt>
                <c:pt idx="7252">
                  <c:v>29.748632965086099</c:v>
                </c:pt>
                <c:pt idx="7253">
                  <c:v>-28.156904645599901</c:v>
                </c:pt>
                <c:pt idx="7254">
                  <c:v>20.852869043325601</c:v>
                </c:pt>
                <c:pt idx="7255">
                  <c:v>39.328962549310802</c:v>
                </c:pt>
                <c:pt idx="7256">
                  <c:v>9.3143595622705906</c:v>
                </c:pt>
                <c:pt idx="7257">
                  <c:v>-29.8425432540819</c:v>
                </c:pt>
                <c:pt idx="7258">
                  <c:v>-35.116484824381999</c:v>
                </c:pt>
                <c:pt idx="7259">
                  <c:v>33.550487253196998</c:v>
                </c:pt>
                <c:pt idx="7260">
                  <c:v>-5.2421277949976801</c:v>
                </c:pt>
                <c:pt idx="7261">
                  <c:v>-20.4546767082375</c:v>
                </c:pt>
                <c:pt idx="7262">
                  <c:v>-17.177588334353299</c:v>
                </c:pt>
                <c:pt idx="7263">
                  <c:v>36.793628351967101</c:v>
                </c:pt>
                <c:pt idx="7264">
                  <c:v>-27.630407097527499</c:v>
                </c:pt>
                <c:pt idx="7265">
                  <c:v>6.59633231049256</c:v>
                </c:pt>
                <c:pt idx="7266">
                  <c:v>21.7016278026551</c:v>
                </c:pt>
                <c:pt idx="7267">
                  <c:v>-34.598262897766197</c:v>
                </c:pt>
                <c:pt idx="7268">
                  <c:v>1.1883444111172301</c:v>
                </c:pt>
                <c:pt idx="7269">
                  <c:v>-27.581226967765499</c:v>
                </c:pt>
                <c:pt idx="7270">
                  <c:v>5.1255954221701296</c:v>
                </c:pt>
                <c:pt idx="7271">
                  <c:v>35.838447653263302</c:v>
                </c:pt>
                <c:pt idx="7272">
                  <c:v>-21.083009256266099</c:v>
                </c:pt>
                <c:pt idx="7273">
                  <c:v>2.7230344671945401</c:v>
                </c:pt>
                <c:pt idx="7274">
                  <c:v>-5.3910313237868301</c:v>
                </c:pt>
                <c:pt idx="7275">
                  <c:v>7.8233127635787598</c:v>
                </c:pt>
                <c:pt idx="7276">
                  <c:v>-28.243457158678801</c:v>
                </c:pt>
                <c:pt idx="7277">
                  <c:v>31.948568754974399</c:v>
                </c:pt>
                <c:pt idx="7278">
                  <c:v>6.8813775933477404</c:v>
                </c:pt>
                <c:pt idx="7279">
                  <c:v>22.1682070115614</c:v>
                </c:pt>
                <c:pt idx="7280">
                  <c:v>-22.348279863525999</c:v>
                </c:pt>
                <c:pt idx="7281">
                  <c:v>10.9767826168667</c:v>
                </c:pt>
                <c:pt idx="7282">
                  <c:v>-23.182369898421499</c:v>
                </c:pt>
                <c:pt idx="7283">
                  <c:v>-15.3276948657051</c:v>
                </c:pt>
                <c:pt idx="7284">
                  <c:v>-30.4722722221771</c:v>
                </c:pt>
                <c:pt idx="7285">
                  <c:v>27.532626002986099</c:v>
                </c:pt>
                <c:pt idx="7286">
                  <c:v>13.408838034635499</c:v>
                </c:pt>
                <c:pt idx="7287">
                  <c:v>38.9014342327322</c:v>
                </c:pt>
                <c:pt idx="7288">
                  <c:v>-28.730754237441001</c:v>
                </c:pt>
                <c:pt idx="7289">
                  <c:v>2.71768024159927</c:v>
                </c:pt>
                <c:pt idx="7290">
                  <c:v>-31.454407883559401</c:v>
                </c:pt>
                <c:pt idx="7291">
                  <c:v>-24.514370842385699</c:v>
                </c:pt>
                <c:pt idx="7292">
                  <c:v>-22.5389143107415</c:v>
                </c:pt>
                <c:pt idx="7293">
                  <c:v>-21.147692570553101</c:v>
                </c:pt>
                <c:pt idx="7294">
                  <c:v>1.78348630733691</c:v>
                </c:pt>
                <c:pt idx="7295">
                  <c:v>-22.123273845676302</c:v>
                </c:pt>
                <c:pt idx="7296">
                  <c:v>2.9260540025997699</c:v>
                </c:pt>
                <c:pt idx="7297">
                  <c:v>26.885458786485501</c:v>
                </c:pt>
                <c:pt idx="7298">
                  <c:v>-17.6766888820334</c:v>
                </c:pt>
                <c:pt idx="7299">
                  <c:v>-20.950709676133101</c:v>
                </c:pt>
                <c:pt idx="7300">
                  <c:v>-29.1201236839457</c:v>
                </c:pt>
                <c:pt idx="7301">
                  <c:v>-3.4434990755821202</c:v>
                </c:pt>
                <c:pt idx="7302">
                  <c:v>-22.8823031518106</c:v>
                </c:pt>
                <c:pt idx="7303">
                  <c:v>23.330356291745002</c:v>
                </c:pt>
                <c:pt idx="7304">
                  <c:v>3.6064520560012001</c:v>
                </c:pt>
                <c:pt idx="7305">
                  <c:v>32.229180919533199</c:v>
                </c:pt>
                <c:pt idx="7306">
                  <c:v>36.9176204739952</c:v>
                </c:pt>
                <c:pt idx="7307">
                  <c:v>7.7257065001165204</c:v>
                </c:pt>
                <c:pt idx="7308">
                  <c:v>-22.204831576230099</c:v>
                </c:pt>
                <c:pt idx="7309">
                  <c:v>38.4922284451482</c:v>
                </c:pt>
                <c:pt idx="7310">
                  <c:v>34.738821799773099</c:v>
                </c:pt>
                <c:pt idx="7311">
                  <c:v>-15.9624862608329</c:v>
                </c:pt>
                <c:pt idx="7312">
                  <c:v>-4.5290287657802599</c:v>
                </c:pt>
                <c:pt idx="7313">
                  <c:v>10.0397785502837</c:v>
                </c:pt>
                <c:pt idx="7314">
                  <c:v>-26.373917438269</c:v>
                </c:pt>
                <c:pt idx="7315">
                  <c:v>-0.37496460963797101</c:v>
                </c:pt>
                <c:pt idx="7316">
                  <c:v>6.90143554116566</c:v>
                </c:pt>
                <c:pt idx="7317">
                  <c:v>30.600429938812599</c:v>
                </c:pt>
                <c:pt idx="7318">
                  <c:v>-25.464392534151699</c:v>
                </c:pt>
                <c:pt idx="7319">
                  <c:v>-22.485679403847598</c:v>
                </c:pt>
                <c:pt idx="7320">
                  <c:v>-30.314240073531298</c:v>
                </c:pt>
                <c:pt idx="7321">
                  <c:v>-22.9510852990167</c:v>
                </c:pt>
                <c:pt idx="7322">
                  <c:v>-33.013661334704402</c:v>
                </c:pt>
                <c:pt idx="7323">
                  <c:v>33.596461418224997</c:v>
                </c:pt>
                <c:pt idx="7324">
                  <c:v>-34.221486068026501</c:v>
                </c:pt>
                <c:pt idx="7325">
                  <c:v>36.731761541560999</c:v>
                </c:pt>
                <c:pt idx="7326">
                  <c:v>9.34674208623011</c:v>
                </c:pt>
                <c:pt idx="7327">
                  <c:v>30.3256128110181</c:v>
                </c:pt>
                <c:pt idx="7328">
                  <c:v>4.0045797104212699</c:v>
                </c:pt>
                <c:pt idx="7329">
                  <c:v>38.263775802766901</c:v>
                </c:pt>
                <c:pt idx="7330">
                  <c:v>-20.9780611667722</c:v>
                </c:pt>
                <c:pt idx="7331">
                  <c:v>-34.2859013967877</c:v>
                </c:pt>
                <c:pt idx="7332">
                  <c:v>29.609385319852102</c:v>
                </c:pt>
                <c:pt idx="7333">
                  <c:v>23.9011971737633</c:v>
                </c:pt>
                <c:pt idx="7334">
                  <c:v>-1.1792791070738999</c:v>
                </c:pt>
                <c:pt idx="7335">
                  <c:v>38.053060084525001</c:v>
                </c:pt>
                <c:pt idx="7336">
                  <c:v>-22.722786468217699</c:v>
                </c:pt>
                <c:pt idx="7337">
                  <c:v>-34.316933436645698</c:v>
                </c:pt>
                <c:pt idx="7338">
                  <c:v>1.3954839360617</c:v>
                </c:pt>
                <c:pt idx="7339">
                  <c:v>3.7318274323578602</c:v>
                </c:pt>
                <c:pt idx="7340">
                  <c:v>-30.1363804296141</c:v>
                </c:pt>
                <c:pt idx="7341">
                  <c:v>5.2353562347525298</c:v>
                </c:pt>
                <c:pt idx="7342">
                  <c:v>-24.5289703859053</c:v>
                </c:pt>
                <c:pt idx="7343">
                  <c:v>-5.94792378723238</c:v>
                </c:pt>
                <c:pt idx="7344">
                  <c:v>29.662184786866298</c:v>
                </c:pt>
                <c:pt idx="7345">
                  <c:v>0.14288265062396399</c:v>
                </c:pt>
                <c:pt idx="7346">
                  <c:v>-23.638928316444101</c:v>
                </c:pt>
                <c:pt idx="7347">
                  <c:v>8.1190222494024997</c:v>
                </c:pt>
                <c:pt idx="7348">
                  <c:v>-29.6143827288053</c:v>
                </c:pt>
                <c:pt idx="7349">
                  <c:v>-33.975080749833502</c:v>
                </c:pt>
                <c:pt idx="7350">
                  <c:v>25.262260233077001</c:v>
                </c:pt>
                <c:pt idx="7351">
                  <c:v>-23.840037825763499</c:v>
                </c:pt>
                <c:pt idx="7352">
                  <c:v>12.4371491479115</c:v>
                </c:pt>
                <c:pt idx="7353">
                  <c:v>1.75906059194585</c:v>
                </c:pt>
                <c:pt idx="7354">
                  <c:v>-15.884395779461901</c:v>
                </c:pt>
                <c:pt idx="7355">
                  <c:v>-34.6534157963168</c:v>
                </c:pt>
                <c:pt idx="7356">
                  <c:v>8.4948834259899506</c:v>
                </c:pt>
                <c:pt idx="7357">
                  <c:v>-24.2625814226116</c:v>
                </c:pt>
                <c:pt idx="7358">
                  <c:v>10.188787856544099</c:v>
                </c:pt>
                <c:pt idx="7359">
                  <c:v>33.687442116166402</c:v>
                </c:pt>
                <c:pt idx="7360">
                  <c:v>-23.7931657439463</c:v>
                </c:pt>
                <c:pt idx="7361">
                  <c:v>0.54756504098167902</c:v>
                </c:pt>
                <c:pt idx="7362">
                  <c:v>-30.095455712366899</c:v>
                </c:pt>
                <c:pt idx="7363">
                  <c:v>-32.925839937296097</c:v>
                </c:pt>
                <c:pt idx="7364">
                  <c:v>-34.060550904424097</c:v>
                </c:pt>
                <c:pt idx="7365">
                  <c:v>-5.9500292418505101</c:v>
                </c:pt>
                <c:pt idx="7366">
                  <c:v>37.023613713744503</c:v>
                </c:pt>
                <c:pt idx="7367">
                  <c:v>25.573582086990299</c:v>
                </c:pt>
                <c:pt idx="7368">
                  <c:v>11.413393228157499</c:v>
                </c:pt>
                <c:pt idx="7369">
                  <c:v>-15.365893626602499</c:v>
                </c:pt>
                <c:pt idx="7370">
                  <c:v>21.635410486867102</c:v>
                </c:pt>
                <c:pt idx="7371">
                  <c:v>-3.6094315460483402</c:v>
                </c:pt>
                <c:pt idx="7372">
                  <c:v>-30.258299285743501</c:v>
                </c:pt>
                <c:pt idx="7373">
                  <c:v>22.403016437462799</c:v>
                </c:pt>
                <c:pt idx="7374">
                  <c:v>-5.2883041592161604</c:v>
                </c:pt>
                <c:pt idx="7375">
                  <c:v>6.3812627949377001</c:v>
                </c:pt>
                <c:pt idx="7376">
                  <c:v>34.568459417460602</c:v>
                </c:pt>
                <c:pt idx="7377">
                  <c:v>-2.8484783452800002</c:v>
                </c:pt>
                <c:pt idx="7378">
                  <c:v>-33.497288615081601</c:v>
                </c:pt>
                <c:pt idx="7379">
                  <c:v>-21.934302755170499</c:v>
                </c:pt>
                <c:pt idx="7380">
                  <c:v>6.9918369952016102</c:v>
                </c:pt>
                <c:pt idx="7381">
                  <c:v>24.801749864616401</c:v>
                </c:pt>
                <c:pt idx="7382">
                  <c:v>-25.233823380699501</c:v>
                </c:pt>
                <c:pt idx="7383">
                  <c:v>13.391539755187599</c:v>
                </c:pt>
                <c:pt idx="7384">
                  <c:v>3.1438121518198399</c:v>
                </c:pt>
                <c:pt idx="7385">
                  <c:v>-21.618772017023002</c:v>
                </c:pt>
                <c:pt idx="7386">
                  <c:v>-23.612314833193999</c:v>
                </c:pt>
                <c:pt idx="7387">
                  <c:v>-4.3619067834818299</c:v>
                </c:pt>
                <c:pt idx="7388">
                  <c:v>0.78980940236862196</c:v>
                </c:pt>
                <c:pt idx="7389">
                  <c:v>6.2869751339521898</c:v>
                </c:pt>
                <c:pt idx="7390">
                  <c:v>-2.2310499852137502</c:v>
                </c:pt>
                <c:pt idx="7391">
                  <c:v>-21.850822044113102</c:v>
                </c:pt>
                <c:pt idx="7392">
                  <c:v>-33.507970830812702</c:v>
                </c:pt>
                <c:pt idx="7393">
                  <c:v>30.753784095057402</c:v>
                </c:pt>
                <c:pt idx="7394">
                  <c:v>-25.841004124181602</c:v>
                </c:pt>
                <c:pt idx="7395">
                  <c:v>-18.677529576988402</c:v>
                </c:pt>
                <c:pt idx="7396">
                  <c:v>-31.065490829992399</c:v>
                </c:pt>
                <c:pt idx="7397">
                  <c:v>33.581236078783498</c:v>
                </c:pt>
                <c:pt idx="7398">
                  <c:v>-1.31865442740536</c:v>
                </c:pt>
                <c:pt idx="7399">
                  <c:v>-17.7403563919231</c:v>
                </c:pt>
                <c:pt idx="7400">
                  <c:v>-24.5467034018757</c:v>
                </c:pt>
                <c:pt idx="7401">
                  <c:v>-18.313661957848201</c:v>
                </c:pt>
                <c:pt idx="7402">
                  <c:v>-22.634989601196999</c:v>
                </c:pt>
                <c:pt idx="7403">
                  <c:v>23.310999832717801</c:v>
                </c:pt>
                <c:pt idx="7404">
                  <c:v>24.833391524218499</c:v>
                </c:pt>
                <c:pt idx="7405">
                  <c:v>30.425630863338199</c:v>
                </c:pt>
                <c:pt idx="7406">
                  <c:v>-28.380065158613899</c:v>
                </c:pt>
                <c:pt idx="7407">
                  <c:v>-20.6307491378438</c:v>
                </c:pt>
                <c:pt idx="7408">
                  <c:v>23.202678198327501</c:v>
                </c:pt>
                <c:pt idx="7409">
                  <c:v>8.6518944918322802</c:v>
                </c:pt>
                <c:pt idx="7410">
                  <c:v>1.80922452421638</c:v>
                </c:pt>
                <c:pt idx="7411">
                  <c:v>-1.15528104919979</c:v>
                </c:pt>
                <c:pt idx="7412">
                  <c:v>37.422801083302303</c:v>
                </c:pt>
                <c:pt idx="7413">
                  <c:v>9.5017410655730004</c:v>
                </c:pt>
                <c:pt idx="7414">
                  <c:v>23.338757731253899</c:v>
                </c:pt>
                <c:pt idx="7415">
                  <c:v>-18.097123845014</c:v>
                </c:pt>
                <c:pt idx="7416">
                  <c:v>10.560375481672899</c:v>
                </c:pt>
                <c:pt idx="7417">
                  <c:v>26.237740243272601</c:v>
                </c:pt>
                <c:pt idx="7418">
                  <c:v>-19.0655464925267</c:v>
                </c:pt>
                <c:pt idx="7419">
                  <c:v>-28.566445347603999</c:v>
                </c:pt>
                <c:pt idx="7420">
                  <c:v>25.2886248016118</c:v>
                </c:pt>
                <c:pt idx="7421">
                  <c:v>-6.2377254994812903</c:v>
                </c:pt>
                <c:pt idx="7422">
                  <c:v>-19.671656158737399</c:v>
                </c:pt>
                <c:pt idx="7423">
                  <c:v>-28.847089415498701</c:v>
                </c:pt>
                <c:pt idx="7424">
                  <c:v>4.6448770952129896</c:v>
                </c:pt>
                <c:pt idx="7425">
                  <c:v>-31.100731279174099</c:v>
                </c:pt>
                <c:pt idx="7426">
                  <c:v>22.345567378625798</c:v>
                </c:pt>
                <c:pt idx="7427">
                  <c:v>12.236346789359301</c:v>
                </c:pt>
                <c:pt idx="7428">
                  <c:v>-3.6475070892707202</c:v>
                </c:pt>
                <c:pt idx="7429">
                  <c:v>7.1825513779032102</c:v>
                </c:pt>
                <c:pt idx="7430">
                  <c:v>10.779976151737401</c:v>
                </c:pt>
                <c:pt idx="7431">
                  <c:v>-25.857424705110802</c:v>
                </c:pt>
                <c:pt idx="7432">
                  <c:v>-21.302029210493</c:v>
                </c:pt>
                <c:pt idx="7433">
                  <c:v>-21.9906409354106</c:v>
                </c:pt>
                <c:pt idx="7434">
                  <c:v>-30.725669611049501</c:v>
                </c:pt>
                <c:pt idx="7435">
                  <c:v>11.382405080745301</c:v>
                </c:pt>
                <c:pt idx="7436">
                  <c:v>-30.861432842112499</c:v>
                </c:pt>
                <c:pt idx="7437">
                  <c:v>-5.3971921153498101</c:v>
                </c:pt>
                <c:pt idx="7438">
                  <c:v>7.2571192242310696</c:v>
                </c:pt>
                <c:pt idx="7439">
                  <c:v>-21.544940167557499</c:v>
                </c:pt>
                <c:pt idx="7440">
                  <c:v>-18.529180309869201</c:v>
                </c:pt>
                <c:pt idx="7441">
                  <c:v>-27.5245540980637</c:v>
                </c:pt>
                <c:pt idx="7442">
                  <c:v>11.6522192656992</c:v>
                </c:pt>
                <c:pt idx="7443">
                  <c:v>-30.958646809703499</c:v>
                </c:pt>
                <c:pt idx="7444">
                  <c:v>-28.626977079562401</c:v>
                </c:pt>
                <c:pt idx="7445">
                  <c:v>-19.436578094195799</c:v>
                </c:pt>
                <c:pt idx="7446">
                  <c:v>26.7984277297424</c:v>
                </c:pt>
                <c:pt idx="7447">
                  <c:v>5.1850203274892399</c:v>
                </c:pt>
                <c:pt idx="7448">
                  <c:v>5.7438563472486797</c:v>
                </c:pt>
                <c:pt idx="7449">
                  <c:v>-22.6992137882484</c:v>
                </c:pt>
                <c:pt idx="7450">
                  <c:v>23.549011691890399</c:v>
                </c:pt>
                <c:pt idx="7451">
                  <c:v>4.05439913310581</c:v>
                </c:pt>
                <c:pt idx="7452">
                  <c:v>25.0186338516618</c:v>
                </c:pt>
                <c:pt idx="7453">
                  <c:v>31.4058644633017</c:v>
                </c:pt>
                <c:pt idx="7454">
                  <c:v>-31.879956478330499</c:v>
                </c:pt>
                <c:pt idx="7455">
                  <c:v>32.975217051651597</c:v>
                </c:pt>
                <c:pt idx="7456">
                  <c:v>3.61796620713646</c:v>
                </c:pt>
                <c:pt idx="7457">
                  <c:v>-15.4639016472309</c:v>
                </c:pt>
                <c:pt idx="7458">
                  <c:v>-20.881408718683801</c:v>
                </c:pt>
                <c:pt idx="7459">
                  <c:v>36.711636103000203</c:v>
                </c:pt>
                <c:pt idx="7460">
                  <c:v>10.909735001204799</c:v>
                </c:pt>
                <c:pt idx="7461">
                  <c:v>28.2383220243332</c:v>
                </c:pt>
                <c:pt idx="7462">
                  <c:v>-0.59634458117785905</c:v>
                </c:pt>
                <c:pt idx="7463">
                  <c:v>21.2640757443654</c:v>
                </c:pt>
                <c:pt idx="7464">
                  <c:v>32.829667146925601</c:v>
                </c:pt>
                <c:pt idx="7465">
                  <c:v>-4.2367182111763597</c:v>
                </c:pt>
                <c:pt idx="7466">
                  <c:v>-0.35961214586997903</c:v>
                </c:pt>
                <c:pt idx="7467">
                  <c:v>-24.6834964476758</c:v>
                </c:pt>
                <c:pt idx="7468">
                  <c:v>25.7772374083895</c:v>
                </c:pt>
                <c:pt idx="7469">
                  <c:v>-22.832910820091001</c:v>
                </c:pt>
                <c:pt idx="7470">
                  <c:v>-28.440039072802499</c:v>
                </c:pt>
                <c:pt idx="7471">
                  <c:v>-33.156989076720897</c:v>
                </c:pt>
                <c:pt idx="7472">
                  <c:v>-16.628836897788599</c:v>
                </c:pt>
                <c:pt idx="7473">
                  <c:v>24.2072844512155</c:v>
                </c:pt>
                <c:pt idx="7474">
                  <c:v>21.5047762117883</c:v>
                </c:pt>
                <c:pt idx="7475">
                  <c:v>-30.686935385498099</c:v>
                </c:pt>
                <c:pt idx="7476">
                  <c:v>11.6752738246365</c:v>
                </c:pt>
                <c:pt idx="7477">
                  <c:v>21.845928047037798</c:v>
                </c:pt>
                <c:pt idx="7478">
                  <c:v>-17.633844233559198</c:v>
                </c:pt>
                <c:pt idx="7479">
                  <c:v>39.558533872551699</c:v>
                </c:pt>
                <c:pt idx="7480">
                  <c:v>23.9515331940549</c:v>
                </c:pt>
                <c:pt idx="7481">
                  <c:v>-17.8567017556217</c:v>
                </c:pt>
                <c:pt idx="7482">
                  <c:v>28.742939553504101</c:v>
                </c:pt>
                <c:pt idx="7483">
                  <c:v>11.5344068885185</c:v>
                </c:pt>
                <c:pt idx="7484">
                  <c:v>-5.0196884224517202</c:v>
                </c:pt>
                <c:pt idx="7485">
                  <c:v>22.5384083943893</c:v>
                </c:pt>
                <c:pt idx="7486">
                  <c:v>4.6803939926188098</c:v>
                </c:pt>
                <c:pt idx="7487">
                  <c:v>-30.752014044974199</c:v>
                </c:pt>
                <c:pt idx="7488">
                  <c:v>8.8685202506912706</c:v>
                </c:pt>
                <c:pt idx="7489">
                  <c:v>30.859132445375401</c:v>
                </c:pt>
                <c:pt idx="7490">
                  <c:v>-22.405361963728801</c:v>
                </c:pt>
                <c:pt idx="7491">
                  <c:v>26.1382354031999</c:v>
                </c:pt>
                <c:pt idx="7492">
                  <c:v>-3.11139326938078</c:v>
                </c:pt>
                <c:pt idx="7493">
                  <c:v>-17.0742862169805</c:v>
                </c:pt>
                <c:pt idx="7494">
                  <c:v>-1.3820199517341101</c:v>
                </c:pt>
                <c:pt idx="7495">
                  <c:v>28.527519827509298</c:v>
                </c:pt>
                <c:pt idx="7496">
                  <c:v>-29.3227931277947</c:v>
                </c:pt>
                <c:pt idx="7497">
                  <c:v>-32.979255128820597</c:v>
                </c:pt>
                <c:pt idx="7498">
                  <c:v>-28.714867387860298</c:v>
                </c:pt>
                <c:pt idx="7499">
                  <c:v>39.884074718629599</c:v>
                </c:pt>
                <c:pt idx="7500">
                  <c:v>26.0923457135275</c:v>
                </c:pt>
                <c:pt idx="7501">
                  <c:v>10.4713159907059</c:v>
                </c:pt>
                <c:pt idx="7502">
                  <c:v>-19.903950356739799</c:v>
                </c:pt>
                <c:pt idx="7503">
                  <c:v>40.217541262038701</c:v>
                </c:pt>
                <c:pt idx="7504">
                  <c:v>26.732724133123799</c:v>
                </c:pt>
                <c:pt idx="7505">
                  <c:v>-18.290399711271199</c:v>
                </c:pt>
                <c:pt idx="7506">
                  <c:v>1.5252529011757401</c:v>
                </c:pt>
                <c:pt idx="7507">
                  <c:v>-31.599360145109699</c:v>
                </c:pt>
                <c:pt idx="7508">
                  <c:v>3.2547085272998899</c:v>
                </c:pt>
                <c:pt idx="7509">
                  <c:v>-28.983152901227601</c:v>
                </c:pt>
                <c:pt idx="7510">
                  <c:v>-26.173243152867499</c:v>
                </c:pt>
                <c:pt idx="7511">
                  <c:v>-18.6498657741583</c:v>
                </c:pt>
                <c:pt idx="7512">
                  <c:v>23.924372441255102</c:v>
                </c:pt>
                <c:pt idx="7513">
                  <c:v>-16.655956040272201</c:v>
                </c:pt>
                <c:pt idx="7514">
                  <c:v>40.548238727745897</c:v>
                </c:pt>
                <c:pt idx="7515">
                  <c:v>31.485880648676702</c:v>
                </c:pt>
                <c:pt idx="7516">
                  <c:v>-26.8632147806725</c:v>
                </c:pt>
                <c:pt idx="7517">
                  <c:v>-3.8548307940440298</c:v>
                </c:pt>
                <c:pt idx="7518">
                  <c:v>-31.3527401806308</c:v>
                </c:pt>
                <c:pt idx="7519">
                  <c:v>12.742259172081001</c:v>
                </c:pt>
                <c:pt idx="7520">
                  <c:v>3.7022581189819599</c:v>
                </c:pt>
                <c:pt idx="7521">
                  <c:v>7.7571263790615497</c:v>
                </c:pt>
                <c:pt idx="7522">
                  <c:v>30.7669490220939</c:v>
                </c:pt>
                <c:pt idx="7523">
                  <c:v>21.143545026588701</c:v>
                </c:pt>
                <c:pt idx="7524">
                  <c:v>5.6190895686854097</c:v>
                </c:pt>
                <c:pt idx="7525">
                  <c:v>-22.513275078499198</c:v>
                </c:pt>
                <c:pt idx="7526">
                  <c:v>27.934212784487599</c:v>
                </c:pt>
                <c:pt idx="7527">
                  <c:v>35.466087701687599</c:v>
                </c:pt>
                <c:pt idx="7528">
                  <c:v>-22.767766803840999</c:v>
                </c:pt>
                <c:pt idx="7529">
                  <c:v>-24.9337472955221</c:v>
                </c:pt>
                <c:pt idx="7530">
                  <c:v>-21.623358178134001</c:v>
                </c:pt>
                <c:pt idx="7531">
                  <c:v>24.963883260024399</c:v>
                </c:pt>
                <c:pt idx="7532">
                  <c:v>-30.957269899429999</c:v>
                </c:pt>
                <c:pt idx="7533">
                  <c:v>-34.179676352135203</c:v>
                </c:pt>
                <c:pt idx="7534">
                  <c:v>30.825652466883501</c:v>
                </c:pt>
                <c:pt idx="7535">
                  <c:v>23.194446136229601</c:v>
                </c:pt>
                <c:pt idx="7536">
                  <c:v>36.096951197807897</c:v>
                </c:pt>
                <c:pt idx="7537">
                  <c:v>13.461173379150299</c:v>
                </c:pt>
                <c:pt idx="7538">
                  <c:v>-22.956730149891001</c:v>
                </c:pt>
                <c:pt idx="7539">
                  <c:v>-25.578327057241601</c:v>
                </c:pt>
                <c:pt idx="7540">
                  <c:v>-4.8743285983237898</c:v>
                </c:pt>
                <c:pt idx="7541">
                  <c:v>37.871055293205302</c:v>
                </c:pt>
                <c:pt idx="7542">
                  <c:v>21.6039885755775</c:v>
                </c:pt>
                <c:pt idx="7543">
                  <c:v>-21.693360903740999</c:v>
                </c:pt>
                <c:pt idx="7544">
                  <c:v>-25.7491566794554</c:v>
                </c:pt>
                <c:pt idx="7545">
                  <c:v>26.691799726364</c:v>
                </c:pt>
                <c:pt idx="7546">
                  <c:v>39.975355893018197</c:v>
                </c:pt>
                <c:pt idx="7547">
                  <c:v>-20.067986704689002</c:v>
                </c:pt>
                <c:pt idx="7548">
                  <c:v>-31.052277432845202</c:v>
                </c:pt>
                <c:pt idx="7549">
                  <c:v>9.5467073644804703</c:v>
                </c:pt>
                <c:pt idx="7550">
                  <c:v>0.89596918161700401</c:v>
                </c:pt>
                <c:pt idx="7551">
                  <c:v>8.4998149263695204</c:v>
                </c:pt>
                <c:pt idx="7552">
                  <c:v>5.1086790990515096</c:v>
                </c:pt>
                <c:pt idx="7553">
                  <c:v>-31.392443240568799</c:v>
                </c:pt>
                <c:pt idx="7554">
                  <c:v>25.166903930539402</c:v>
                </c:pt>
                <c:pt idx="7555">
                  <c:v>40.543158639692898</c:v>
                </c:pt>
                <c:pt idx="7556">
                  <c:v>30.8844560779883</c:v>
                </c:pt>
                <c:pt idx="7557">
                  <c:v>23.733566657570499</c:v>
                </c:pt>
                <c:pt idx="7558">
                  <c:v>-0.69381193079415704</c:v>
                </c:pt>
                <c:pt idx="7559">
                  <c:v>-30.963721949711001</c:v>
                </c:pt>
                <c:pt idx="7560">
                  <c:v>31.892467230137498</c:v>
                </c:pt>
                <c:pt idx="7561">
                  <c:v>39.969621686125997</c:v>
                </c:pt>
                <c:pt idx="7562">
                  <c:v>-5.1517376409165401</c:v>
                </c:pt>
                <c:pt idx="7563">
                  <c:v>-23.005574186123599</c:v>
                </c:pt>
                <c:pt idx="7564">
                  <c:v>27.167710215404099</c:v>
                </c:pt>
                <c:pt idx="7565">
                  <c:v>-33.751932402401003</c:v>
                </c:pt>
                <c:pt idx="7566">
                  <c:v>35.028796888630502</c:v>
                </c:pt>
                <c:pt idx="7567">
                  <c:v>-24.6657936962139</c:v>
                </c:pt>
                <c:pt idx="7568">
                  <c:v>29.390906043311901</c:v>
                </c:pt>
                <c:pt idx="7569">
                  <c:v>7.3781989828196997</c:v>
                </c:pt>
                <c:pt idx="7570">
                  <c:v>30.4321537616804</c:v>
                </c:pt>
                <c:pt idx="7571">
                  <c:v>29.221454144976001</c:v>
                </c:pt>
                <c:pt idx="7572">
                  <c:v>9.0608195982391706</c:v>
                </c:pt>
                <c:pt idx="7573">
                  <c:v>25.815843738204698</c:v>
                </c:pt>
                <c:pt idx="7574">
                  <c:v>-15.696170191398</c:v>
                </c:pt>
                <c:pt idx="7575">
                  <c:v>30.328302775369298</c:v>
                </c:pt>
                <c:pt idx="7576">
                  <c:v>-27.259071133342601</c:v>
                </c:pt>
                <c:pt idx="7577">
                  <c:v>-1.6127453588140901</c:v>
                </c:pt>
                <c:pt idx="7578">
                  <c:v>21.5927113629647</c:v>
                </c:pt>
                <c:pt idx="7579">
                  <c:v>-28.636780370041301</c:v>
                </c:pt>
                <c:pt idx="7580">
                  <c:v>27.583108063661999</c:v>
                </c:pt>
                <c:pt idx="7581">
                  <c:v>-4.30906864500162</c:v>
                </c:pt>
                <c:pt idx="7582">
                  <c:v>-27.839971681482101</c:v>
                </c:pt>
                <c:pt idx="7583">
                  <c:v>-2.3867418433592</c:v>
                </c:pt>
                <c:pt idx="7584">
                  <c:v>32.663511288423898</c:v>
                </c:pt>
                <c:pt idx="7585">
                  <c:v>22.9023230198103</c:v>
                </c:pt>
                <c:pt idx="7586">
                  <c:v>4.0104734288508697</c:v>
                </c:pt>
                <c:pt idx="7587">
                  <c:v>0.88387249208644003</c:v>
                </c:pt>
                <c:pt idx="7588">
                  <c:v>22.944070961053601</c:v>
                </c:pt>
                <c:pt idx="7589">
                  <c:v>31.239990242889899</c:v>
                </c:pt>
                <c:pt idx="7590">
                  <c:v>30.8325595335759</c:v>
                </c:pt>
                <c:pt idx="7591">
                  <c:v>31.272168579965999</c:v>
                </c:pt>
                <c:pt idx="7592">
                  <c:v>29.964406156588598</c:v>
                </c:pt>
                <c:pt idx="7593">
                  <c:v>2.5000518388993198</c:v>
                </c:pt>
                <c:pt idx="7594">
                  <c:v>-34.651541435740199</c:v>
                </c:pt>
                <c:pt idx="7595">
                  <c:v>35.944951926513603</c:v>
                </c:pt>
                <c:pt idx="7596">
                  <c:v>-18.837900889983199</c:v>
                </c:pt>
                <c:pt idx="7597">
                  <c:v>-22.489090806334001</c:v>
                </c:pt>
                <c:pt idx="7598">
                  <c:v>36.947847243291797</c:v>
                </c:pt>
                <c:pt idx="7599">
                  <c:v>-19.9433235109985</c:v>
                </c:pt>
                <c:pt idx="7600">
                  <c:v>3.9359602122118398</c:v>
                </c:pt>
                <c:pt idx="7601">
                  <c:v>-31.633178700976799</c:v>
                </c:pt>
                <c:pt idx="7602">
                  <c:v>-31.951815020245601</c:v>
                </c:pt>
                <c:pt idx="7603">
                  <c:v>34.605514020139204</c:v>
                </c:pt>
                <c:pt idx="7604">
                  <c:v>23.100433882251</c:v>
                </c:pt>
                <c:pt idx="7605">
                  <c:v>22.314710932712401</c:v>
                </c:pt>
                <c:pt idx="7606">
                  <c:v>-6.17318871317541</c:v>
                </c:pt>
                <c:pt idx="7607">
                  <c:v>34.601517007935399</c:v>
                </c:pt>
                <c:pt idx="7608">
                  <c:v>-0.12651200229777801</c:v>
                </c:pt>
                <c:pt idx="7609">
                  <c:v>-5.9635583907477896</c:v>
                </c:pt>
                <c:pt idx="7610">
                  <c:v>-4.2992901678767499</c:v>
                </c:pt>
                <c:pt idx="7611">
                  <c:v>28.931286611429801</c:v>
                </c:pt>
                <c:pt idx="7612">
                  <c:v>-29.177615971325199</c:v>
                </c:pt>
                <c:pt idx="7613">
                  <c:v>22.113427133061698</c:v>
                </c:pt>
                <c:pt idx="7614">
                  <c:v>-0.48532374884683799</c:v>
                </c:pt>
                <c:pt idx="7615">
                  <c:v>37.883180983092203</c:v>
                </c:pt>
                <c:pt idx="7616">
                  <c:v>-2.1847485077238198</c:v>
                </c:pt>
                <c:pt idx="7617">
                  <c:v>2.7961646189631701</c:v>
                </c:pt>
                <c:pt idx="7618">
                  <c:v>26.325849980516999</c:v>
                </c:pt>
                <c:pt idx="7619">
                  <c:v>26.820701151340501</c:v>
                </c:pt>
                <c:pt idx="7620">
                  <c:v>1.2264286917994101</c:v>
                </c:pt>
                <c:pt idx="7621">
                  <c:v>-1.29832919645037</c:v>
                </c:pt>
                <c:pt idx="7622">
                  <c:v>-5.6036140319180703</c:v>
                </c:pt>
                <c:pt idx="7623">
                  <c:v>26.070607653628699</c:v>
                </c:pt>
                <c:pt idx="7624">
                  <c:v>4.6972982314848704</c:v>
                </c:pt>
                <c:pt idx="7625">
                  <c:v>13.284678459347599</c:v>
                </c:pt>
                <c:pt idx="7626">
                  <c:v>37.882907306820002</c:v>
                </c:pt>
                <c:pt idx="7627">
                  <c:v>-6.1233359159624099</c:v>
                </c:pt>
                <c:pt idx="7628">
                  <c:v>9.7809960981383295</c:v>
                </c:pt>
                <c:pt idx="7629">
                  <c:v>-19.9999269561931</c:v>
                </c:pt>
                <c:pt idx="7630">
                  <c:v>-28.2540601049336</c:v>
                </c:pt>
                <c:pt idx="7631">
                  <c:v>40.168809641896601</c:v>
                </c:pt>
                <c:pt idx="7632">
                  <c:v>8.59421205753093</c:v>
                </c:pt>
                <c:pt idx="7633">
                  <c:v>26.243141438218601</c:v>
                </c:pt>
                <c:pt idx="7634">
                  <c:v>34.980117206572203</c:v>
                </c:pt>
                <c:pt idx="7635">
                  <c:v>-4.3708726137479497</c:v>
                </c:pt>
                <c:pt idx="7636">
                  <c:v>8.9465990217673106</c:v>
                </c:pt>
                <c:pt idx="7637">
                  <c:v>-29.446605362601399</c:v>
                </c:pt>
                <c:pt idx="7638">
                  <c:v>9.7415372950928099</c:v>
                </c:pt>
                <c:pt idx="7639">
                  <c:v>-27.118350528615199</c:v>
                </c:pt>
                <c:pt idx="7640">
                  <c:v>2.15360187878965</c:v>
                </c:pt>
                <c:pt idx="7641">
                  <c:v>-25.282254988795199</c:v>
                </c:pt>
                <c:pt idx="7642">
                  <c:v>8.9291579167531303</c:v>
                </c:pt>
                <c:pt idx="7643">
                  <c:v>-4.3675853792705999</c:v>
                </c:pt>
                <c:pt idx="7644">
                  <c:v>-2.8984307240973899</c:v>
                </c:pt>
                <c:pt idx="7645">
                  <c:v>-33.755695003343497</c:v>
                </c:pt>
                <c:pt idx="7646">
                  <c:v>-23.5867199880919</c:v>
                </c:pt>
                <c:pt idx="7647">
                  <c:v>28.095676502153399</c:v>
                </c:pt>
                <c:pt idx="7648">
                  <c:v>-25.087034698156501</c:v>
                </c:pt>
                <c:pt idx="7649">
                  <c:v>-19.752233916727501</c:v>
                </c:pt>
                <c:pt idx="7650">
                  <c:v>2.7014221060581698</c:v>
                </c:pt>
                <c:pt idx="7651">
                  <c:v>8.7396629593249902</c:v>
                </c:pt>
                <c:pt idx="7652">
                  <c:v>34.592587231269398</c:v>
                </c:pt>
                <c:pt idx="7653">
                  <c:v>-30.182578225061</c:v>
                </c:pt>
                <c:pt idx="7654">
                  <c:v>-16.7591285759996</c:v>
                </c:pt>
                <c:pt idx="7655">
                  <c:v>40.631354058400099</c:v>
                </c:pt>
                <c:pt idx="7656">
                  <c:v>-1.84033154722022</c:v>
                </c:pt>
                <c:pt idx="7657">
                  <c:v>-15.465225287605</c:v>
                </c:pt>
                <c:pt idx="7658">
                  <c:v>34.428733292500098</c:v>
                </c:pt>
                <c:pt idx="7659">
                  <c:v>-29.345414554571899</c:v>
                </c:pt>
                <c:pt idx="7660">
                  <c:v>10.735825756371501</c:v>
                </c:pt>
                <c:pt idx="7661">
                  <c:v>-17.892499463409798</c:v>
                </c:pt>
                <c:pt idx="7662">
                  <c:v>-16.8631989530803</c:v>
                </c:pt>
                <c:pt idx="7663">
                  <c:v>38.108409902934902</c:v>
                </c:pt>
                <c:pt idx="7664">
                  <c:v>32.439833261256098</c:v>
                </c:pt>
                <c:pt idx="7665">
                  <c:v>-23.6382095410959</c:v>
                </c:pt>
                <c:pt idx="7666">
                  <c:v>-31.1144200714409</c:v>
                </c:pt>
                <c:pt idx="7667">
                  <c:v>-24.782199966622098</c:v>
                </c:pt>
                <c:pt idx="7668">
                  <c:v>36.814715584396502</c:v>
                </c:pt>
                <c:pt idx="7669">
                  <c:v>-30.062266694520801</c:v>
                </c:pt>
                <c:pt idx="7670">
                  <c:v>25.373375053941398</c:v>
                </c:pt>
                <c:pt idx="7671">
                  <c:v>-23.456812262812999</c:v>
                </c:pt>
                <c:pt idx="7672">
                  <c:v>0.25759368229380503</c:v>
                </c:pt>
                <c:pt idx="7673">
                  <c:v>38.227583164330802</c:v>
                </c:pt>
                <c:pt idx="7674">
                  <c:v>12.0723005952358</c:v>
                </c:pt>
                <c:pt idx="7675">
                  <c:v>-1.1297643664758901</c:v>
                </c:pt>
                <c:pt idx="7676">
                  <c:v>-29.051608248411799</c:v>
                </c:pt>
                <c:pt idx="7677">
                  <c:v>-17.1631317418151</c:v>
                </c:pt>
                <c:pt idx="7678">
                  <c:v>30.510259943215399</c:v>
                </c:pt>
                <c:pt idx="7679">
                  <c:v>38.006167220033802</c:v>
                </c:pt>
                <c:pt idx="7680">
                  <c:v>-4.4748896665632198</c:v>
                </c:pt>
                <c:pt idx="7681">
                  <c:v>-16.970369294007199</c:v>
                </c:pt>
                <c:pt idx="7682">
                  <c:v>8.5250120570504606</c:v>
                </c:pt>
                <c:pt idx="7683">
                  <c:v>-23.263684199896399</c:v>
                </c:pt>
                <c:pt idx="7684">
                  <c:v>34.694726193878303</c:v>
                </c:pt>
                <c:pt idx="7685">
                  <c:v>6.8195022850184097</c:v>
                </c:pt>
                <c:pt idx="7686">
                  <c:v>-21.985948927185799</c:v>
                </c:pt>
                <c:pt idx="7687">
                  <c:v>3.46162169114436</c:v>
                </c:pt>
                <c:pt idx="7688">
                  <c:v>30.335167209511699</c:v>
                </c:pt>
                <c:pt idx="7689">
                  <c:v>-16.002618823842099</c:v>
                </c:pt>
                <c:pt idx="7690">
                  <c:v>-31.1264786383706</c:v>
                </c:pt>
                <c:pt idx="7691">
                  <c:v>-29.056076176555401</c:v>
                </c:pt>
                <c:pt idx="7692">
                  <c:v>-17.450415599690601</c:v>
                </c:pt>
                <c:pt idx="7693">
                  <c:v>-0.355809978645168</c:v>
                </c:pt>
                <c:pt idx="7694">
                  <c:v>-20.449587301116601</c:v>
                </c:pt>
                <c:pt idx="7695">
                  <c:v>30.338771523541599</c:v>
                </c:pt>
                <c:pt idx="7696">
                  <c:v>-7.3426158210286196E-2</c:v>
                </c:pt>
                <c:pt idx="7697">
                  <c:v>12.743855640887601</c:v>
                </c:pt>
                <c:pt idx="7698">
                  <c:v>21.736084037221701</c:v>
                </c:pt>
                <c:pt idx="7699">
                  <c:v>21.170417541696899</c:v>
                </c:pt>
                <c:pt idx="7700">
                  <c:v>3.4427261562724398</c:v>
                </c:pt>
                <c:pt idx="7701">
                  <c:v>4.1348305431961698</c:v>
                </c:pt>
                <c:pt idx="7702">
                  <c:v>-34.321889971027701</c:v>
                </c:pt>
                <c:pt idx="7703">
                  <c:v>-18.043066537237902</c:v>
                </c:pt>
                <c:pt idx="7704">
                  <c:v>-16.3811678889756</c:v>
                </c:pt>
                <c:pt idx="7705">
                  <c:v>3.7881390307809202</c:v>
                </c:pt>
                <c:pt idx="7706">
                  <c:v>33.105669079163597</c:v>
                </c:pt>
                <c:pt idx="7707">
                  <c:v>1.7615979293211299</c:v>
                </c:pt>
                <c:pt idx="7708">
                  <c:v>32.802030211478197</c:v>
                </c:pt>
                <c:pt idx="7709">
                  <c:v>5.8206809379966398</c:v>
                </c:pt>
                <c:pt idx="7710">
                  <c:v>-19.204228315721501</c:v>
                </c:pt>
                <c:pt idx="7711">
                  <c:v>-26.203604070860401</c:v>
                </c:pt>
                <c:pt idx="7712">
                  <c:v>26.4007139610077</c:v>
                </c:pt>
                <c:pt idx="7713">
                  <c:v>1.98244888854531</c:v>
                </c:pt>
                <c:pt idx="7714">
                  <c:v>-32.594939623811896</c:v>
                </c:pt>
                <c:pt idx="7715">
                  <c:v>-18.493313979064101</c:v>
                </c:pt>
                <c:pt idx="7716">
                  <c:v>-3.491959193944</c:v>
                </c:pt>
                <c:pt idx="7717">
                  <c:v>36.743860131905997</c:v>
                </c:pt>
                <c:pt idx="7718">
                  <c:v>33.645930925781499</c:v>
                </c:pt>
                <c:pt idx="7719">
                  <c:v>-21.341353150083901</c:v>
                </c:pt>
                <c:pt idx="7720">
                  <c:v>-18.5649905634553</c:v>
                </c:pt>
                <c:pt idx="7721">
                  <c:v>28.819983739762801</c:v>
                </c:pt>
                <c:pt idx="7722">
                  <c:v>25.729845554315101</c:v>
                </c:pt>
                <c:pt idx="7723">
                  <c:v>-23.7901554394488</c:v>
                </c:pt>
                <c:pt idx="7724">
                  <c:v>-29.831226998516499</c:v>
                </c:pt>
                <c:pt idx="7725">
                  <c:v>-19.601826970741701</c:v>
                </c:pt>
                <c:pt idx="7726">
                  <c:v>10.4205362103966</c:v>
                </c:pt>
                <c:pt idx="7727">
                  <c:v>-25.9342835022873</c:v>
                </c:pt>
                <c:pt idx="7728">
                  <c:v>36.449321508530502</c:v>
                </c:pt>
                <c:pt idx="7729">
                  <c:v>-21.226300638639</c:v>
                </c:pt>
                <c:pt idx="7730">
                  <c:v>25.023822289188601</c:v>
                </c:pt>
                <c:pt idx="7731">
                  <c:v>1.0294461138916799</c:v>
                </c:pt>
                <c:pt idx="7732">
                  <c:v>-34.782184385366101</c:v>
                </c:pt>
                <c:pt idx="7733">
                  <c:v>40.405214900987097</c:v>
                </c:pt>
                <c:pt idx="7734">
                  <c:v>-29.5894169503866</c:v>
                </c:pt>
                <c:pt idx="7735">
                  <c:v>21.4528898080871</c:v>
                </c:pt>
                <c:pt idx="7736">
                  <c:v>-16.123847096382601</c:v>
                </c:pt>
                <c:pt idx="7737">
                  <c:v>4.8100416619564097</c:v>
                </c:pt>
                <c:pt idx="7738">
                  <c:v>-28.965489996001502</c:v>
                </c:pt>
                <c:pt idx="7739">
                  <c:v>-33.961160272127699</c:v>
                </c:pt>
                <c:pt idx="7740">
                  <c:v>0.501400721098338</c:v>
                </c:pt>
                <c:pt idx="7741">
                  <c:v>34.014335263432599</c:v>
                </c:pt>
                <c:pt idx="7742">
                  <c:v>-24.142138708007302</c:v>
                </c:pt>
                <c:pt idx="7743">
                  <c:v>-16.367123631164301</c:v>
                </c:pt>
                <c:pt idx="7744">
                  <c:v>8.3356872585382202</c:v>
                </c:pt>
                <c:pt idx="7745">
                  <c:v>33.966965042951003</c:v>
                </c:pt>
                <c:pt idx="7746">
                  <c:v>10.2571673395296</c:v>
                </c:pt>
                <c:pt idx="7747">
                  <c:v>8.9050816855259693</c:v>
                </c:pt>
                <c:pt idx="7748">
                  <c:v>-22.876313291443601</c:v>
                </c:pt>
                <c:pt idx="7749">
                  <c:v>-15.5601082324057</c:v>
                </c:pt>
                <c:pt idx="7750">
                  <c:v>6.9504875689346504</c:v>
                </c:pt>
                <c:pt idx="7751">
                  <c:v>-25.849442432162</c:v>
                </c:pt>
                <c:pt idx="7752">
                  <c:v>28.269221960116798</c:v>
                </c:pt>
                <c:pt idx="7753">
                  <c:v>-30.624767741683399</c:v>
                </c:pt>
                <c:pt idx="7754">
                  <c:v>-15.5609855591248</c:v>
                </c:pt>
                <c:pt idx="7755">
                  <c:v>-23.148469635226199</c:v>
                </c:pt>
                <c:pt idx="7756">
                  <c:v>27.2981499685397</c:v>
                </c:pt>
                <c:pt idx="7757">
                  <c:v>-20.687007014426701</c:v>
                </c:pt>
                <c:pt idx="7758">
                  <c:v>-16.464080210587799</c:v>
                </c:pt>
                <c:pt idx="7759">
                  <c:v>30.4407822191775</c:v>
                </c:pt>
                <c:pt idx="7760">
                  <c:v>9.59522391894631</c:v>
                </c:pt>
                <c:pt idx="7761">
                  <c:v>35.613970237438899</c:v>
                </c:pt>
                <c:pt idx="7762">
                  <c:v>13.1494100800104</c:v>
                </c:pt>
                <c:pt idx="7763">
                  <c:v>29.606199554284</c:v>
                </c:pt>
                <c:pt idx="7764">
                  <c:v>38.778553846747698</c:v>
                </c:pt>
                <c:pt idx="7765">
                  <c:v>-29.4000700796309</c:v>
                </c:pt>
                <c:pt idx="7766">
                  <c:v>-15.9082387427177</c:v>
                </c:pt>
                <c:pt idx="7767">
                  <c:v>-18.6065219237903</c:v>
                </c:pt>
                <c:pt idx="7768">
                  <c:v>6.1176048321751901</c:v>
                </c:pt>
                <c:pt idx="7769">
                  <c:v>26.714700052216202</c:v>
                </c:pt>
                <c:pt idx="7770">
                  <c:v>23.713336010303799</c:v>
                </c:pt>
                <c:pt idx="7771">
                  <c:v>-2.2255536484958598</c:v>
                </c:pt>
                <c:pt idx="7772">
                  <c:v>5.1530760058850298</c:v>
                </c:pt>
                <c:pt idx="7773">
                  <c:v>34.723394179308102</c:v>
                </c:pt>
                <c:pt idx="7774">
                  <c:v>-26.046634299330901</c:v>
                </c:pt>
                <c:pt idx="7775">
                  <c:v>29.722836245553498</c:v>
                </c:pt>
                <c:pt idx="7776">
                  <c:v>-23.915919718787801</c:v>
                </c:pt>
                <c:pt idx="7777">
                  <c:v>11.596625685169499</c:v>
                </c:pt>
                <c:pt idx="7778">
                  <c:v>-30.837310366586198</c:v>
                </c:pt>
                <c:pt idx="7779">
                  <c:v>-0.30616418311909999</c:v>
                </c:pt>
                <c:pt idx="7780">
                  <c:v>-18.042021014501501</c:v>
                </c:pt>
                <c:pt idx="7781">
                  <c:v>-34.2998932042915</c:v>
                </c:pt>
                <c:pt idx="7782">
                  <c:v>-30.6543338923357</c:v>
                </c:pt>
                <c:pt idx="7783">
                  <c:v>-25.6917420599252</c:v>
                </c:pt>
                <c:pt idx="7784">
                  <c:v>-6.7196380649528806E-2</c:v>
                </c:pt>
                <c:pt idx="7785">
                  <c:v>12.888655335012199</c:v>
                </c:pt>
                <c:pt idx="7786">
                  <c:v>2.7475395233028799</c:v>
                </c:pt>
                <c:pt idx="7787">
                  <c:v>11.5162583040094</c:v>
                </c:pt>
                <c:pt idx="7788">
                  <c:v>6.5786434600432804</c:v>
                </c:pt>
                <c:pt idx="7789">
                  <c:v>-33.395968477765798</c:v>
                </c:pt>
                <c:pt idx="7790">
                  <c:v>11.931687505547799</c:v>
                </c:pt>
                <c:pt idx="7791">
                  <c:v>12.3037910158443</c:v>
                </c:pt>
                <c:pt idx="7792">
                  <c:v>5.4827643825884902</c:v>
                </c:pt>
                <c:pt idx="7793">
                  <c:v>35.994206987495502</c:v>
                </c:pt>
                <c:pt idx="7794">
                  <c:v>-25.4888124057405</c:v>
                </c:pt>
                <c:pt idx="7795">
                  <c:v>10.8362189017489</c:v>
                </c:pt>
                <c:pt idx="7796">
                  <c:v>29.925572783213099</c:v>
                </c:pt>
                <c:pt idx="7797">
                  <c:v>37.335899955889701</c:v>
                </c:pt>
                <c:pt idx="7798">
                  <c:v>22.139474118766501</c:v>
                </c:pt>
                <c:pt idx="7799">
                  <c:v>-19.064016828238199</c:v>
                </c:pt>
                <c:pt idx="7800">
                  <c:v>-33.536842230804403</c:v>
                </c:pt>
                <c:pt idx="7801">
                  <c:v>-29.330139455618902</c:v>
                </c:pt>
                <c:pt idx="7802">
                  <c:v>1.6417180727818099</c:v>
                </c:pt>
                <c:pt idx="7803">
                  <c:v>-24.3653272214727</c:v>
                </c:pt>
                <c:pt idx="7804">
                  <c:v>-5.4627641613974296</c:v>
                </c:pt>
                <c:pt idx="7805">
                  <c:v>-28.651433707295901</c:v>
                </c:pt>
                <c:pt idx="7806">
                  <c:v>-3.6908904633891302</c:v>
                </c:pt>
                <c:pt idx="7807">
                  <c:v>-4.8894984543054401</c:v>
                </c:pt>
                <c:pt idx="7808">
                  <c:v>34.780226424912598</c:v>
                </c:pt>
                <c:pt idx="7809">
                  <c:v>7.8398635339839098</c:v>
                </c:pt>
                <c:pt idx="7810">
                  <c:v>28.1184464201624</c:v>
                </c:pt>
                <c:pt idx="7811">
                  <c:v>29.516713924426998</c:v>
                </c:pt>
                <c:pt idx="7812">
                  <c:v>7.2697270902996403</c:v>
                </c:pt>
                <c:pt idx="7813">
                  <c:v>33.208879764660502</c:v>
                </c:pt>
                <c:pt idx="7814">
                  <c:v>-30.896171966857601</c:v>
                </c:pt>
                <c:pt idx="7815">
                  <c:v>11.3255307830755</c:v>
                </c:pt>
                <c:pt idx="7816">
                  <c:v>28.158824843434001</c:v>
                </c:pt>
                <c:pt idx="7817">
                  <c:v>35.701931945866399</c:v>
                </c:pt>
                <c:pt idx="7818">
                  <c:v>9.8003037452375903</c:v>
                </c:pt>
                <c:pt idx="7819">
                  <c:v>-30.4877252468793</c:v>
                </c:pt>
                <c:pt idx="7820">
                  <c:v>21.5708413343134</c:v>
                </c:pt>
                <c:pt idx="7821">
                  <c:v>-30.296566513573499</c:v>
                </c:pt>
                <c:pt idx="7822">
                  <c:v>-33.171309515025897</c:v>
                </c:pt>
                <c:pt idx="7823">
                  <c:v>12.8529173085344</c:v>
                </c:pt>
                <c:pt idx="7824">
                  <c:v>40.218045162994599</c:v>
                </c:pt>
                <c:pt idx="7825">
                  <c:v>-0.49671146703022701</c:v>
                </c:pt>
                <c:pt idx="7826">
                  <c:v>-28.041063515020699</c:v>
                </c:pt>
                <c:pt idx="7827">
                  <c:v>23.917042612061401</c:v>
                </c:pt>
                <c:pt idx="7828">
                  <c:v>22.611732723183099</c:v>
                </c:pt>
                <c:pt idx="7829">
                  <c:v>-29.732025761002699</c:v>
                </c:pt>
                <c:pt idx="7830">
                  <c:v>-33.170802212544203</c:v>
                </c:pt>
                <c:pt idx="7831">
                  <c:v>36.2276839596285</c:v>
                </c:pt>
                <c:pt idx="7832">
                  <c:v>24.416071285165899</c:v>
                </c:pt>
                <c:pt idx="7833">
                  <c:v>4.0055961841659702</c:v>
                </c:pt>
                <c:pt idx="7834">
                  <c:v>-0.63937922187941998</c:v>
                </c:pt>
                <c:pt idx="7835">
                  <c:v>-21.6100160328225</c:v>
                </c:pt>
                <c:pt idx="7836">
                  <c:v>11.3504531381747</c:v>
                </c:pt>
                <c:pt idx="7837">
                  <c:v>8.8192915242627805</c:v>
                </c:pt>
                <c:pt idx="7838">
                  <c:v>37.983843974783703</c:v>
                </c:pt>
                <c:pt idx="7839">
                  <c:v>36.0738427935337</c:v>
                </c:pt>
                <c:pt idx="7840">
                  <c:v>-1.10449348206953</c:v>
                </c:pt>
                <c:pt idx="7841">
                  <c:v>-32.484696774504997</c:v>
                </c:pt>
                <c:pt idx="7842">
                  <c:v>-26.7402980307406</c:v>
                </c:pt>
                <c:pt idx="7843">
                  <c:v>-33.884084223059403</c:v>
                </c:pt>
                <c:pt idx="7844">
                  <c:v>35.773455708849397</c:v>
                </c:pt>
                <c:pt idx="7845">
                  <c:v>27.955896335780199</c:v>
                </c:pt>
                <c:pt idx="7846">
                  <c:v>1.5567732414812201</c:v>
                </c:pt>
                <c:pt idx="7847">
                  <c:v>13.534689499061599</c:v>
                </c:pt>
                <c:pt idx="7848">
                  <c:v>-20.680241921797801</c:v>
                </c:pt>
                <c:pt idx="7849">
                  <c:v>-21.8654020942218</c:v>
                </c:pt>
                <c:pt idx="7850">
                  <c:v>-3.2050843394653099</c:v>
                </c:pt>
                <c:pt idx="7851">
                  <c:v>24.427453317473201</c:v>
                </c:pt>
                <c:pt idx="7852">
                  <c:v>-17.076482485165499</c:v>
                </c:pt>
                <c:pt idx="7853">
                  <c:v>28.786181802779002</c:v>
                </c:pt>
                <c:pt idx="7854">
                  <c:v>-32.166804948272002</c:v>
                </c:pt>
                <c:pt idx="7855">
                  <c:v>5.8913239353202904</c:v>
                </c:pt>
                <c:pt idx="7856">
                  <c:v>40.2779212998297</c:v>
                </c:pt>
                <c:pt idx="7857">
                  <c:v>29.768510980007001</c:v>
                </c:pt>
                <c:pt idx="7858">
                  <c:v>5.9359400985211002</c:v>
                </c:pt>
                <c:pt idx="7859">
                  <c:v>-23.3951865596601</c:v>
                </c:pt>
                <c:pt idx="7860">
                  <c:v>21.842644834678499</c:v>
                </c:pt>
                <c:pt idx="7861">
                  <c:v>-23.227969225215201</c:v>
                </c:pt>
                <c:pt idx="7862">
                  <c:v>28.617444948460101</c:v>
                </c:pt>
                <c:pt idx="7863">
                  <c:v>-25.7638908535891</c:v>
                </c:pt>
                <c:pt idx="7864">
                  <c:v>11.742607750462099</c:v>
                </c:pt>
                <c:pt idx="7865">
                  <c:v>-4.0083288389043199</c:v>
                </c:pt>
                <c:pt idx="7866">
                  <c:v>21.10280774121</c:v>
                </c:pt>
                <c:pt idx="7867">
                  <c:v>31.779082173558901</c:v>
                </c:pt>
                <c:pt idx="7868">
                  <c:v>25.941849130729299</c:v>
                </c:pt>
                <c:pt idx="7869">
                  <c:v>-31.916922188714</c:v>
                </c:pt>
                <c:pt idx="7870">
                  <c:v>24.045673793403701</c:v>
                </c:pt>
                <c:pt idx="7871">
                  <c:v>-22.592364383861199</c:v>
                </c:pt>
                <c:pt idx="7872">
                  <c:v>-18.460209408886499</c:v>
                </c:pt>
                <c:pt idx="7873">
                  <c:v>5.0968864014171196</c:v>
                </c:pt>
                <c:pt idx="7874">
                  <c:v>22.318103147546498</c:v>
                </c:pt>
                <c:pt idx="7875">
                  <c:v>-22.6047386095576</c:v>
                </c:pt>
                <c:pt idx="7876">
                  <c:v>-17.575338912564199</c:v>
                </c:pt>
                <c:pt idx="7877">
                  <c:v>11.537658647586399</c:v>
                </c:pt>
                <c:pt idx="7878">
                  <c:v>-26.814290052185601</c:v>
                </c:pt>
                <c:pt idx="7879">
                  <c:v>-5.0704403572168504</c:v>
                </c:pt>
                <c:pt idx="7880">
                  <c:v>34.056884073591199</c:v>
                </c:pt>
                <c:pt idx="7881">
                  <c:v>9.6059456699805796</c:v>
                </c:pt>
                <c:pt idx="7882">
                  <c:v>-34.476327128288901</c:v>
                </c:pt>
                <c:pt idx="7883">
                  <c:v>-5.6439338921860998</c:v>
                </c:pt>
                <c:pt idx="7884">
                  <c:v>-3.7007994853928201</c:v>
                </c:pt>
                <c:pt idx="7885">
                  <c:v>6.5247975813177899</c:v>
                </c:pt>
                <c:pt idx="7886">
                  <c:v>-24.6131525372464</c:v>
                </c:pt>
                <c:pt idx="7887">
                  <c:v>-33.549001683073797</c:v>
                </c:pt>
                <c:pt idx="7888">
                  <c:v>29.987086619658101</c:v>
                </c:pt>
                <c:pt idx="7889">
                  <c:v>0.61591587453667296</c:v>
                </c:pt>
                <c:pt idx="7890">
                  <c:v>9.2262299988039995</c:v>
                </c:pt>
                <c:pt idx="7891">
                  <c:v>34.766903217630599</c:v>
                </c:pt>
                <c:pt idx="7892">
                  <c:v>30.390220290343802</c:v>
                </c:pt>
                <c:pt idx="7893">
                  <c:v>-4.2689733176593201</c:v>
                </c:pt>
                <c:pt idx="7894">
                  <c:v>-15.5533532701126</c:v>
                </c:pt>
                <c:pt idx="7895">
                  <c:v>-23.693115634239501</c:v>
                </c:pt>
                <c:pt idx="7896">
                  <c:v>25.919840064326799</c:v>
                </c:pt>
                <c:pt idx="7897">
                  <c:v>-3.1644516779166598</c:v>
                </c:pt>
                <c:pt idx="7898">
                  <c:v>-27.935474345406099</c:v>
                </c:pt>
                <c:pt idx="7899">
                  <c:v>-2.3095331044716101</c:v>
                </c:pt>
                <c:pt idx="7900">
                  <c:v>24.5603059078428</c:v>
                </c:pt>
                <c:pt idx="7901">
                  <c:v>3.60023388676374</c:v>
                </c:pt>
                <c:pt idx="7902">
                  <c:v>-26.711609703492201</c:v>
                </c:pt>
                <c:pt idx="7903">
                  <c:v>5.3580923176153199</c:v>
                </c:pt>
                <c:pt idx="7904">
                  <c:v>-25.485559873411699</c:v>
                </c:pt>
                <c:pt idx="7905">
                  <c:v>-25.739036267278699</c:v>
                </c:pt>
                <c:pt idx="7906">
                  <c:v>31.553975325805801</c:v>
                </c:pt>
                <c:pt idx="7907">
                  <c:v>-34.318195762646901</c:v>
                </c:pt>
                <c:pt idx="7908">
                  <c:v>-18.802109063279801</c:v>
                </c:pt>
                <c:pt idx="7909">
                  <c:v>-30.288211614235301</c:v>
                </c:pt>
                <c:pt idx="7910">
                  <c:v>-34.568707405160303</c:v>
                </c:pt>
                <c:pt idx="7911">
                  <c:v>5.8522024931296999</c:v>
                </c:pt>
                <c:pt idx="7912">
                  <c:v>-33.935930680870499</c:v>
                </c:pt>
                <c:pt idx="7913">
                  <c:v>-21.440897007562501</c:v>
                </c:pt>
                <c:pt idx="7914">
                  <c:v>-18.598794944561099</c:v>
                </c:pt>
                <c:pt idx="7915">
                  <c:v>-3.0466833107272402</c:v>
                </c:pt>
                <c:pt idx="7916">
                  <c:v>10.6442300206068</c:v>
                </c:pt>
                <c:pt idx="7917">
                  <c:v>12.089488506680199</c:v>
                </c:pt>
                <c:pt idx="7918">
                  <c:v>-19.815125636306099</c:v>
                </c:pt>
                <c:pt idx="7919">
                  <c:v>-21.823819333127201</c:v>
                </c:pt>
                <c:pt idx="7920">
                  <c:v>-18.8166623475508</c:v>
                </c:pt>
                <c:pt idx="7921">
                  <c:v>7.86019040043068</c:v>
                </c:pt>
                <c:pt idx="7922">
                  <c:v>33.659559965783302</c:v>
                </c:pt>
                <c:pt idx="7923">
                  <c:v>-18.4251291386297</c:v>
                </c:pt>
                <c:pt idx="7924">
                  <c:v>26.242667706644198</c:v>
                </c:pt>
                <c:pt idx="7925">
                  <c:v>40.050479942400301</c:v>
                </c:pt>
                <c:pt idx="7926">
                  <c:v>-28.303505144347799</c:v>
                </c:pt>
                <c:pt idx="7927">
                  <c:v>-24.825852217687199</c:v>
                </c:pt>
                <c:pt idx="7928">
                  <c:v>36.5971689049939</c:v>
                </c:pt>
                <c:pt idx="7929">
                  <c:v>26.711497889456801</c:v>
                </c:pt>
                <c:pt idx="7930">
                  <c:v>21.104396540084501</c:v>
                </c:pt>
                <c:pt idx="7931">
                  <c:v>4.0189048100995199</c:v>
                </c:pt>
                <c:pt idx="7932">
                  <c:v>2.0534842812391298</c:v>
                </c:pt>
                <c:pt idx="7933">
                  <c:v>26.398355355175202</c:v>
                </c:pt>
                <c:pt idx="7934">
                  <c:v>-15.476877022135</c:v>
                </c:pt>
                <c:pt idx="7935">
                  <c:v>13.351453672925</c:v>
                </c:pt>
                <c:pt idx="7936">
                  <c:v>-18.456546963916001</c:v>
                </c:pt>
                <c:pt idx="7937">
                  <c:v>-26.506387700229599</c:v>
                </c:pt>
                <c:pt idx="7938">
                  <c:v>-33.687012324282797</c:v>
                </c:pt>
                <c:pt idx="7939">
                  <c:v>-32.891522992787003</c:v>
                </c:pt>
                <c:pt idx="7940">
                  <c:v>30.276893743949199</c:v>
                </c:pt>
                <c:pt idx="7941">
                  <c:v>11.8618161830339</c:v>
                </c:pt>
                <c:pt idx="7942">
                  <c:v>35.477657175323401</c:v>
                </c:pt>
                <c:pt idx="7943">
                  <c:v>36.199909046719299</c:v>
                </c:pt>
                <c:pt idx="7944">
                  <c:v>37.954248196237103</c:v>
                </c:pt>
                <c:pt idx="7945">
                  <c:v>30.266959851016001</c:v>
                </c:pt>
                <c:pt idx="7946">
                  <c:v>34.2528057600626</c:v>
                </c:pt>
                <c:pt idx="7947">
                  <c:v>5.9662518060885104</c:v>
                </c:pt>
                <c:pt idx="7948">
                  <c:v>-33.899231798204497</c:v>
                </c:pt>
                <c:pt idx="7949">
                  <c:v>23.106138324855301</c:v>
                </c:pt>
                <c:pt idx="7950">
                  <c:v>28.204431650085201</c:v>
                </c:pt>
                <c:pt idx="7951">
                  <c:v>32.411685489099199</c:v>
                </c:pt>
                <c:pt idx="7952">
                  <c:v>7.7764894905432698</c:v>
                </c:pt>
                <c:pt idx="7953">
                  <c:v>-0.244203579241658</c:v>
                </c:pt>
                <c:pt idx="7954">
                  <c:v>-23.857227476784299</c:v>
                </c:pt>
                <c:pt idx="7955">
                  <c:v>-32.630592168664897</c:v>
                </c:pt>
                <c:pt idx="7956">
                  <c:v>-32.918238488319901</c:v>
                </c:pt>
                <c:pt idx="7957">
                  <c:v>9.7041638957738705</c:v>
                </c:pt>
                <c:pt idx="7958">
                  <c:v>-3.12854855828685</c:v>
                </c:pt>
                <c:pt idx="7959">
                  <c:v>39.935525901402698</c:v>
                </c:pt>
                <c:pt idx="7960">
                  <c:v>-2.4684693606444701</c:v>
                </c:pt>
                <c:pt idx="7961">
                  <c:v>-31.5109064427491</c:v>
                </c:pt>
                <c:pt idx="7962">
                  <c:v>23.236446510463399</c:v>
                </c:pt>
                <c:pt idx="7963">
                  <c:v>30.5891942903821</c:v>
                </c:pt>
                <c:pt idx="7964">
                  <c:v>8.66989114061316</c:v>
                </c:pt>
                <c:pt idx="7965">
                  <c:v>32.759717718575502</c:v>
                </c:pt>
                <c:pt idx="7966">
                  <c:v>-22.657723245958898</c:v>
                </c:pt>
                <c:pt idx="7967">
                  <c:v>8.5395105413003698</c:v>
                </c:pt>
                <c:pt idx="7968">
                  <c:v>4.45471059276431</c:v>
                </c:pt>
                <c:pt idx="7969">
                  <c:v>22.613542075402599</c:v>
                </c:pt>
                <c:pt idx="7970">
                  <c:v>-24.061527838703601</c:v>
                </c:pt>
                <c:pt idx="7971">
                  <c:v>-24.129213001753602</c:v>
                </c:pt>
                <c:pt idx="7972">
                  <c:v>-20.826600175205201</c:v>
                </c:pt>
                <c:pt idx="7973">
                  <c:v>38.938579772828703</c:v>
                </c:pt>
                <c:pt idx="7974">
                  <c:v>22.648431690810099</c:v>
                </c:pt>
                <c:pt idx="7975">
                  <c:v>23.162889344123599</c:v>
                </c:pt>
                <c:pt idx="7976">
                  <c:v>26.8083392162408</c:v>
                </c:pt>
                <c:pt idx="7977">
                  <c:v>-0.76959015877949</c:v>
                </c:pt>
                <c:pt idx="7978">
                  <c:v>-4.0597314195490197</c:v>
                </c:pt>
                <c:pt idx="7979">
                  <c:v>-18.075747500383098</c:v>
                </c:pt>
                <c:pt idx="7980">
                  <c:v>23.681964865028299</c:v>
                </c:pt>
                <c:pt idx="7981">
                  <c:v>37.9929620540101</c:v>
                </c:pt>
                <c:pt idx="7982">
                  <c:v>5.4892341573576102</c:v>
                </c:pt>
                <c:pt idx="7983">
                  <c:v>31.772861383612</c:v>
                </c:pt>
                <c:pt idx="7984">
                  <c:v>-21.919709929414498</c:v>
                </c:pt>
                <c:pt idx="7985">
                  <c:v>38.242749203630403</c:v>
                </c:pt>
                <c:pt idx="7986">
                  <c:v>23.8355384582784</c:v>
                </c:pt>
                <c:pt idx="7987">
                  <c:v>36.672432090105403</c:v>
                </c:pt>
                <c:pt idx="7988">
                  <c:v>30.198562390641602</c:v>
                </c:pt>
                <c:pt idx="7989">
                  <c:v>-18.3300304882981</c:v>
                </c:pt>
                <c:pt idx="7990">
                  <c:v>37.624703976139799</c:v>
                </c:pt>
                <c:pt idx="7991">
                  <c:v>28.310553881312401</c:v>
                </c:pt>
                <c:pt idx="7992">
                  <c:v>11.661991721606199</c:v>
                </c:pt>
                <c:pt idx="7993">
                  <c:v>-23.3611882539074</c:v>
                </c:pt>
                <c:pt idx="7994">
                  <c:v>4.1761886156542198</c:v>
                </c:pt>
                <c:pt idx="7995">
                  <c:v>-5.2699211831609398</c:v>
                </c:pt>
                <c:pt idx="7996">
                  <c:v>37.737531731168197</c:v>
                </c:pt>
                <c:pt idx="7997">
                  <c:v>-20.413503106084701</c:v>
                </c:pt>
                <c:pt idx="7998">
                  <c:v>7.4994797413670602</c:v>
                </c:pt>
                <c:pt idx="7999">
                  <c:v>2.4544038325470199</c:v>
                </c:pt>
                <c:pt idx="8000">
                  <c:v>33.663554439689698</c:v>
                </c:pt>
                <c:pt idx="8001">
                  <c:v>-19.372129520905801</c:v>
                </c:pt>
                <c:pt idx="8002">
                  <c:v>-17.741820445296099</c:v>
                </c:pt>
                <c:pt idx="8003">
                  <c:v>1.1216300582381</c:v>
                </c:pt>
                <c:pt idx="8004">
                  <c:v>-28.527257459379602</c:v>
                </c:pt>
                <c:pt idx="8005">
                  <c:v>40.423785657109804</c:v>
                </c:pt>
                <c:pt idx="8006">
                  <c:v>26.660528989056001</c:v>
                </c:pt>
                <c:pt idx="8007">
                  <c:v>-25.501266135489399</c:v>
                </c:pt>
                <c:pt idx="8008">
                  <c:v>-16.654790331499299</c:v>
                </c:pt>
                <c:pt idx="8009">
                  <c:v>22.783822078767098</c:v>
                </c:pt>
                <c:pt idx="8010">
                  <c:v>34.358729869896003</c:v>
                </c:pt>
                <c:pt idx="8011">
                  <c:v>0.128343417565838</c:v>
                </c:pt>
                <c:pt idx="8012">
                  <c:v>-5.1062326286427799</c:v>
                </c:pt>
                <c:pt idx="8013">
                  <c:v>-30.7909150937815</c:v>
                </c:pt>
                <c:pt idx="8014">
                  <c:v>6.4659490467474097</c:v>
                </c:pt>
                <c:pt idx="8015">
                  <c:v>22.0818233317069</c:v>
                </c:pt>
                <c:pt idx="8016">
                  <c:v>-31.481608512813899</c:v>
                </c:pt>
                <c:pt idx="8017">
                  <c:v>-31.3932357433372</c:v>
                </c:pt>
                <c:pt idx="8018">
                  <c:v>31.028482708433302</c:v>
                </c:pt>
                <c:pt idx="8019">
                  <c:v>-3.6425035435808399</c:v>
                </c:pt>
                <c:pt idx="8020">
                  <c:v>2.43191949105768</c:v>
                </c:pt>
                <c:pt idx="8021">
                  <c:v>-23.933417632692901</c:v>
                </c:pt>
                <c:pt idx="8022">
                  <c:v>40.072937853129602</c:v>
                </c:pt>
                <c:pt idx="8023">
                  <c:v>-28.153241412281599</c:v>
                </c:pt>
                <c:pt idx="8024">
                  <c:v>34.437573875362801</c:v>
                </c:pt>
                <c:pt idx="8025">
                  <c:v>8.0382809827002593</c:v>
                </c:pt>
                <c:pt idx="8026">
                  <c:v>23.808113090694398</c:v>
                </c:pt>
                <c:pt idx="8027">
                  <c:v>1.42787427757019</c:v>
                </c:pt>
                <c:pt idx="8028">
                  <c:v>10.607829468968299</c:v>
                </c:pt>
                <c:pt idx="8029">
                  <c:v>31.546888309970701</c:v>
                </c:pt>
                <c:pt idx="8030">
                  <c:v>40.064562600195998</c:v>
                </c:pt>
                <c:pt idx="8031">
                  <c:v>40.480636768634</c:v>
                </c:pt>
                <c:pt idx="8032">
                  <c:v>-29.015032790151199</c:v>
                </c:pt>
                <c:pt idx="8033">
                  <c:v>-25.9211345348489</c:v>
                </c:pt>
                <c:pt idx="8034">
                  <c:v>-33.757088708254898</c:v>
                </c:pt>
                <c:pt idx="8035">
                  <c:v>-5.2413498988772202</c:v>
                </c:pt>
                <c:pt idx="8036">
                  <c:v>0.36649827036619198</c:v>
                </c:pt>
                <c:pt idx="8037">
                  <c:v>10.5346866107505</c:v>
                </c:pt>
                <c:pt idx="8038">
                  <c:v>-0.43514096907710798</c:v>
                </c:pt>
                <c:pt idx="8039">
                  <c:v>40.179710544911003</c:v>
                </c:pt>
                <c:pt idx="8040">
                  <c:v>-26.119626401566698</c:v>
                </c:pt>
                <c:pt idx="8041">
                  <c:v>-5.9788721864670098</c:v>
                </c:pt>
                <c:pt idx="8042">
                  <c:v>23.819019901249501</c:v>
                </c:pt>
                <c:pt idx="8043">
                  <c:v>-34.625398248124696</c:v>
                </c:pt>
                <c:pt idx="8044">
                  <c:v>-22.314229762144301</c:v>
                </c:pt>
                <c:pt idx="8045">
                  <c:v>-5.3711435425777996</c:v>
                </c:pt>
                <c:pt idx="8046">
                  <c:v>38.671470653762498</c:v>
                </c:pt>
                <c:pt idx="8047">
                  <c:v>-24.2319922885526</c:v>
                </c:pt>
                <c:pt idx="8048">
                  <c:v>12.010252884966</c:v>
                </c:pt>
                <c:pt idx="8049">
                  <c:v>-1.3650465570480399</c:v>
                </c:pt>
                <c:pt idx="8050">
                  <c:v>-0.433063896307538</c:v>
                </c:pt>
                <c:pt idx="8051">
                  <c:v>-18.891311300898501</c:v>
                </c:pt>
                <c:pt idx="8052">
                  <c:v>5.6721116933206801</c:v>
                </c:pt>
                <c:pt idx="8053">
                  <c:v>-2.3583521146172099</c:v>
                </c:pt>
                <c:pt idx="8054">
                  <c:v>40.054561037679399</c:v>
                </c:pt>
                <c:pt idx="8055">
                  <c:v>32.655845070869901</c:v>
                </c:pt>
                <c:pt idx="8056">
                  <c:v>38.175862889730702</c:v>
                </c:pt>
                <c:pt idx="8057">
                  <c:v>34.279795760496697</c:v>
                </c:pt>
                <c:pt idx="8058">
                  <c:v>27.5000024192924</c:v>
                </c:pt>
                <c:pt idx="8059">
                  <c:v>10.9318459813266</c:v>
                </c:pt>
                <c:pt idx="8060">
                  <c:v>25.445011323969698</c:v>
                </c:pt>
                <c:pt idx="8061">
                  <c:v>5.8552812754172301</c:v>
                </c:pt>
                <c:pt idx="8062">
                  <c:v>12.717818226365701</c:v>
                </c:pt>
                <c:pt idx="8063">
                  <c:v>-16.6309233237981</c:v>
                </c:pt>
                <c:pt idx="8064">
                  <c:v>26.2376387625151</c:v>
                </c:pt>
                <c:pt idx="8065">
                  <c:v>9.4904138404990999</c:v>
                </c:pt>
                <c:pt idx="8066">
                  <c:v>1.4324566554023399</c:v>
                </c:pt>
                <c:pt idx="8067">
                  <c:v>-34.465027848920002</c:v>
                </c:pt>
                <c:pt idx="8068">
                  <c:v>32.227889966743099</c:v>
                </c:pt>
                <c:pt idx="8069">
                  <c:v>-18.709506506818201</c:v>
                </c:pt>
                <c:pt idx="8070">
                  <c:v>-18.465784803531101</c:v>
                </c:pt>
                <c:pt idx="8071">
                  <c:v>35.085269422986897</c:v>
                </c:pt>
                <c:pt idx="8072">
                  <c:v>-24.613704820405701</c:v>
                </c:pt>
                <c:pt idx="8073">
                  <c:v>32.127008391376201</c:v>
                </c:pt>
                <c:pt idx="8074">
                  <c:v>27.647496041080299</c:v>
                </c:pt>
                <c:pt idx="8075">
                  <c:v>4.0888069418171504</c:v>
                </c:pt>
                <c:pt idx="8076">
                  <c:v>7.1152150095449302</c:v>
                </c:pt>
                <c:pt idx="8077">
                  <c:v>-4.6874817681902998</c:v>
                </c:pt>
                <c:pt idx="8078">
                  <c:v>7.3843124601272399</c:v>
                </c:pt>
                <c:pt idx="8079">
                  <c:v>-15.436363646920499</c:v>
                </c:pt>
                <c:pt idx="8080">
                  <c:v>21.0032680826973</c:v>
                </c:pt>
                <c:pt idx="8081">
                  <c:v>6.7117637634655303</c:v>
                </c:pt>
                <c:pt idx="8082">
                  <c:v>-24.435034685448802</c:v>
                </c:pt>
                <c:pt idx="8083">
                  <c:v>-22.362427590689901</c:v>
                </c:pt>
                <c:pt idx="8084">
                  <c:v>-31.8759057950836</c:v>
                </c:pt>
                <c:pt idx="8085">
                  <c:v>1.0193036292305799</c:v>
                </c:pt>
                <c:pt idx="8086">
                  <c:v>-22.530290630290398</c:v>
                </c:pt>
                <c:pt idx="8087">
                  <c:v>-4.8450864194612997</c:v>
                </c:pt>
                <c:pt idx="8088">
                  <c:v>-19.557088964760201</c:v>
                </c:pt>
                <c:pt idx="8089">
                  <c:v>-25.1211615137038</c:v>
                </c:pt>
                <c:pt idx="8090">
                  <c:v>-0.97829200784938897</c:v>
                </c:pt>
                <c:pt idx="8091">
                  <c:v>-22.267096927016901</c:v>
                </c:pt>
                <c:pt idx="8092">
                  <c:v>-21.304123086819502</c:v>
                </c:pt>
                <c:pt idx="8093">
                  <c:v>22.066405418192598</c:v>
                </c:pt>
                <c:pt idx="8094">
                  <c:v>-32.679900752684802</c:v>
                </c:pt>
                <c:pt idx="8095">
                  <c:v>-27.195276247224701</c:v>
                </c:pt>
                <c:pt idx="8096">
                  <c:v>29.2238378864757</c:v>
                </c:pt>
                <c:pt idx="8097">
                  <c:v>-24.5959062444701</c:v>
                </c:pt>
                <c:pt idx="8098">
                  <c:v>9.3563757442576403</c:v>
                </c:pt>
                <c:pt idx="8099">
                  <c:v>38.7403904025456</c:v>
                </c:pt>
                <c:pt idx="8100">
                  <c:v>22.7184190197021</c:v>
                </c:pt>
                <c:pt idx="8101">
                  <c:v>21.764535094823501</c:v>
                </c:pt>
                <c:pt idx="8102">
                  <c:v>4.7927255237081399</c:v>
                </c:pt>
                <c:pt idx="8103">
                  <c:v>10.9650487164644</c:v>
                </c:pt>
                <c:pt idx="8104">
                  <c:v>36.566297453357897</c:v>
                </c:pt>
                <c:pt idx="8105">
                  <c:v>-22.212773514872001</c:v>
                </c:pt>
                <c:pt idx="8106">
                  <c:v>31.253819647368701</c:v>
                </c:pt>
                <c:pt idx="8107">
                  <c:v>-32.1590987921373</c:v>
                </c:pt>
                <c:pt idx="8108">
                  <c:v>27.955537046622801</c:v>
                </c:pt>
                <c:pt idx="8109">
                  <c:v>-24.0247488065563</c:v>
                </c:pt>
                <c:pt idx="8110">
                  <c:v>21.160399923135898</c:v>
                </c:pt>
                <c:pt idx="8111">
                  <c:v>-18.738161320168199</c:v>
                </c:pt>
                <c:pt idx="8112">
                  <c:v>27.242740023969301</c:v>
                </c:pt>
                <c:pt idx="8113">
                  <c:v>-34.2370026578268</c:v>
                </c:pt>
                <c:pt idx="8114">
                  <c:v>32.389809105893498</c:v>
                </c:pt>
                <c:pt idx="8115">
                  <c:v>40.164306683857298</c:v>
                </c:pt>
                <c:pt idx="8116">
                  <c:v>-30.882019350616201</c:v>
                </c:pt>
                <c:pt idx="8117">
                  <c:v>-16.887430501623701</c:v>
                </c:pt>
                <c:pt idx="8118">
                  <c:v>-2.94900976465141</c:v>
                </c:pt>
                <c:pt idx="8119">
                  <c:v>-31.396436127480001</c:v>
                </c:pt>
                <c:pt idx="8120">
                  <c:v>13.359334400087199</c:v>
                </c:pt>
                <c:pt idx="8121">
                  <c:v>-32.1950612033054</c:v>
                </c:pt>
                <c:pt idx="8122">
                  <c:v>21.703266734659302</c:v>
                </c:pt>
                <c:pt idx="8123">
                  <c:v>6.8492191613445099</c:v>
                </c:pt>
                <c:pt idx="8124">
                  <c:v>7.56445510462963</c:v>
                </c:pt>
                <c:pt idx="8125">
                  <c:v>29.748205633137999</c:v>
                </c:pt>
                <c:pt idx="8126">
                  <c:v>29.430202418354099</c:v>
                </c:pt>
                <c:pt idx="8127">
                  <c:v>36.447600096496302</c:v>
                </c:pt>
                <c:pt idx="8128">
                  <c:v>33.555447213504202</c:v>
                </c:pt>
                <c:pt idx="8129">
                  <c:v>32.639176242407203</c:v>
                </c:pt>
                <c:pt idx="8130">
                  <c:v>35.174573058666397</c:v>
                </c:pt>
                <c:pt idx="8131">
                  <c:v>-34.516569312107002</c:v>
                </c:pt>
                <c:pt idx="8132">
                  <c:v>-27.043255931623801</c:v>
                </c:pt>
                <c:pt idx="8133">
                  <c:v>8.1676279354852799</c:v>
                </c:pt>
                <c:pt idx="8134">
                  <c:v>-22.474745039508299</c:v>
                </c:pt>
                <c:pt idx="8135">
                  <c:v>38.340005060265099</c:v>
                </c:pt>
                <c:pt idx="8136">
                  <c:v>26.422122806908899</c:v>
                </c:pt>
                <c:pt idx="8137">
                  <c:v>35.008894717506401</c:v>
                </c:pt>
                <c:pt idx="8138">
                  <c:v>36.474382297799004</c:v>
                </c:pt>
                <c:pt idx="8139">
                  <c:v>-33.936313807948103</c:v>
                </c:pt>
                <c:pt idx="8140">
                  <c:v>-16.2980799146838</c:v>
                </c:pt>
                <c:pt idx="8141">
                  <c:v>6.9530090745720896</c:v>
                </c:pt>
                <c:pt idx="8142">
                  <c:v>-26.5970975383342</c:v>
                </c:pt>
                <c:pt idx="8143">
                  <c:v>12.6335263307573</c:v>
                </c:pt>
                <c:pt idx="8144">
                  <c:v>5.6816185479194798</c:v>
                </c:pt>
                <c:pt idx="8145">
                  <c:v>1.3674808340968001</c:v>
                </c:pt>
                <c:pt idx="8146">
                  <c:v>33.749807239283697</c:v>
                </c:pt>
                <c:pt idx="8147">
                  <c:v>12.0461662517175</c:v>
                </c:pt>
                <c:pt idx="8148">
                  <c:v>3.13917297575325</c:v>
                </c:pt>
                <c:pt idx="8149">
                  <c:v>-21.072332114567999</c:v>
                </c:pt>
                <c:pt idx="8150">
                  <c:v>6.3252647860032001</c:v>
                </c:pt>
                <c:pt idx="8151">
                  <c:v>27.6798235408403</c:v>
                </c:pt>
                <c:pt idx="8152">
                  <c:v>-33.968702040402498</c:v>
                </c:pt>
                <c:pt idx="8153">
                  <c:v>30.494705260406299</c:v>
                </c:pt>
                <c:pt idx="8154">
                  <c:v>2.97520108818386</c:v>
                </c:pt>
                <c:pt idx="8155">
                  <c:v>8.1968673358996007</c:v>
                </c:pt>
                <c:pt idx="8156">
                  <c:v>-31.628707216164901</c:v>
                </c:pt>
                <c:pt idx="8157">
                  <c:v>2.0786516990538302</c:v>
                </c:pt>
                <c:pt idx="8158">
                  <c:v>6.4373084156322102</c:v>
                </c:pt>
                <c:pt idx="8159">
                  <c:v>2.9974317159803801</c:v>
                </c:pt>
                <c:pt idx="8160">
                  <c:v>24.566996041534502</c:v>
                </c:pt>
                <c:pt idx="8161">
                  <c:v>5.3030452952622298</c:v>
                </c:pt>
                <c:pt idx="8162">
                  <c:v>-5.5593636717261603</c:v>
                </c:pt>
                <c:pt idx="8163">
                  <c:v>24.5988873158818</c:v>
                </c:pt>
                <c:pt idx="8164">
                  <c:v>-34.511155954598699</c:v>
                </c:pt>
                <c:pt idx="8165">
                  <c:v>11.9465339784403</c:v>
                </c:pt>
                <c:pt idx="8166">
                  <c:v>13.115210314216201</c:v>
                </c:pt>
                <c:pt idx="8167">
                  <c:v>27.8513456802485</c:v>
                </c:pt>
                <c:pt idx="8168">
                  <c:v>-0.58565619468696395</c:v>
                </c:pt>
                <c:pt idx="8169">
                  <c:v>38.797858983683199</c:v>
                </c:pt>
                <c:pt idx="8170">
                  <c:v>-26.839258957280901</c:v>
                </c:pt>
                <c:pt idx="8171">
                  <c:v>-3.9515733173712202</c:v>
                </c:pt>
                <c:pt idx="8172">
                  <c:v>3.1915530840311201</c:v>
                </c:pt>
                <c:pt idx="8173">
                  <c:v>-33.0344299410894</c:v>
                </c:pt>
                <c:pt idx="8174">
                  <c:v>8.1468915714036694</c:v>
                </c:pt>
                <c:pt idx="8175">
                  <c:v>24.605101344705599</c:v>
                </c:pt>
                <c:pt idx="8176">
                  <c:v>36.437617315118104</c:v>
                </c:pt>
                <c:pt idx="8177">
                  <c:v>-34.649666287487896</c:v>
                </c:pt>
                <c:pt idx="8178">
                  <c:v>4.1421657508691299</c:v>
                </c:pt>
                <c:pt idx="8179">
                  <c:v>-26.772356351631</c:v>
                </c:pt>
                <c:pt idx="8180">
                  <c:v>-1.55700910812571</c:v>
                </c:pt>
                <c:pt idx="8181">
                  <c:v>-19.494038606362398</c:v>
                </c:pt>
                <c:pt idx="8182">
                  <c:v>-35.032934441503798</c:v>
                </c:pt>
                <c:pt idx="8183">
                  <c:v>33.499810256507701</c:v>
                </c:pt>
                <c:pt idx="8184">
                  <c:v>39.017663799551897</c:v>
                </c:pt>
                <c:pt idx="8185">
                  <c:v>-32.742720065902198</c:v>
                </c:pt>
                <c:pt idx="8186">
                  <c:v>12.880477336579601</c:v>
                </c:pt>
                <c:pt idx="8187">
                  <c:v>4.5863904663229</c:v>
                </c:pt>
                <c:pt idx="8188">
                  <c:v>4.14806149746458</c:v>
                </c:pt>
                <c:pt idx="8189">
                  <c:v>3.5739523641621198</c:v>
                </c:pt>
                <c:pt idx="8190">
                  <c:v>30.9197529504962</c:v>
                </c:pt>
                <c:pt idx="8191">
                  <c:v>34.506047743725098</c:v>
                </c:pt>
                <c:pt idx="8192">
                  <c:v>31.5242152154519</c:v>
                </c:pt>
                <c:pt idx="8193">
                  <c:v>-20.3841097474942</c:v>
                </c:pt>
                <c:pt idx="8194">
                  <c:v>-20.260134379597101</c:v>
                </c:pt>
                <c:pt idx="8195">
                  <c:v>-25.926569576499201</c:v>
                </c:pt>
                <c:pt idx="8196">
                  <c:v>-31.769099141566802</c:v>
                </c:pt>
                <c:pt idx="8197">
                  <c:v>4.6814815100677896</c:v>
                </c:pt>
                <c:pt idx="8198">
                  <c:v>-24.405930524785202</c:v>
                </c:pt>
                <c:pt idx="8199">
                  <c:v>-35.109579499982303</c:v>
                </c:pt>
                <c:pt idx="8200">
                  <c:v>22.271663651248499</c:v>
                </c:pt>
                <c:pt idx="8201">
                  <c:v>29.8360277530236</c:v>
                </c:pt>
                <c:pt idx="8202">
                  <c:v>23.6409017857567</c:v>
                </c:pt>
                <c:pt idx="8203">
                  <c:v>-34.655662471265799</c:v>
                </c:pt>
                <c:pt idx="8204">
                  <c:v>-22.589197177467799</c:v>
                </c:pt>
                <c:pt idx="8205">
                  <c:v>-28.912005022632702</c:v>
                </c:pt>
                <c:pt idx="8206">
                  <c:v>2.1553171118822201</c:v>
                </c:pt>
                <c:pt idx="8207">
                  <c:v>4.5546569173546301</c:v>
                </c:pt>
                <c:pt idx="8208">
                  <c:v>34.598017124874403</c:v>
                </c:pt>
                <c:pt idx="8209">
                  <c:v>-26.3941882164217</c:v>
                </c:pt>
                <c:pt idx="8210">
                  <c:v>-4.9469958416109101</c:v>
                </c:pt>
                <c:pt idx="8211">
                  <c:v>34.562505057967599</c:v>
                </c:pt>
                <c:pt idx="8212">
                  <c:v>-31.492884371012401</c:v>
                </c:pt>
                <c:pt idx="8213">
                  <c:v>-28.880876976150901</c:v>
                </c:pt>
                <c:pt idx="8214">
                  <c:v>-30.653977643350299</c:v>
                </c:pt>
                <c:pt idx="8215">
                  <c:v>-1.0831702285563101</c:v>
                </c:pt>
                <c:pt idx="8216">
                  <c:v>37.947451375899398</c:v>
                </c:pt>
                <c:pt idx="8217">
                  <c:v>-32.960618342106599</c:v>
                </c:pt>
                <c:pt idx="8218">
                  <c:v>-1.3374456207807801</c:v>
                </c:pt>
                <c:pt idx="8219">
                  <c:v>26.2683973985108</c:v>
                </c:pt>
                <c:pt idx="8220">
                  <c:v>29.284979202685602</c:v>
                </c:pt>
                <c:pt idx="8221">
                  <c:v>-24.6070066812552</c:v>
                </c:pt>
                <c:pt idx="8222">
                  <c:v>-24.3566549846336</c:v>
                </c:pt>
                <c:pt idx="8223">
                  <c:v>31.0940279193454</c:v>
                </c:pt>
                <c:pt idx="8224">
                  <c:v>40.435863341475397</c:v>
                </c:pt>
                <c:pt idx="8225">
                  <c:v>12.194332331664601</c:v>
                </c:pt>
                <c:pt idx="8226">
                  <c:v>-16.6506653560924</c:v>
                </c:pt>
                <c:pt idx="8227">
                  <c:v>7.6371121328321703</c:v>
                </c:pt>
                <c:pt idx="8228">
                  <c:v>-25.043709517368899</c:v>
                </c:pt>
                <c:pt idx="8229">
                  <c:v>-26.539954620372999</c:v>
                </c:pt>
                <c:pt idx="8230">
                  <c:v>13.5025115630449</c:v>
                </c:pt>
                <c:pt idx="8231">
                  <c:v>32.750701054819999</c:v>
                </c:pt>
                <c:pt idx="8232">
                  <c:v>24.297663051831599</c:v>
                </c:pt>
                <c:pt idx="8233">
                  <c:v>23.810303774636498</c:v>
                </c:pt>
                <c:pt idx="8234">
                  <c:v>21.0158390925228</c:v>
                </c:pt>
                <c:pt idx="8235">
                  <c:v>-32.691077073707397</c:v>
                </c:pt>
                <c:pt idx="8236">
                  <c:v>23.5596362849431</c:v>
                </c:pt>
                <c:pt idx="8237">
                  <c:v>33.076428685480302</c:v>
                </c:pt>
                <c:pt idx="8238">
                  <c:v>34.285891951546297</c:v>
                </c:pt>
                <c:pt idx="8239">
                  <c:v>-22.693379867152501</c:v>
                </c:pt>
                <c:pt idx="8240">
                  <c:v>8.9390667000555908</c:v>
                </c:pt>
                <c:pt idx="8241">
                  <c:v>-19.2507022151981</c:v>
                </c:pt>
                <c:pt idx="8242">
                  <c:v>-31.859127810451302</c:v>
                </c:pt>
                <c:pt idx="8243">
                  <c:v>40.679513110382402</c:v>
                </c:pt>
                <c:pt idx="8244">
                  <c:v>31.6219107299572</c:v>
                </c:pt>
                <c:pt idx="8245">
                  <c:v>38.547313769616501</c:v>
                </c:pt>
                <c:pt idx="8246">
                  <c:v>-31.0404098803422</c:v>
                </c:pt>
                <c:pt idx="8247">
                  <c:v>25.847766154005399</c:v>
                </c:pt>
                <c:pt idx="8248">
                  <c:v>-15.8608744212535</c:v>
                </c:pt>
                <c:pt idx="8249">
                  <c:v>28.195795244963598</c:v>
                </c:pt>
                <c:pt idx="8250">
                  <c:v>-24.536201038218699</c:v>
                </c:pt>
                <c:pt idx="8251">
                  <c:v>34.154903975922402</c:v>
                </c:pt>
                <c:pt idx="8252">
                  <c:v>7.2454007272109999</c:v>
                </c:pt>
                <c:pt idx="8253">
                  <c:v>4.7289461805756696</c:v>
                </c:pt>
                <c:pt idx="8254">
                  <c:v>32.115445171166499</c:v>
                </c:pt>
                <c:pt idx="8255">
                  <c:v>-18.1075816501593</c:v>
                </c:pt>
                <c:pt idx="8256">
                  <c:v>-32.891749529508303</c:v>
                </c:pt>
                <c:pt idx="8257">
                  <c:v>5.2361515853066498</c:v>
                </c:pt>
                <c:pt idx="8258">
                  <c:v>-29.336099081802999</c:v>
                </c:pt>
                <c:pt idx="8259">
                  <c:v>28.435721915464899</c:v>
                </c:pt>
                <c:pt idx="8260">
                  <c:v>-30.628699351231202</c:v>
                </c:pt>
                <c:pt idx="8261">
                  <c:v>12.2041286351058</c:v>
                </c:pt>
                <c:pt idx="8262">
                  <c:v>-16.907668446859599</c:v>
                </c:pt>
                <c:pt idx="8263">
                  <c:v>-35.0404335817449</c:v>
                </c:pt>
                <c:pt idx="8264">
                  <c:v>28.5450073358022</c:v>
                </c:pt>
                <c:pt idx="8265">
                  <c:v>-34.586877741901702</c:v>
                </c:pt>
                <c:pt idx="8266">
                  <c:v>5.1259144086525597</c:v>
                </c:pt>
                <c:pt idx="8267">
                  <c:v>29.042446741735599</c:v>
                </c:pt>
                <c:pt idx="8268">
                  <c:v>-25.4356170494125</c:v>
                </c:pt>
                <c:pt idx="8269">
                  <c:v>-33.175316337005</c:v>
                </c:pt>
                <c:pt idx="8270">
                  <c:v>21.1563762445974</c:v>
                </c:pt>
                <c:pt idx="8271">
                  <c:v>-18.242675025616901</c:v>
                </c:pt>
                <c:pt idx="8272">
                  <c:v>22.653601357179699</c:v>
                </c:pt>
                <c:pt idx="8273">
                  <c:v>2.85881272427511</c:v>
                </c:pt>
                <c:pt idx="8274">
                  <c:v>32.312932384008498</c:v>
                </c:pt>
                <c:pt idx="8275">
                  <c:v>-23.8490146191672</c:v>
                </c:pt>
                <c:pt idx="8276">
                  <c:v>-31.351939082249999</c:v>
                </c:pt>
                <c:pt idx="8277">
                  <c:v>-26.502970247954501</c:v>
                </c:pt>
                <c:pt idx="8278">
                  <c:v>4.8646642304262002</c:v>
                </c:pt>
                <c:pt idx="8279">
                  <c:v>29.871313006471201</c:v>
                </c:pt>
                <c:pt idx="8280">
                  <c:v>-25.131489352643001</c:v>
                </c:pt>
                <c:pt idx="8281">
                  <c:v>-22.383734339962199</c:v>
                </c:pt>
                <c:pt idx="8282">
                  <c:v>6.5077692875440096</c:v>
                </c:pt>
                <c:pt idx="8283">
                  <c:v>35.509234885584803</c:v>
                </c:pt>
                <c:pt idx="8284">
                  <c:v>3.42163483419314</c:v>
                </c:pt>
                <c:pt idx="8285">
                  <c:v>-3.3172925927626</c:v>
                </c:pt>
                <c:pt idx="8286">
                  <c:v>6.7496496923422198</c:v>
                </c:pt>
                <c:pt idx="8287">
                  <c:v>6.0556331141200301</c:v>
                </c:pt>
                <c:pt idx="8288">
                  <c:v>37.437747593664099</c:v>
                </c:pt>
                <c:pt idx="8289">
                  <c:v>-3.02288980758658</c:v>
                </c:pt>
                <c:pt idx="8290">
                  <c:v>12.7619854851681</c:v>
                </c:pt>
                <c:pt idx="8291">
                  <c:v>5.6280223197014498</c:v>
                </c:pt>
                <c:pt idx="8292">
                  <c:v>33.320770346031502</c:v>
                </c:pt>
                <c:pt idx="8293">
                  <c:v>38.603825008152</c:v>
                </c:pt>
                <c:pt idx="8294">
                  <c:v>24.512945365129902</c:v>
                </c:pt>
                <c:pt idx="8295">
                  <c:v>40.423082899089202</c:v>
                </c:pt>
                <c:pt idx="8296">
                  <c:v>-2.8686750636651102</c:v>
                </c:pt>
                <c:pt idx="8297">
                  <c:v>10.2234400099734</c:v>
                </c:pt>
                <c:pt idx="8298">
                  <c:v>-27.210894712378899</c:v>
                </c:pt>
                <c:pt idx="8299">
                  <c:v>5.2651311600437802</c:v>
                </c:pt>
                <c:pt idx="8300">
                  <c:v>22.992063950545901</c:v>
                </c:pt>
                <c:pt idx="8301">
                  <c:v>-27.8859928442502</c:v>
                </c:pt>
                <c:pt idx="8302">
                  <c:v>29.6738348663857</c:v>
                </c:pt>
                <c:pt idx="8303">
                  <c:v>7.4933523879567696</c:v>
                </c:pt>
                <c:pt idx="8304">
                  <c:v>-33.961421797248903</c:v>
                </c:pt>
                <c:pt idx="8305">
                  <c:v>12.3044316857761</c:v>
                </c:pt>
                <c:pt idx="8306">
                  <c:v>-31.749142078797501</c:v>
                </c:pt>
                <c:pt idx="8307">
                  <c:v>10.4949714365803</c:v>
                </c:pt>
                <c:pt idx="8308">
                  <c:v>7.1168147899332599</c:v>
                </c:pt>
                <c:pt idx="8309">
                  <c:v>-26.311243962037398</c:v>
                </c:pt>
                <c:pt idx="8310">
                  <c:v>28.5126528688088</c:v>
                </c:pt>
                <c:pt idx="8311">
                  <c:v>22.6424618360154</c:v>
                </c:pt>
                <c:pt idx="8312">
                  <c:v>8.9600231012750093</c:v>
                </c:pt>
                <c:pt idx="8313">
                  <c:v>-29.243590547973898</c:v>
                </c:pt>
                <c:pt idx="8314">
                  <c:v>35.624511318223</c:v>
                </c:pt>
                <c:pt idx="8315">
                  <c:v>13.395545672930901</c:v>
                </c:pt>
                <c:pt idx="8316">
                  <c:v>21.376320811899799</c:v>
                </c:pt>
                <c:pt idx="8317">
                  <c:v>-16.579134221313101</c:v>
                </c:pt>
                <c:pt idx="8318">
                  <c:v>3.3075144036814699</c:v>
                </c:pt>
                <c:pt idx="8319">
                  <c:v>-16.299167957954001</c:v>
                </c:pt>
                <c:pt idx="8320">
                  <c:v>38.501552612670302</c:v>
                </c:pt>
                <c:pt idx="8321">
                  <c:v>11.0824648910401</c:v>
                </c:pt>
                <c:pt idx="8322">
                  <c:v>-4.9917462327216997</c:v>
                </c:pt>
                <c:pt idx="8323">
                  <c:v>-15.565340847034101</c:v>
                </c:pt>
                <c:pt idx="8324">
                  <c:v>9.9617307635245496</c:v>
                </c:pt>
                <c:pt idx="8325">
                  <c:v>-27.399852585195401</c:v>
                </c:pt>
                <c:pt idx="8326">
                  <c:v>-31.6924670632154</c:v>
                </c:pt>
                <c:pt idx="8327">
                  <c:v>4.6164793039946304</c:v>
                </c:pt>
                <c:pt idx="8328">
                  <c:v>32.126642044401898</c:v>
                </c:pt>
                <c:pt idx="8329">
                  <c:v>4.74641146940567</c:v>
                </c:pt>
                <c:pt idx="8330">
                  <c:v>11.0273340076644</c:v>
                </c:pt>
                <c:pt idx="8331">
                  <c:v>5.5335756437973096</c:v>
                </c:pt>
                <c:pt idx="8332">
                  <c:v>32.931643340795603</c:v>
                </c:pt>
                <c:pt idx="8333">
                  <c:v>25.5116233323496</c:v>
                </c:pt>
                <c:pt idx="8334">
                  <c:v>22.054472051641099</c:v>
                </c:pt>
                <c:pt idx="8335">
                  <c:v>-3.3151138231831401</c:v>
                </c:pt>
                <c:pt idx="8336">
                  <c:v>24.5052713734942</c:v>
                </c:pt>
                <c:pt idx="8337">
                  <c:v>-16.741378558396899</c:v>
                </c:pt>
                <c:pt idx="8338">
                  <c:v>-34.158729888627803</c:v>
                </c:pt>
                <c:pt idx="8339">
                  <c:v>-2.5440701201079601</c:v>
                </c:pt>
                <c:pt idx="8340">
                  <c:v>7.8065400738429398</c:v>
                </c:pt>
                <c:pt idx="8341">
                  <c:v>-29.73920687335</c:v>
                </c:pt>
                <c:pt idx="8342">
                  <c:v>-0.51574540636491195</c:v>
                </c:pt>
                <c:pt idx="8343">
                  <c:v>-22.659809023200701</c:v>
                </c:pt>
                <c:pt idx="8344">
                  <c:v>-20.381210231199798</c:v>
                </c:pt>
                <c:pt idx="8345">
                  <c:v>-20.708381162552602</c:v>
                </c:pt>
                <c:pt idx="8346">
                  <c:v>7.2873922924893204</c:v>
                </c:pt>
                <c:pt idx="8347">
                  <c:v>-20.8830122354594</c:v>
                </c:pt>
                <c:pt idx="8348">
                  <c:v>6.2173010259071004</c:v>
                </c:pt>
                <c:pt idx="8349">
                  <c:v>-23.516827023030899</c:v>
                </c:pt>
                <c:pt idx="8350">
                  <c:v>-18.840261501934599</c:v>
                </c:pt>
                <c:pt idx="8351">
                  <c:v>-1.20686021795953</c:v>
                </c:pt>
                <c:pt idx="8352">
                  <c:v>30.990212337551299</c:v>
                </c:pt>
                <c:pt idx="8353">
                  <c:v>-24.5966545931391</c:v>
                </c:pt>
                <c:pt idx="8354">
                  <c:v>-16.512542059416202</c:v>
                </c:pt>
                <c:pt idx="8355">
                  <c:v>32.801533745502297</c:v>
                </c:pt>
                <c:pt idx="8356">
                  <c:v>-19.252625652556599</c:v>
                </c:pt>
                <c:pt idx="8357">
                  <c:v>-18.040181875462199</c:v>
                </c:pt>
                <c:pt idx="8358">
                  <c:v>25.471788583090301</c:v>
                </c:pt>
                <c:pt idx="8359">
                  <c:v>-33.487391101315502</c:v>
                </c:pt>
                <c:pt idx="8360">
                  <c:v>-15.4199700759065</c:v>
                </c:pt>
                <c:pt idx="8361">
                  <c:v>12.529453961921901</c:v>
                </c:pt>
                <c:pt idx="8362">
                  <c:v>-0.86174045394823495</c:v>
                </c:pt>
                <c:pt idx="8363">
                  <c:v>-34.130003689286802</c:v>
                </c:pt>
                <c:pt idx="8364">
                  <c:v>11.783251350033</c:v>
                </c:pt>
                <c:pt idx="8365">
                  <c:v>-34.611485717331199</c:v>
                </c:pt>
                <c:pt idx="8366">
                  <c:v>-35.279937557422997</c:v>
                </c:pt>
                <c:pt idx="8367">
                  <c:v>1.9489522768621499</c:v>
                </c:pt>
                <c:pt idx="8368">
                  <c:v>-22.834850131121801</c:v>
                </c:pt>
                <c:pt idx="8369">
                  <c:v>29.460160960297699</c:v>
                </c:pt>
                <c:pt idx="8370">
                  <c:v>36.688179307959899</c:v>
                </c:pt>
                <c:pt idx="8371">
                  <c:v>3.8099615626391001</c:v>
                </c:pt>
                <c:pt idx="8372">
                  <c:v>-0.27561048708333102</c:v>
                </c:pt>
                <c:pt idx="8373">
                  <c:v>1.69742889948854</c:v>
                </c:pt>
                <c:pt idx="8374">
                  <c:v>8.67622338290988</c:v>
                </c:pt>
                <c:pt idx="8375">
                  <c:v>-34.3263275106588</c:v>
                </c:pt>
                <c:pt idx="8376">
                  <c:v>-2.1281926993725899</c:v>
                </c:pt>
                <c:pt idx="8377">
                  <c:v>-32.139896139191499</c:v>
                </c:pt>
                <c:pt idx="8378">
                  <c:v>37.652628590049602</c:v>
                </c:pt>
                <c:pt idx="8379">
                  <c:v>27.6747908640125</c:v>
                </c:pt>
                <c:pt idx="8380">
                  <c:v>-3.6884072606146598</c:v>
                </c:pt>
                <c:pt idx="8381">
                  <c:v>24.565100019684699</c:v>
                </c:pt>
                <c:pt idx="8382">
                  <c:v>-5.4367787478407203</c:v>
                </c:pt>
                <c:pt idx="8383">
                  <c:v>-26.670034712364</c:v>
                </c:pt>
                <c:pt idx="8384">
                  <c:v>2.37923626385298</c:v>
                </c:pt>
                <c:pt idx="8385">
                  <c:v>-31.114914597271198</c:v>
                </c:pt>
                <c:pt idx="8386">
                  <c:v>-25.855429769577999</c:v>
                </c:pt>
                <c:pt idx="8387">
                  <c:v>34.691989123525197</c:v>
                </c:pt>
                <c:pt idx="8388">
                  <c:v>10.0205418656549</c:v>
                </c:pt>
                <c:pt idx="8389">
                  <c:v>-29.172813154311498</c:v>
                </c:pt>
                <c:pt idx="8390">
                  <c:v>26.297654346852799</c:v>
                </c:pt>
                <c:pt idx="8391">
                  <c:v>6.27254587905857</c:v>
                </c:pt>
                <c:pt idx="8392">
                  <c:v>1.74340444680345</c:v>
                </c:pt>
                <c:pt idx="8393">
                  <c:v>13.2837353065208</c:v>
                </c:pt>
                <c:pt idx="8394">
                  <c:v>2.74927289840933</c:v>
                </c:pt>
                <c:pt idx="8395">
                  <c:v>40.046968596625298</c:v>
                </c:pt>
                <c:pt idx="8396">
                  <c:v>-32.125804792719201</c:v>
                </c:pt>
                <c:pt idx="8397">
                  <c:v>23.0699589900719</c:v>
                </c:pt>
                <c:pt idx="8398">
                  <c:v>-17.169169076595001</c:v>
                </c:pt>
                <c:pt idx="8399">
                  <c:v>-28.365395143692002</c:v>
                </c:pt>
                <c:pt idx="8400">
                  <c:v>22.054322419014301</c:v>
                </c:pt>
                <c:pt idx="8401">
                  <c:v>-28.4257467010917</c:v>
                </c:pt>
                <c:pt idx="8402">
                  <c:v>25.492934007794201</c:v>
                </c:pt>
                <c:pt idx="8403">
                  <c:v>26.8819819486068</c:v>
                </c:pt>
                <c:pt idx="8404">
                  <c:v>29.7864254396695</c:v>
                </c:pt>
                <c:pt idx="8405">
                  <c:v>31.158765677210202</c:v>
                </c:pt>
                <c:pt idx="8406">
                  <c:v>-20.932129941387</c:v>
                </c:pt>
                <c:pt idx="8407">
                  <c:v>6.1142225685204403</c:v>
                </c:pt>
                <c:pt idx="8408">
                  <c:v>3.7865452362873899</c:v>
                </c:pt>
                <c:pt idx="8409">
                  <c:v>-30.205777168055899</c:v>
                </c:pt>
                <c:pt idx="8410">
                  <c:v>22.9981352885472</c:v>
                </c:pt>
                <c:pt idx="8411">
                  <c:v>-4.0752003398206202</c:v>
                </c:pt>
                <c:pt idx="8412">
                  <c:v>-24.024248623868498</c:v>
                </c:pt>
                <c:pt idx="8413">
                  <c:v>5.05535698227908</c:v>
                </c:pt>
                <c:pt idx="8414">
                  <c:v>36.289527305937597</c:v>
                </c:pt>
                <c:pt idx="8415">
                  <c:v>31.351952490758102</c:v>
                </c:pt>
                <c:pt idx="8416">
                  <c:v>22.260866063331701</c:v>
                </c:pt>
                <c:pt idx="8417">
                  <c:v>-1.82857016177842</c:v>
                </c:pt>
                <c:pt idx="8418">
                  <c:v>-17.822120184452402</c:v>
                </c:pt>
                <c:pt idx="8419">
                  <c:v>-18.922918374233099</c:v>
                </c:pt>
                <c:pt idx="8420">
                  <c:v>-32.316450892142001</c:v>
                </c:pt>
                <c:pt idx="8421">
                  <c:v>-24.8068376372652</c:v>
                </c:pt>
                <c:pt idx="8422">
                  <c:v>36.191281915850702</c:v>
                </c:pt>
                <c:pt idx="8423">
                  <c:v>31.838095843475301</c:v>
                </c:pt>
                <c:pt idx="8424">
                  <c:v>-32.812108257242997</c:v>
                </c:pt>
                <c:pt idx="8425">
                  <c:v>12.402936353896401</c:v>
                </c:pt>
                <c:pt idx="8426">
                  <c:v>-27.5458975187425</c:v>
                </c:pt>
                <c:pt idx="8427">
                  <c:v>-31.8010298132785</c:v>
                </c:pt>
                <c:pt idx="8428">
                  <c:v>30.3447681798609</c:v>
                </c:pt>
                <c:pt idx="8429">
                  <c:v>-30.010463748781699</c:v>
                </c:pt>
                <c:pt idx="8430">
                  <c:v>30.651370064042801</c:v>
                </c:pt>
                <c:pt idx="8431">
                  <c:v>9.8119095669203293</c:v>
                </c:pt>
                <c:pt idx="8432">
                  <c:v>24.730594003980201</c:v>
                </c:pt>
                <c:pt idx="8433">
                  <c:v>5.0881060499584496</c:v>
                </c:pt>
                <c:pt idx="8434">
                  <c:v>-20.859422839622798</c:v>
                </c:pt>
                <c:pt idx="8435">
                  <c:v>-2.8585305000630901</c:v>
                </c:pt>
                <c:pt idx="8436">
                  <c:v>-19.913050617065998</c:v>
                </c:pt>
                <c:pt idx="8437">
                  <c:v>-4.5634648981027803</c:v>
                </c:pt>
                <c:pt idx="8438">
                  <c:v>-31.044786961352901</c:v>
                </c:pt>
                <c:pt idx="8439">
                  <c:v>4.3167740691922498</c:v>
                </c:pt>
                <c:pt idx="8440">
                  <c:v>-17.658045890303701</c:v>
                </c:pt>
                <c:pt idx="8441">
                  <c:v>-3.1685345484074401</c:v>
                </c:pt>
                <c:pt idx="8442">
                  <c:v>35.574736815087199</c:v>
                </c:pt>
                <c:pt idx="8443">
                  <c:v>-30.407903856240299</c:v>
                </c:pt>
                <c:pt idx="8444">
                  <c:v>37.092716346198401</c:v>
                </c:pt>
                <c:pt idx="8445">
                  <c:v>-15.668991342526301</c:v>
                </c:pt>
                <c:pt idx="8446">
                  <c:v>-34.674140045855502</c:v>
                </c:pt>
                <c:pt idx="8447">
                  <c:v>28.438971596543301</c:v>
                </c:pt>
                <c:pt idx="8448">
                  <c:v>11.295024236837101</c:v>
                </c:pt>
                <c:pt idx="8449">
                  <c:v>-21.887543888187999</c:v>
                </c:pt>
                <c:pt idx="8450">
                  <c:v>-2.4072440140565599</c:v>
                </c:pt>
                <c:pt idx="8451">
                  <c:v>28.9443049029321</c:v>
                </c:pt>
                <c:pt idx="8452">
                  <c:v>-18.123793000866701</c:v>
                </c:pt>
                <c:pt idx="8453">
                  <c:v>-29.471937866731601</c:v>
                </c:pt>
                <c:pt idx="8454">
                  <c:v>4.1505929783555304</c:v>
                </c:pt>
                <c:pt idx="8455">
                  <c:v>-15.905172854969001</c:v>
                </c:pt>
                <c:pt idx="8456">
                  <c:v>23.512579998787999</c:v>
                </c:pt>
                <c:pt idx="8457">
                  <c:v>23.560489635228901</c:v>
                </c:pt>
                <c:pt idx="8458">
                  <c:v>26.812606654144101</c:v>
                </c:pt>
                <c:pt idx="8459">
                  <c:v>-6.0510283444406801</c:v>
                </c:pt>
                <c:pt idx="8460">
                  <c:v>40.157003277931501</c:v>
                </c:pt>
                <c:pt idx="8461">
                  <c:v>-16.131511991421299</c:v>
                </c:pt>
                <c:pt idx="8462">
                  <c:v>-25.944649225031799</c:v>
                </c:pt>
                <c:pt idx="8463">
                  <c:v>-0.25633654926870603</c:v>
                </c:pt>
                <c:pt idx="8464">
                  <c:v>-23.369333953248599</c:v>
                </c:pt>
                <c:pt idx="8465">
                  <c:v>39.233288755190898</c:v>
                </c:pt>
                <c:pt idx="8466">
                  <c:v>9.9861272977921693</c:v>
                </c:pt>
                <c:pt idx="8467">
                  <c:v>-5.2900888035005202</c:v>
                </c:pt>
                <c:pt idx="8468">
                  <c:v>11.504664007370099</c:v>
                </c:pt>
                <c:pt idx="8469">
                  <c:v>8.8567842398268297</c:v>
                </c:pt>
                <c:pt idx="8470">
                  <c:v>13.0663723698522</c:v>
                </c:pt>
                <c:pt idx="8471">
                  <c:v>-16.934463295563699</c:v>
                </c:pt>
                <c:pt idx="8472">
                  <c:v>-17.614110210299302</c:v>
                </c:pt>
                <c:pt idx="8473">
                  <c:v>21.496269835218399</c:v>
                </c:pt>
                <c:pt idx="8474">
                  <c:v>6.7131028469134204</c:v>
                </c:pt>
                <c:pt idx="8475">
                  <c:v>-16.789033882513301</c:v>
                </c:pt>
                <c:pt idx="8476">
                  <c:v>-0.39659919335442101</c:v>
                </c:pt>
                <c:pt idx="8477">
                  <c:v>-31.644037990141101</c:v>
                </c:pt>
                <c:pt idx="8478">
                  <c:v>6.3378535177013502</c:v>
                </c:pt>
                <c:pt idx="8479">
                  <c:v>22.183269116028701</c:v>
                </c:pt>
                <c:pt idx="8480">
                  <c:v>23.321295638267902</c:v>
                </c:pt>
                <c:pt idx="8481">
                  <c:v>25.650232865515999</c:v>
                </c:pt>
                <c:pt idx="8482">
                  <c:v>8.5841986756550792</c:v>
                </c:pt>
                <c:pt idx="8483">
                  <c:v>-25.4115916352869</c:v>
                </c:pt>
                <c:pt idx="8484">
                  <c:v>-17.255493007730198</c:v>
                </c:pt>
                <c:pt idx="8485">
                  <c:v>-15.670113649063101</c:v>
                </c:pt>
                <c:pt idx="8486">
                  <c:v>-31.6395065464244</c:v>
                </c:pt>
                <c:pt idx="8487">
                  <c:v>35.836136505173101</c:v>
                </c:pt>
                <c:pt idx="8488">
                  <c:v>4.7736152885341303</c:v>
                </c:pt>
                <c:pt idx="8489">
                  <c:v>-21.561614831994302</c:v>
                </c:pt>
                <c:pt idx="8490">
                  <c:v>22.404415382150301</c:v>
                </c:pt>
                <c:pt idx="8491">
                  <c:v>9.6607522798549201</c:v>
                </c:pt>
                <c:pt idx="8492">
                  <c:v>4.5036878476292301</c:v>
                </c:pt>
                <c:pt idx="8493">
                  <c:v>-27.023653127502001</c:v>
                </c:pt>
                <c:pt idx="8494">
                  <c:v>-29.619293358190099</c:v>
                </c:pt>
                <c:pt idx="8495">
                  <c:v>-29.154596777155199</c:v>
                </c:pt>
                <c:pt idx="8496">
                  <c:v>-27.556841628756299</c:v>
                </c:pt>
                <c:pt idx="8497">
                  <c:v>-1.4023849041555601</c:v>
                </c:pt>
                <c:pt idx="8498">
                  <c:v>-4.4682803711389996</c:v>
                </c:pt>
                <c:pt idx="8499">
                  <c:v>39.090841694464899</c:v>
                </c:pt>
                <c:pt idx="8500">
                  <c:v>-19.311738592979999</c:v>
                </c:pt>
                <c:pt idx="8501">
                  <c:v>7.9291878247096896</c:v>
                </c:pt>
                <c:pt idx="8502">
                  <c:v>25.004176066860701</c:v>
                </c:pt>
                <c:pt idx="8503">
                  <c:v>9.7314002315075996</c:v>
                </c:pt>
                <c:pt idx="8504">
                  <c:v>-26.248028755910699</c:v>
                </c:pt>
                <c:pt idx="8505">
                  <c:v>-15.998321281244699</c:v>
                </c:pt>
                <c:pt idx="8506">
                  <c:v>23.647035763864899</c:v>
                </c:pt>
                <c:pt idx="8507">
                  <c:v>3.5327358855620501</c:v>
                </c:pt>
                <c:pt idx="8508">
                  <c:v>7.0494164370561601</c:v>
                </c:pt>
                <c:pt idx="8509">
                  <c:v>26.974335052064401</c:v>
                </c:pt>
                <c:pt idx="8510">
                  <c:v>8.3032033144425395</c:v>
                </c:pt>
                <c:pt idx="8511">
                  <c:v>-0.40398497179322501</c:v>
                </c:pt>
                <c:pt idx="8512">
                  <c:v>13.6025515802285</c:v>
                </c:pt>
                <c:pt idx="8513">
                  <c:v>10.2841665401999</c:v>
                </c:pt>
                <c:pt idx="8514">
                  <c:v>-23.307442859075799</c:v>
                </c:pt>
                <c:pt idx="8515">
                  <c:v>-20.9261813472718</c:v>
                </c:pt>
                <c:pt idx="8516">
                  <c:v>24.386464466427199</c:v>
                </c:pt>
                <c:pt idx="8517">
                  <c:v>9.8839970711984204</c:v>
                </c:pt>
                <c:pt idx="8518">
                  <c:v>-27.4354375769557</c:v>
                </c:pt>
                <c:pt idx="8519">
                  <c:v>3.7588027638330099</c:v>
                </c:pt>
                <c:pt idx="8520">
                  <c:v>8.0654699677438604</c:v>
                </c:pt>
                <c:pt idx="8521">
                  <c:v>27.505373069812499</c:v>
                </c:pt>
                <c:pt idx="8522">
                  <c:v>30.9531871020619</c:v>
                </c:pt>
                <c:pt idx="8523">
                  <c:v>-5.4625565870459898</c:v>
                </c:pt>
                <c:pt idx="8524">
                  <c:v>-0.28284913934365802</c:v>
                </c:pt>
                <c:pt idx="8525">
                  <c:v>24.265334423467401</c:v>
                </c:pt>
                <c:pt idx="8526">
                  <c:v>37.228234587622197</c:v>
                </c:pt>
                <c:pt idx="8527">
                  <c:v>-0.59265872254324004</c:v>
                </c:pt>
                <c:pt idx="8528">
                  <c:v>6.4208842025488302</c:v>
                </c:pt>
                <c:pt idx="8529">
                  <c:v>33.859715213067901</c:v>
                </c:pt>
                <c:pt idx="8530">
                  <c:v>-18.424531105950201</c:v>
                </c:pt>
                <c:pt idx="8531">
                  <c:v>-34.706134149916998</c:v>
                </c:pt>
                <c:pt idx="8532">
                  <c:v>13.593134222756699</c:v>
                </c:pt>
                <c:pt idx="8533">
                  <c:v>-15.753943888420499</c:v>
                </c:pt>
                <c:pt idx="8534">
                  <c:v>-18.396343821237998</c:v>
                </c:pt>
                <c:pt idx="8535">
                  <c:v>4.3030232431612498</c:v>
                </c:pt>
                <c:pt idx="8536">
                  <c:v>-28.5436095494847</c:v>
                </c:pt>
                <c:pt idx="8537">
                  <c:v>-20.7693129071051</c:v>
                </c:pt>
                <c:pt idx="8538">
                  <c:v>33.416122576715999</c:v>
                </c:pt>
                <c:pt idx="8539">
                  <c:v>12.3127302519379</c:v>
                </c:pt>
                <c:pt idx="8540">
                  <c:v>36.831405103107997</c:v>
                </c:pt>
                <c:pt idx="8541">
                  <c:v>7.9567809026634198</c:v>
                </c:pt>
                <c:pt idx="8542">
                  <c:v>34.414102978773698</c:v>
                </c:pt>
                <c:pt idx="8543">
                  <c:v>5.6556726181676202</c:v>
                </c:pt>
                <c:pt idx="8544">
                  <c:v>7.1903364743810796</c:v>
                </c:pt>
                <c:pt idx="8545">
                  <c:v>-0.86496686944558698</c:v>
                </c:pt>
                <c:pt idx="8546">
                  <c:v>9.9506709976291603</c:v>
                </c:pt>
                <c:pt idx="8547">
                  <c:v>-5.0206374283635498</c:v>
                </c:pt>
                <c:pt idx="8548">
                  <c:v>22.997442917526701</c:v>
                </c:pt>
                <c:pt idx="8549">
                  <c:v>39.315115350355498</c:v>
                </c:pt>
                <c:pt idx="8550">
                  <c:v>24.7853426019092</c:v>
                </c:pt>
                <c:pt idx="8551">
                  <c:v>-26.2462781458409</c:v>
                </c:pt>
                <c:pt idx="8552">
                  <c:v>-21.126152344583801</c:v>
                </c:pt>
                <c:pt idx="8553">
                  <c:v>38.906696176855199</c:v>
                </c:pt>
                <c:pt idx="8554">
                  <c:v>32.603548518071001</c:v>
                </c:pt>
                <c:pt idx="8555">
                  <c:v>31.677171937118199</c:v>
                </c:pt>
                <c:pt idx="8556">
                  <c:v>34.409800610580803</c:v>
                </c:pt>
                <c:pt idx="8557">
                  <c:v>-5.76738117299388</c:v>
                </c:pt>
                <c:pt idx="8558">
                  <c:v>-34.389575545586602</c:v>
                </c:pt>
                <c:pt idx="8559">
                  <c:v>5.9267365529278999</c:v>
                </c:pt>
                <c:pt idx="8560">
                  <c:v>-32.373655065427499</c:v>
                </c:pt>
                <c:pt idx="8561">
                  <c:v>28.992220287353199</c:v>
                </c:pt>
                <c:pt idx="8562">
                  <c:v>40.283021642604503</c:v>
                </c:pt>
                <c:pt idx="8563">
                  <c:v>-3.03422364452459</c:v>
                </c:pt>
                <c:pt idx="8564">
                  <c:v>24.159358083320001</c:v>
                </c:pt>
                <c:pt idx="8565">
                  <c:v>29.3228234327166</c:v>
                </c:pt>
                <c:pt idx="8566">
                  <c:v>5.9188836225064696</c:v>
                </c:pt>
                <c:pt idx="8567">
                  <c:v>-32.286075672253297</c:v>
                </c:pt>
                <c:pt idx="8568">
                  <c:v>-27.105522569775399</c:v>
                </c:pt>
                <c:pt idx="8569">
                  <c:v>9.2913718088838007</c:v>
                </c:pt>
                <c:pt idx="8570">
                  <c:v>37.411109403606098</c:v>
                </c:pt>
                <c:pt idx="8571">
                  <c:v>8.5151340609484993</c:v>
                </c:pt>
                <c:pt idx="8572">
                  <c:v>26.587271034452101</c:v>
                </c:pt>
                <c:pt idx="8573">
                  <c:v>-17.1305319333038</c:v>
                </c:pt>
                <c:pt idx="8574">
                  <c:v>-31.757690086032301</c:v>
                </c:pt>
                <c:pt idx="8575">
                  <c:v>27.717516630754002</c:v>
                </c:pt>
                <c:pt idx="8576">
                  <c:v>2.2669025270397398</c:v>
                </c:pt>
                <c:pt idx="8577">
                  <c:v>22.991889166049901</c:v>
                </c:pt>
                <c:pt idx="8578">
                  <c:v>-25.7475387856453</c:v>
                </c:pt>
                <c:pt idx="8579">
                  <c:v>35.042773284715302</c:v>
                </c:pt>
                <c:pt idx="8580">
                  <c:v>32.086301547466</c:v>
                </c:pt>
                <c:pt idx="8581">
                  <c:v>28.957839499501301</c:v>
                </c:pt>
                <c:pt idx="8582">
                  <c:v>34.180427316163701</c:v>
                </c:pt>
                <c:pt idx="8583">
                  <c:v>-21.3028089596618</c:v>
                </c:pt>
                <c:pt idx="8584">
                  <c:v>4.1593881435766402</c:v>
                </c:pt>
                <c:pt idx="8585">
                  <c:v>11.523213383746</c:v>
                </c:pt>
                <c:pt idx="8586">
                  <c:v>0.39287529777888602</c:v>
                </c:pt>
                <c:pt idx="8587">
                  <c:v>-31.691300523843299</c:v>
                </c:pt>
                <c:pt idx="8588">
                  <c:v>-27.909651795873099</c:v>
                </c:pt>
                <c:pt idx="8589">
                  <c:v>27.500365865021099</c:v>
                </c:pt>
                <c:pt idx="8590">
                  <c:v>27.4624451785666</c:v>
                </c:pt>
                <c:pt idx="8591">
                  <c:v>26.860624306301901</c:v>
                </c:pt>
                <c:pt idx="8592">
                  <c:v>37.7983308123368</c:v>
                </c:pt>
                <c:pt idx="8593">
                  <c:v>32.250098717494701</c:v>
                </c:pt>
                <c:pt idx="8594">
                  <c:v>6.6347743388014297</c:v>
                </c:pt>
                <c:pt idx="8595">
                  <c:v>28.9903171137336</c:v>
                </c:pt>
                <c:pt idx="8596">
                  <c:v>-16.6262968091328</c:v>
                </c:pt>
                <c:pt idx="8597">
                  <c:v>31.744008570872399</c:v>
                </c:pt>
                <c:pt idx="8598">
                  <c:v>26.746493035416499</c:v>
                </c:pt>
                <c:pt idx="8599">
                  <c:v>40.334073716304701</c:v>
                </c:pt>
                <c:pt idx="8600">
                  <c:v>8.0936695853672092</c:v>
                </c:pt>
                <c:pt idx="8601">
                  <c:v>-24.945926256280099</c:v>
                </c:pt>
                <c:pt idx="8602">
                  <c:v>36.314028418871899</c:v>
                </c:pt>
                <c:pt idx="8603">
                  <c:v>13.2188002261455</c:v>
                </c:pt>
                <c:pt idx="8604">
                  <c:v>-19.186965282756699</c:v>
                </c:pt>
                <c:pt idx="8605">
                  <c:v>3.4134161946746802</c:v>
                </c:pt>
                <c:pt idx="8606">
                  <c:v>37.821752519329699</c:v>
                </c:pt>
                <c:pt idx="8607">
                  <c:v>22.8826684484117</c:v>
                </c:pt>
                <c:pt idx="8608">
                  <c:v>32.485508196290802</c:v>
                </c:pt>
                <c:pt idx="8609">
                  <c:v>27.536850248481599</c:v>
                </c:pt>
                <c:pt idx="8610">
                  <c:v>-16.739306239708899</c:v>
                </c:pt>
                <c:pt idx="8611">
                  <c:v>-33.873296503528302</c:v>
                </c:pt>
                <c:pt idx="8612">
                  <c:v>-28.922135236415102</c:v>
                </c:pt>
                <c:pt idx="8613">
                  <c:v>-18.043215993033002</c:v>
                </c:pt>
                <c:pt idx="8614">
                  <c:v>-5.7348137299922097</c:v>
                </c:pt>
                <c:pt idx="8615">
                  <c:v>-5.7979815357340501</c:v>
                </c:pt>
                <c:pt idx="8616">
                  <c:v>-23.187459984522</c:v>
                </c:pt>
                <c:pt idx="8617">
                  <c:v>40.416260973880597</c:v>
                </c:pt>
                <c:pt idx="8618">
                  <c:v>27.6521182510226</c:v>
                </c:pt>
                <c:pt idx="8619">
                  <c:v>3.0664275701969199</c:v>
                </c:pt>
                <c:pt idx="8620">
                  <c:v>-22.377521247542202</c:v>
                </c:pt>
                <c:pt idx="8621">
                  <c:v>-23.846424392673899</c:v>
                </c:pt>
                <c:pt idx="8622">
                  <c:v>37.240094012461199</c:v>
                </c:pt>
                <c:pt idx="8623">
                  <c:v>-22.512781524496699</c:v>
                </c:pt>
                <c:pt idx="8624">
                  <c:v>-17.992461201259999</c:v>
                </c:pt>
                <c:pt idx="8625">
                  <c:v>-18.613885363655601</c:v>
                </c:pt>
                <c:pt idx="8626">
                  <c:v>40.637839104725302</c:v>
                </c:pt>
                <c:pt idx="8627">
                  <c:v>1.7799067790479399</c:v>
                </c:pt>
                <c:pt idx="8628">
                  <c:v>0.12702415103207801</c:v>
                </c:pt>
                <c:pt idx="8629">
                  <c:v>25.4698813848109</c:v>
                </c:pt>
                <c:pt idx="8630">
                  <c:v>40.532308451939102</c:v>
                </c:pt>
                <c:pt idx="8631">
                  <c:v>2.1585618038462702</c:v>
                </c:pt>
                <c:pt idx="8632">
                  <c:v>38.722638961697598</c:v>
                </c:pt>
                <c:pt idx="8633">
                  <c:v>35.465116160882303</c:v>
                </c:pt>
                <c:pt idx="8634">
                  <c:v>32.8638563323357</c:v>
                </c:pt>
                <c:pt idx="8635">
                  <c:v>-33.7501232794815</c:v>
                </c:pt>
                <c:pt idx="8636">
                  <c:v>31.3882739353411</c:v>
                </c:pt>
                <c:pt idx="8637">
                  <c:v>27.446832480151201</c:v>
                </c:pt>
                <c:pt idx="8638">
                  <c:v>33.047888906245497</c:v>
                </c:pt>
                <c:pt idx="8639">
                  <c:v>35.405581807918502</c:v>
                </c:pt>
                <c:pt idx="8640">
                  <c:v>23.701253317823699</c:v>
                </c:pt>
                <c:pt idx="8641">
                  <c:v>-27.561185929367401</c:v>
                </c:pt>
                <c:pt idx="8642">
                  <c:v>-0.89604486035474795</c:v>
                </c:pt>
                <c:pt idx="8643">
                  <c:v>-27.439110986140101</c:v>
                </c:pt>
                <c:pt idx="8644">
                  <c:v>22.965188690830001</c:v>
                </c:pt>
                <c:pt idx="8645">
                  <c:v>-33.313358027879097</c:v>
                </c:pt>
                <c:pt idx="8646">
                  <c:v>28.413714208906001</c:v>
                </c:pt>
                <c:pt idx="8647">
                  <c:v>40.297963714487203</c:v>
                </c:pt>
                <c:pt idx="8648">
                  <c:v>38.298294924541104</c:v>
                </c:pt>
                <c:pt idx="8649">
                  <c:v>26.869301444960399</c:v>
                </c:pt>
                <c:pt idx="8650">
                  <c:v>-18.127899561175301</c:v>
                </c:pt>
                <c:pt idx="8651">
                  <c:v>-0.90982197777417495</c:v>
                </c:pt>
                <c:pt idx="8652">
                  <c:v>-22.942718068785702</c:v>
                </c:pt>
                <c:pt idx="8653">
                  <c:v>36.668033202250697</c:v>
                </c:pt>
                <c:pt idx="8654">
                  <c:v>27.920602580782901</c:v>
                </c:pt>
                <c:pt idx="8655">
                  <c:v>21.811575007048301</c:v>
                </c:pt>
                <c:pt idx="8656">
                  <c:v>-21.1007895928031</c:v>
                </c:pt>
                <c:pt idx="8657">
                  <c:v>4.9591323351656396</c:v>
                </c:pt>
                <c:pt idx="8658">
                  <c:v>-5.3784375076586297</c:v>
                </c:pt>
                <c:pt idx="8659">
                  <c:v>31.558952936426898</c:v>
                </c:pt>
                <c:pt idx="8660">
                  <c:v>37.624111694065299</c:v>
                </c:pt>
                <c:pt idx="8661">
                  <c:v>-2.9599755995920201</c:v>
                </c:pt>
                <c:pt idx="8662">
                  <c:v>-30.208417434328599</c:v>
                </c:pt>
                <c:pt idx="8663">
                  <c:v>3.3038842761054998</c:v>
                </c:pt>
                <c:pt idx="8664">
                  <c:v>-2.8256696515091799</c:v>
                </c:pt>
                <c:pt idx="8665">
                  <c:v>-15.8235791949646</c:v>
                </c:pt>
                <c:pt idx="8666">
                  <c:v>-0.246467713293055</c:v>
                </c:pt>
                <c:pt idx="8667">
                  <c:v>31.089976005234298</c:v>
                </c:pt>
                <c:pt idx="8668">
                  <c:v>10.477349506597299</c:v>
                </c:pt>
                <c:pt idx="8669">
                  <c:v>-24.6740449793501</c:v>
                </c:pt>
                <c:pt idx="8670">
                  <c:v>-24.363669239405102</c:v>
                </c:pt>
                <c:pt idx="8671">
                  <c:v>12.0131430447634</c:v>
                </c:pt>
                <c:pt idx="8672">
                  <c:v>6.6162580522655601</c:v>
                </c:pt>
                <c:pt idx="8673">
                  <c:v>27.701880703506301</c:v>
                </c:pt>
                <c:pt idx="8674">
                  <c:v>-15.880448847106701</c:v>
                </c:pt>
                <c:pt idx="8675">
                  <c:v>-0.57532334054099898</c:v>
                </c:pt>
                <c:pt idx="8676">
                  <c:v>8.3473041831015706</c:v>
                </c:pt>
                <c:pt idx="8677">
                  <c:v>4.0045604447231202</c:v>
                </c:pt>
                <c:pt idx="8678">
                  <c:v>-20.616916104043</c:v>
                </c:pt>
                <c:pt idx="8679">
                  <c:v>-21.186345277245</c:v>
                </c:pt>
                <c:pt idx="8680">
                  <c:v>6.0870624365576997</c:v>
                </c:pt>
                <c:pt idx="8681">
                  <c:v>-19.372412249004501</c:v>
                </c:pt>
                <c:pt idx="8682">
                  <c:v>-16.490061905855899</c:v>
                </c:pt>
                <c:pt idx="8683">
                  <c:v>2.1445237907914998</c:v>
                </c:pt>
                <c:pt idx="8684">
                  <c:v>38.338021982252798</c:v>
                </c:pt>
                <c:pt idx="8685">
                  <c:v>-5.4405476508956703</c:v>
                </c:pt>
                <c:pt idx="8686">
                  <c:v>-24.305499989403799</c:v>
                </c:pt>
                <c:pt idx="8687">
                  <c:v>31.2819704735352</c:v>
                </c:pt>
                <c:pt idx="8688">
                  <c:v>34.568329650464101</c:v>
                </c:pt>
                <c:pt idx="8689">
                  <c:v>4.4388085093688803</c:v>
                </c:pt>
                <c:pt idx="8690">
                  <c:v>0.77107774181161703</c:v>
                </c:pt>
                <c:pt idx="8691">
                  <c:v>3.71745977978046</c:v>
                </c:pt>
                <c:pt idx="8692">
                  <c:v>6.1510063103828196</c:v>
                </c:pt>
                <c:pt idx="8693">
                  <c:v>31.529150762393201</c:v>
                </c:pt>
                <c:pt idx="8694">
                  <c:v>6.1329712177440996</c:v>
                </c:pt>
                <c:pt idx="8695">
                  <c:v>-28.7680046021636</c:v>
                </c:pt>
                <c:pt idx="8696">
                  <c:v>3.4451486072381901</c:v>
                </c:pt>
                <c:pt idx="8697">
                  <c:v>-23.284032109639199</c:v>
                </c:pt>
                <c:pt idx="8698">
                  <c:v>25.232493036470601</c:v>
                </c:pt>
                <c:pt idx="8699">
                  <c:v>36.5788388238593</c:v>
                </c:pt>
                <c:pt idx="8700">
                  <c:v>-25.238365987147802</c:v>
                </c:pt>
                <c:pt idx="8701">
                  <c:v>22.411252303406499</c:v>
                </c:pt>
                <c:pt idx="8702">
                  <c:v>6.0142767693142902</c:v>
                </c:pt>
                <c:pt idx="8703">
                  <c:v>5.3317493560461697</c:v>
                </c:pt>
                <c:pt idx="8704">
                  <c:v>37.4109280858735</c:v>
                </c:pt>
                <c:pt idx="8705">
                  <c:v>-33.538770682265401</c:v>
                </c:pt>
                <c:pt idx="8706">
                  <c:v>24.717491032945901</c:v>
                </c:pt>
                <c:pt idx="8707">
                  <c:v>3.30626536283948</c:v>
                </c:pt>
                <c:pt idx="8708">
                  <c:v>-1.4634061411909001</c:v>
                </c:pt>
                <c:pt idx="8709">
                  <c:v>2.0320681160051999</c:v>
                </c:pt>
                <c:pt idx="8710">
                  <c:v>35.2106906643508</c:v>
                </c:pt>
                <c:pt idx="8711">
                  <c:v>-15.4835086550722</c:v>
                </c:pt>
                <c:pt idx="8712">
                  <c:v>36.233862888610503</c:v>
                </c:pt>
                <c:pt idx="8713">
                  <c:v>23.3313014354841</c:v>
                </c:pt>
                <c:pt idx="8714">
                  <c:v>-28.7815567974083</c:v>
                </c:pt>
                <c:pt idx="8715">
                  <c:v>-27.620589916344301</c:v>
                </c:pt>
                <c:pt idx="8716">
                  <c:v>25.608743892415202</c:v>
                </c:pt>
                <c:pt idx="8717">
                  <c:v>6.14825475776167</c:v>
                </c:pt>
                <c:pt idx="8718">
                  <c:v>-22.085611277674602</c:v>
                </c:pt>
                <c:pt idx="8719">
                  <c:v>-21.627549295042801</c:v>
                </c:pt>
                <c:pt idx="8720">
                  <c:v>-4.9059200059846804</c:v>
                </c:pt>
                <c:pt idx="8721">
                  <c:v>22.8266664705449</c:v>
                </c:pt>
                <c:pt idx="8722">
                  <c:v>12.536094081029701</c:v>
                </c:pt>
                <c:pt idx="8723">
                  <c:v>-18.9372101914743</c:v>
                </c:pt>
                <c:pt idx="8724">
                  <c:v>-24.814497876729199</c:v>
                </c:pt>
                <c:pt idx="8725">
                  <c:v>-33.534672205380303</c:v>
                </c:pt>
                <c:pt idx="8726">
                  <c:v>-16.396385339742402</c:v>
                </c:pt>
                <c:pt idx="8727">
                  <c:v>5.8805682872361196</c:v>
                </c:pt>
                <c:pt idx="8728">
                  <c:v>-0.234717101458843</c:v>
                </c:pt>
                <c:pt idx="8729">
                  <c:v>27.5454221066237</c:v>
                </c:pt>
                <c:pt idx="8730">
                  <c:v>-4.7634861476444303</c:v>
                </c:pt>
                <c:pt idx="8731">
                  <c:v>-6.1329127335444298</c:v>
                </c:pt>
                <c:pt idx="8732">
                  <c:v>-33.048188139274103</c:v>
                </c:pt>
                <c:pt idx="8733">
                  <c:v>-20.413070251526499</c:v>
                </c:pt>
                <c:pt idx="8734">
                  <c:v>37.330447356412897</c:v>
                </c:pt>
                <c:pt idx="8735">
                  <c:v>-22.294745889291601</c:v>
                </c:pt>
                <c:pt idx="8736">
                  <c:v>11.3045529320186</c:v>
                </c:pt>
                <c:pt idx="8737">
                  <c:v>35.084128035661799</c:v>
                </c:pt>
                <c:pt idx="8738">
                  <c:v>-2.0395654505467</c:v>
                </c:pt>
                <c:pt idx="8739">
                  <c:v>-27.335143544999202</c:v>
                </c:pt>
                <c:pt idx="8740">
                  <c:v>-5.6699816167377701</c:v>
                </c:pt>
                <c:pt idx="8741">
                  <c:v>25.564519757477701</c:v>
                </c:pt>
                <c:pt idx="8742">
                  <c:v>-25.1778378569526</c:v>
                </c:pt>
                <c:pt idx="8743">
                  <c:v>1.0885277457389599</c:v>
                </c:pt>
                <c:pt idx="8744">
                  <c:v>-25.824398077762599</c:v>
                </c:pt>
                <c:pt idx="8745">
                  <c:v>-26.738357841087002</c:v>
                </c:pt>
                <c:pt idx="8746">
                  <c:v>-23.4683985219772</c:v>
                </c:pt>
                <c:pt idx="8747">
                  <c:v>4.4911295234247097</c:v>
                </c:pt>
                <c:pt idx="8748">
                  <c:v>-20.432809347572999</c:v>
                </c:pt>
                <c:pt idx="8749">
                  <c:v>-19.951228172778901</c:v>
                </c:pt>
                <c:pt idx="8750">
                  <c:v>25.285287963832701</c:v>
                </c:pt>
                <c:pt idx="8751">
                  <c:v>39.2945550321827</c:v>
                </c:pt>
                <c:pt idx="8752">
                  <c:v>-33.145887832267199</c:v>
                </c:pt>
                <c:pt idx="8753">
                  <c:v>-18.893138820033599</c:v>
                </c:pt>
                <c:pt idx="8754">
                  <c:v>36.940678079576699</c:v>
                </c:pt>
                <c:pt idx="8755">
                  <c:v>3.6994624241851701</c:v>
                </c:pt>
                <c:pt idx="8756">
                  <c:v>10.346093615437701</c:v>
                </c:pt>
                <c:pt idx="8757">
                  <c:v>8.9514296434481402</c:v>
                </c:pt>
                <c:pt idx="8758">
                  <c:v>38.457001652520503</c:v>
                </c:pt>
                <c:pt idx="8759">
                  <c:v>-27.564042633456701</c:v>
                </c:pt>
                <c:pt idx="8760">
                  <c:v>-1.4565995589139999</c:v>
                </c:pt>
                <c:pt idx="8761">
                  <c:v>7.6729913446914697</c:v>
                </c:pt>
                <c:pt idx="8762">
                  <c:v>10.2998681010362</c:v>
                </c:pt>
                <c:pt idx="8763">
                  <c:v>37.443124585599698</c:v>
                </c:pt>
                <c:pt idx="8764">
                  <c:v>4.0613730068775498</c:v>
                </c:pt>
                <c:pt idx="8765">
                  <c:v>4.5788883239385996</c:v>
                </c:pt>
                <c:pt idx="8766">
                  <c:v>-33.805589373078199</c:v>
                </c:pt>
                <c:pt idx="8767">
                  <c:v>6.38093482534976</c:v>
                </c:pt>
                <c:pt idx="8768">
                  <c:v>12.728478575927401</c:v>
                </c:pt>
                <c:pt idx="8769">
                  <c:v>2.5249388794355299</c:v>
                </c:pt>
                <c:pt idx="8770">
                  <c:v>29.279077163443699</c:v>
                </c:pt>
                <c:pt idx="8771">
                  <c:v>33.761406917729801</c:v>
                </c:pt>
                <c:pt idx="8772">
                  <c:v>37.463831265017902</c:v>
                </c:pt>
                <c:pt idx="8773">
                  <c:v>33.419068548967601</c:v>
                </c:pt>
                <c:pt idx="8774">
                  <c:v>3.3264418661445201</c:v>
                </c:pt>
                <c:pt idx="8775">
                  <c:v>29.612652748129001</c:v>
                </c:pt>
                <c:pt idx="8776">
                  <c:v>-26.8737197439841</c:v>
                </c:pt>
                <c:pt idx="8777">
                  <c:v>-4.2133708442306803</c:v>
                </c:pt>
                <c:pt idx="8778">
                  <c:v>4.1328087743647899</c:v>
                </c:pt>
                <c:pt idx="8779">
                  <c:v>23.753966343781201</c:v>
                </c:pt>
                <c:pt idx="8780">
                  <c:v>36.347448720527197</c:v>
                </c:pt>
                <c:pt idx="8781">
                  <c:v>-15.3587807048144</c:v>
                </c:pt>
                <c:pt idx="8782">
                  <c:v>-19.888170001699901</c:v>
                </c:pt>
                <c:pt idx="8783">
                  <c:v>5.7088169226698398</c:v>
                </c:pt>
                <c:pt idx="8784">
                  <c:v>38.126415029909801</c:v>
                </c:pt>
                <c:pt idx="8785">
                  <c:v>-30.346403138884899</c:v>
                </c:pt>
                <c:pt idx="8786">
                  <c:v>31.532608292990901</c:v>
                </c:pt>
                <c:pt idx="8787">
                  <c:v>21.8140286964789</c:v>
                </c:pt>
                <c:pt idx="8788">
                  <c:v>9.2897618376361795</c:v>
                </c:pt>
                <c:pt idx="8789">
                  <c:v>-31.695850106771701</c:v>
                </c:pt>
                <c:pt idx="8790">
                  <c:v>28.4343792609335</c:v>
                </c:pt>
                <c:pt idx="8791">
                  <c:v>27.268739999735899</c:v>
                </c:pt>
                <c:pt idx="8792">
                  <c:v>7.68213560277536</c:v>
                </c:pt>
                <c:pt idx="8793">
                  <c:v>-28.308039641982301</c:v>
                </c:pt>
                <c:pt idx="8794">
                  <c:v>-31.6122242719483</c:v>
                </c:pt>
                <c:pt idx="8795">
                  <c:v>-19.2483669485113</c:v>
                </c:pt>
                <c:pt idx="8796">
                  <c:v>4.13186889042644</c:v>
                </c:pt>
                <c:pt idx="8797">
                  <c:v>32.4956190900376</c:v>
                </c:pt>
                <c:pt idx="8798">
                  <c:v>33.928717100651198</c:v>
                </c:pt>
                <c:pt idx="8799">
                  <c:v>-3.3526680695998099</c:v>
                </c:pt>
                <c:pt idx="8800">
                  <c:v>22.9040867962864</c:v>
                </c:pt>
                <c:pt idx="8801">
                  <c:v>-20.450191905001802</c:v>
                </c:pt>
                <c:pt idx="8802">
                  <c:v>-5.4828433707798903</c:v>
                </c:pt>
                <c:pt idx="8803">
                  <c:v>-27.2116780369496</c:v>
                </c:pt>
                <c:pt idx="8804">
                  <c:v>-2.86068185925447E-3</c:v>
                </c:pt>
                <c:pt idx="8805">
                  <c:v>-31.517182249128801</c:v>
                </c:pt>
                <c:pt idx="8806">
                  <c:v>26.937804677678699</c:v>
                </c:pt>
                <c:pt idx="8807">
                  <c:v>23.1929705847393</c:v>
                </c:pt>
                <c:pt idx="8808">
                  <c:v>36.673245155240799</c:v>
                </c:pt>
                <c:pt idx="8809">
                  <c:v>6.6491215585161099</c:v>
                </c:pt>
                <c:pt idx="8810">
                  <c:v>37.346569306779301</c:v>
                </c:pt>
                <c:pt idx="8811">
                  <c:v>36.345729339859503</c:v>
                </c:pt>
                <c:pt idx="8812">
                  <c:v>36.450380693156802</c:v>
                </c:pt>
                <c:pt idx="8813">
                  <c:v>38.856052328446502</c:v>
                </c:pt>
                <c:pt idx="8814">
                  <c:v>-21.976013276174299</c:v>
                </c:pt>
                <c:pt idx="8815">
                  <c:v>6.9916994385225602</c:v>
                </c:pt>
                <c:pt idx="8816">
                  <c:v>-24.7338211812521</c:v>
                </c:pt>
                <c:pt idx="8817">
                  <c:v>39.632519302119299</c:v>
                </c:pt>
                <c:pt idx="8818">
                  <c:v>-31.830995700961601</c:v>
                </c:pt>
                <c:pt idx="8819">
                  <c:v>12.7050713589861</c:v>
                </c:pt>
                <c:pt idx="8820">
                  <c:v>40.602411569516597</c:v>
                </c:pt>
                <c:pt idx="8821">
                  <c:v>-18.194205489484599</c:v>
                </c:pt>
                <c:pt idx="8822">
                  <c:v>-16.706855029931599</c:v>
                </c:pt>
                <c:pt idx="8823">
                  <c:v>5.2496255235715896</c:v>
                </c:pt>
                <c:pt idx="8824">
                  <c:v>-2.4052194554243198</c:v>
                </c:pt>
                <c:pt idx="8825">
                  <c:v>-2.6711362586215501</c:v>
                </c:pt>
                <c:pt idx="8826">
                  <c:v>21.5585890774917</c:v>
                </c:pt>
                <c:pt idx="8827">
                  <c:v>-23.719204502484999</c:v>
                </c:pt>
                <c:pt idx="8828">
                  <c:v>39.233027459489399</c:v>
                </c:pt>
                <c:pt idx="8829">
                  <c:v>-33.626965434892803</c:v>
                </c:pt>
                <c:pt idx="8830">
                  <c:v>3.3298839452713702</c:v>
                </c:pt>
                <c:pt idx="8831">
                  <c:v>29.191288606184401</c:v>
                </c:pt>
                <c:pt idx="8832">
                  <c:v>1.97902744302075</c:v>
                </c:pt>
                <c:pt idx="8833">
                  <c:v>-17.116263376007399</c:v>
                </c:pt>
                <c:pt idx="8834">
                  <c:v>-15.4032536683657</c:v>
                </c:pt>
                <c:pt idx="8835">
                  <c:v>-16.797004892055099</c:v>
                </c:pt>
                <c:pt idx="8836">
                  <c:v>26.7471509938323</c:v>
                </c:pt>
                <c:pt idx="8837">
                  <c:v>35.435985882588398</c:v>
                </c:pt>
                <c:pt idx="8838">
                  <c:v>35.156998413453699</c:v>
                </c:pt>
                <c:pt idx="8839">
                  <c:v>-33.121854011204299</c:v>
                </c:pt>
                <c:pt idx="8840">
                  <c:v>-32.381260026248803</c:v>
                </c:pt>
                <c:pt idx="8841">
                  <c:v>-28.439105837824801</c:v>
                </c:pt>
                <c:pt idx="8842">
                  <c:v>12.146260807787501</c:v>
                </c:pt>
                <c:pt idx="8843">
                  <c:v>4.6634822240209699</c:v>
                </c:pt>
                <c:pt idx="8844">
                  <c:v>12.1135663710964</c:v>
                </c:pt>
                <c:pt idx="8845">
                  <c:v>-27.420464140258101</c:v>
                </c:pt>
                <c:pt idx="8846">
                  <c:v>33.079831575194</c:v>
                </c:pt>
                <c:pt idx="8847">
                  <c:v>-1.26438091536758</c:v>
                </c:pt>
                <c:pt idx="8848">
                  <c:v>-31.7453191185948</c:v>
                </c:pt>
                <c:pt idx="8849">
                  <c:v>29.807082888829999</c:v>
                </c:pt>
                <c:pt idx="8850">
                  <c:v>13.3591189744802</c:v>
                </c:pt>
                <c:pt idx="8851">
                  <c:v>34.040401398388802</c:v>
                </c:pt>
                <c:pt idx="8852">
                  <c:v>-30.567466936219699</c:v>
                </c:pt>
                <c:pt idx="8853">
                  <c:v>-26.192438981234101</c:v>
                </c:pt>
                <c:pt idx="8854">
                  <c:v>-28.712437997307099</c:v>
                </c:pt>
                <c:pt idx="8855">
                  <c:v>24.257464720298501</c:v>
                </c:pt>
                <c:pt idx="8856">
                  <c:v>-20.647262815271599</c:v>
                </c:pt>
                <c:pt idx="8857">
                  <c:v>38.551437474218503</c:v>
                </c:pt>
                <c:pt idx="8858">
                  <c:v>-21.5651666359953</c:v>
                </c:pt>
                <c:pt idx="8859">
                  <c:v>1.2406395702503801</c:v>
                </c:pt>
                <c:pt idx="8860">
                  <c:v>-16.846046685444101</c:v>
                </c:pt>
                <c:pt idx="8861">
                  <c:v>-26.872780774957999</c:v>
                </c:pt>
                <c:pt idx="8862">
                  <c:v>11.8958544950196</c:v>
                </c:pt>
                <c:pt idx="8863">
                  <c:v>11.787308797623</c:v>
                </c:pt>
                <c:pt idx="8864">
                  <c:v>-3.1901584148909099</c:v>
                </c:pt>
                <c:pt idx="8865">
                  <c:v>36.2779007325463</c:v>
                </c:pt>
                <c:pt idx="8866">
                  <c:v>30.468730808561801</c:v>
                </c:pt>
                <c:pt idx="8867">
                  <c:v>28.901140479036499</c:v>
                </c:pt>
                <c:pt idx="8868">
                  <c:v>-1.8117229526134699</c:v>
                </c:pt>
                <c:pt idx="8869">
                  <c:v>-29.8019650960698</c:v>
                </c:pt>
                <c:pt idx="8870">
                  <c:v>7.12966580189482</c:v>
                </c:pt>
                <c:pt idx="8871">
                  <c:v>25.630750056489699</c:v>
                </c:pt>
                <c:pt idx="8872">
                  <c:v>2.5956334579332898</c:v>
                </c:pt>
                <c:pt idx="8873">
                  <c:v>-32.018795333578097</c:v>
                </c:pt>
                <c:pt idx="8874">
                  <c:v>29.123361876624202</c:v>
                </c:pt>
                <c:pt idx="8875">
                  <c:v>-24.091043819194599</c:v>
                </c:pt>
                <c:pt idx="8876">
                  <c:v>-24.150100197689799</c:v>
                </c:pt>
                <c:pt idx="8877">
                  <c:v>-25.334659593827801</c:v>
                </c:pt>
                <c:pt idx="8878">
                  <c:v>36.594153973904596</c:v>
                </c:pt>
                <c:pt idx="8879">
                  <c:v>-21.6374951530088</c:v>
                </c:pt>
                <c:pt idx="8880">
                  <c:v>-34.927415573976099</c:v>
                </c:pt>
                <c:pt idx="8881">
                  <c:v>31.066626680786399</c:v>
                </c:pt>
                <c:pt idx="8882">
                  <c:v>4.8081424510182798</c:v>
                </c:pt>
                <c:pt idx="8883">
                  <c:v>38.380264236248202</c:v>
                </c:pt>
                <c:pt idx="8884">
                  <c:v>34.702210152348599</c:v>
                </c:pt>
                <c:pt idx="8885">
                  <c:v>0.88189529154847202</c:v>
                </c:pt>
                <c:pt idx="8886">
                  <c:v>-29.466985802182901</c:v>
                </c:pt>
                <c:pt idx="8887">
                  <c:v>22.508038234194998</c:v>
                </c:pt>
                <c:pt idx="8888">
                  <c:v>39.812185778654602</c:v>
                </c:pt>
                <c:pt idx="8889">
                  <c:v>6.2888343309453596</c:v>
                </c:pt>
                <c:pt idx="8890">
                  <c:v>33.066705227826901</c:v>
                </c:pt>
                <c:pt idx="8891">
                  <c:v>-19.537284896937699</c:v>
                </c:pt>
                <c:pt idx="8892">
                  <c:v>-33.614077500971298</c:v>
                </c:pt>
                <c:pt idx="8893">
                  <c:v>-20.3836729866049</c:v>
                </c:pt>
                <c:pt idx="8894">
                  <c:v>35.3036206371426</c:v>
                </c:pt>
                <c:pt idx="8895">
                  <c:v>-21.618569566160801</c:v>
                </c:pt>
                <c:pt idx="8896">
                  <c:v>1.5956266531633101</c:v>
                </c:pt>
                <c:pt idx="8897">
                  <c:v>9.2064594441894698</c:v>
                </c:pt>
                <c:pt idx="8898">
                  <c:v>21.838902907982799</c:v>
                </c:pt>
                <c:pt idx="8899">
                  <c:v>34.969316850465901</c:v>
                </c:pt>
                <c:pt idx="8900">
                  <c:v>11.3768000883386</c:v>
                </c:pt>
                <c:pt idx="8901">
                  <c:v>-23.0587763686774</c:v>
                </c:pt>
                <c:pt idx="8902">
                  <c:v>-19.4521804298871</c:v>
                </c:pt>
                <c:pt idx="8903">
                  <c:v>5.4842218165907699</c:v>
                </c:pt>
                <c:pt idx="8904">
                  <c:v>34.209856433733599</c:v>
                </c:pt>
                <c:pt idx="8905">
                  <c:v>23.162207754339899</c:v>
                </c:pt>
                <c:pt idx="8906">
                  <c:v>39.348034244632998</c:v>
                </c:pt>
                <c:pt idx="8907">
                  <c:v>32.120601328999598</c:v>
                </c:pt>
                <c:pt idx="8908">
                  <c:v>28.892571329284301</c:v>
                </c:pt>
                <c:pt idx="8909">
                  <c:v>-17.689864314891</c:v>
                </c:pt>
                <c:pt idx="8910">
                  <c:v>-24.3887224541003</c:v>
                </c:pt>
                <c:pt idx="8911">
                  <c:v>6.9062837554163803</c:v>
                </c:pt>
                <c:pt idx="8912">
                  <c:v>-5.7665878771260104</c:v>
                </c:pt>
                <c:pt idx="8913">
                  <c:v>1.2829661816414699</c:v>
                </c:pt>
                <c:pt idx="8914">
                  <c:v>13.600148498099101</c:v>
                </c:pt>
                <c:pt idx="8915">
                  <c:v>-2.9898224110698299</c:v>
                </c:pt>
                <c:pt idx="8916">
                  <c:v>-34.670959195430299</c:v>
                </c:pt>
                <c:pt idx="8917">
                  <c:v>-25.017798321483198</c:v>
                </c:pt>
                <c:pt idx="8918">
                  <c:v>-4.7087985484691304</c:v>
                </c:pt>
                <c:pt idx="8919">
                  <c:v>2.8284761288682199</c:v>
                </c:pt>
                <c:pt idx="8920">
                  <c:v>-32.589648020049999</c:v>
                </c:pt>
                <c:pt idx="8921">
                  <c:v>21.797366520088001</c:v>
                </c:pt>
                <c:pt idx="8922">
                  <c:v>40.240714950161099</c:v>
                </c:pt>
                <c:pt idx="8923">
                  <c:v>5.38622332659875</c:v>
                </c:pt>
                <c:pt idx="8924">
                  <c:v>-31.911730732048401</c:v>
                </c:pt>
                <c:pt idx="8925">
                  <c:v>-26.289051012267102</c:v>
                </c:pt>
                <c:pt idx="8926">
                  <c:v>-1.16605911578945</c:v>
                </c:pt>
                <c:pt idx="8927">
                  <c:v>7.1695712678495198</c:v>
                </c:pt>
                <c:pt idx="8928">
                  <c:v>28.1498134000772</c:v>
                </c:pt>
                <c:pt idx="8929">
                  <c:v>12.915781133308</c:v>
                </c:pt>
                <c:pt idx="8930">
                  <c:v>31.240290389671401</c:v>
                </c:pt>
                <c:pt idx="8931">
                  <c:v>21.900076626312</c:v>
                </c:pt>
                <c:pt idx="8932">
                  <c:v>-0.66556410034957403</c:v>
                </c:pt>
                <c:pt idx="8933">
                  <c:v>8.3254433372669308</c:v>
                </c:pt>
                <c:pt idx="8934">
                  <c:v>24.566118081499098</c:v>
                </c:pt>
                <c:pt idx="8935">
                  <c:v>-15.717273355038101</c:v>
                </c:pt>
                <c:pt idx="8936">
                  <c:v>-31.901554784800901</c:v>
                </c:pt>
                <c:pt idx="8937">
                  <c:v>26.482169841417299</c:v>
                </c:pt>
                <c:pt idx="8938">
                  <c:v>-34.677178207693402</c:v>
                </c:pt>
                <c:pt idx="8939">
                  <c:v>-20.049350246038799</c:v>
                </c:pt>
                <c:pt idx="8940">
                  <c:v>11.710512646715101</c:v>
                </c:pt>
                <c:pt idx="8941">
                  <c:v>5.8621066082402198</c:v>
                </c:pt>
                <c:pt idx="8942">
                  <c:v>30.875625512239498</c:v>
                </c:pt>
                <c:pt idx="8943">
                  <c:v>-2.6098369031822299</c:v>
                </c:pt>
                <c:pt idx="8944">
                  <c:v>13.6162343732446</c:v>
                </c:pt>
                <c:pt idx="8945">
                  <c:v>37.661622073009802</c:v>
                </c:pt>
                <c:pt idx="8946">
                  <c:v>29.200103715655899</c:v>
                </c:pt>
                <c:pt idx="8947">
                  <c:v>-25.694399577585401</c:v>
                </c:pt>
                <c:pt idx="8948">
                  <c:v>4.1945794559399996</c:v>
                </c:pt>
                <c:pt idx="8949">
                  <c:v>-32.469913713853103</c:v>
                </c:pt>
                <c:pt idx="8950">
                  <c:v>-29.365203529910801</c:v>
                </c:pt>
                <c:pt idx="8951">
                  <c:v>6.8918860928905499</c:v>
                </c:pt>
                <c:pt idx="8952">
                  <c:v>-1.06606292921456</c:v>
                </c:pt>
                <c:pt idx="8953">
                  <c:v>-1.07194243232082</c:v>
                </c:pt>
                <c:pt idx="8954">
                  <c:v>35.516369222067702</c:v>
                </c:pt>
                <c:pt idx="8955">
                  <c:v>-31.445447407493599</c:v>
                </c:pt>
                <c:pt idx="8956">
                  <c:v>2.3486145958314699</c:v>
                </c:pt>
                <c:pt idx="8957">
                  <c:v>-5.3033973153476204</c:v>
                </c:pt>
                <c:pt idx="8958">
                  <c:v>-2.1816918239041998</c:v>
                </c:pt>
                <c:pt idx="8959">
                  <c:v>28.617203496965601</c:v>
                </c:pt>
                <c:pt idx="8960">
                  <c:v>4.5058516605716097</c:v>
                </c:pt>
                <c:pt idx="8961">
                  <c:v>-30.0944302662007</c:v>
                </c:pt>
                <c:pt idx="8962">
                  <c:v>28.6814654879303</c:v>
                </c:pt>
                <c:pt idx="8963">
                  <c:v>-1.3624439864570099</c:v>
                </c:pt>
                <c:pt idx="8964">
                  <c:v>2.2071411833240702</c:v>
                </c:pt>
                <c:pt idx="8965">
                  <c:v>-33.808759593258401</c:v>
                </c:pt>
                <c:pt idx="8966">
                  <c:v>1.8982227283130799</c:v>
                </c:pt>
                <c:pt idx="8967">
                  <c:v>12.9120851075504</c:v>
                </c:pt>
                <c:pt idx="8968">
                  <c:v>-20.5887052258804</c:v>
                </c:pt>
                <c:pt idx="8969">
                  <c:v>-33.628774302474802</c:v>
                </c:pt>
                <c:pt idx="8970">
                  <c:v>30.147847380088798</c:v>
                </c:pt>
                <c:pt idx="8971">
                  <c:v>21.340862489176398</c:v>
                </c:pt>
                <c:pt idx="8972">
                  <c:v>20.785665515268501</c:v>
                </c:pt>
                <c:pt idx="8973">
                  <c:v>27.901391529908</c:v>
                </c:pt>
                <c:pt idx="8974">
                  <c:v>-30.996140682186699</c:v>
                </c:pt>
                <c:pt idx="8975">
                  <c:v>38.108795411099997</c:v>
                </c:pt>
                <c:pt idx="8976">
                  <c:v>-2.7241824027063499</c:v>
                </c:pt>
                <c:pt idx="8977">
                  <c:v>-21.2123934901757</c:v>
                </c:pt>
                <c:pt idx="8978">
                  <c:v>-0.73684637287748</c:v>
                </c:pt>
                <c:pt idx="8979">
                  <c:v>-22.546647938803201</c:v>
                </c:pt>
                <c:pt idx="8980">
                  <c:v>-4.5033425628074504</c:v>
                </c:pt>
                <c:pt idx="8981">
                  <c:v>-1.4221669991980901</c:v>
                </c:pt>
                <c:pt idx="8982">
                  <c:v>-20.113986026329599</c:v>
                </c:pt>
                <c:pt idx="8983">
                  <c:v>-32.496026694599003</c:v>
                </c:pt>
                <c:pt idx="8984">
                  <c:v>9.2793141064870692</c:v>
                </c:pt>
                <c:pt idx="8985">
                  <c:v>32.726048128023201</c:v>
                </c:pt>
                <c:pt idx="8986">
                  <c:v>-29.6915151255015</c:v>
                </c:pt>
                <c:pt idx="8987">
                  <c:v>34.359829025613202</c:v>
                </c:pt>
                <c:pt idx="8988">
                  <c:v>6.2693281921577997</c:v>
                </c:pt>
                <c:pt idx="8989">
                  <c:v>-33.349090153569499</c:v>
                </c:pt>
                <c:pt idx="8990">
                  <c:v>38.329492523741202</c:v>
                </c:pt>
                <c:pt idx="8991">
                  <c:v>29.607287061653601</c:v>
                </c:pt>
                <c:pt idx="8992">
                  <c:v>4.6501341567079297</c:v>
                </c:pt>
                <c:pt idx="8993">
                  <c:v>36.211736535161599</c:v>
                </c:pt>
                <c:pt idx="8994">
                  <c:v>35.2788284807352</c:v>
                </c:pt>
                <c:pt idx="8995">
                  <c:v>29.0334900924396</c:v>
                </c:pt>
                <c:pt idx="8996">
                  <c:v>0.13286309938555299</c:v>
                </c:pt>
                <c:pt idx="8997">
                  <c:v>35.299329018562197</c:v>
                </c:pt>
                <c:pt idx="8998">
                  <c:v>11.031230382287299</c:v>
                </c:pt>
                <c:pt idx="8999">
                  <c:v>2.3849788138558101</c:v>
                </c:pt>
                <c:pt idx="9000">
                  <c:v>3.6973455346831599</c:v>
                </c:pt>
                <c:pt idx="9001">
                  <c:v>-26.829923611055499</c:v>
                </c:pt>
                <c:pt idx="9002">
                  <c:v>-3.0170389940720899</c:v>
                </c:pt>
                <c:pt idx="9003">
                  <c:v>-20.066119308628899</c:v>
                </c:pt>
                <c:pt idx="9004">
                  <c:v>2.9730815968800099</c:v>
                </c:pt>
                <c:pt idx="9005">
                  <c:v>-25.448439908742198</c:v>
                </c:pt>
                <c:pt idx="9006">
                  <c:v>1.9204345104117599</c:v>
                </c:pt>
                <c:pt idx="9007">
                  <c:v>7.2258273536650703</c:v>
                </c:pt>
                <c:pt idx="9008">
                  <c:v>10.5913284740806</c:v>
                </c:pt>
                <c:pt idx="9009">
                  <c:v>-21.7576624486945</c:v>
                </c:pt>
                <c:pt idx="9010">
                  <c:v>11.081734708548099</c:v>
                </c:pt>
                <c:pt idx="9011">
                  <c:v>-25.932991225947401</c:v>
                </c:pt>
                <c:pt idx="9012">
                  <c:v>-28.3906180237827</c:v>
                </c:pt>
                <c:pt idx="9013">
                  <c:v>-19.8969435205202</c:v>
                </c:pt>
                <c:pt idx="9014">
                  <c:v>24.699367888171999</c:v>
                </c:pt>
                <c:pt idx="9015">
                  <c:v>27.099731478089002</c:v>
                </c:pt>
                <c:pt idx="9016">
                  <c:v>12.7125002311827</c:v>
                </c:pt>
                <c:pt idx="9017">
                  <c:v>-31.392416928531599</c:v>
                </c:pt>
                <c:pt idx="9018">
                  <c:v>0.58562368669795395</c:v>
                </c:pt>
                <c:pt idx="9019">
                  <c:v>11.8259055441741</c:v>
                </c:pt>
                <c:pt idx="9020">
                  <c:v>-5.0990389553127802</c:v>
                </c:pt>
                <c:pt idx="9021">
                  <c:v>27.458568961380902</c:v>
                </c:pt>
                <c:pt idx="9022">
                  <c:v>21.698777532085099</c:v>
                </c:pt>
                <c:pt idx="9023">
                  <c:v>24.891549669126402</c:v>
                </c:pt>
                <c:pt idx="9024">
                  <c:v>1.6300450217069</c:v>
                </c:pt>
                <c:pt idx="9025">
                  <c:v>25.300794585468001</c:v>
                </c:pt>
                <c:pt idx="9026">
                  <c:v>10.395097731740201</c:v>
                </c:pt>
                <c:pt idx="9027">
                  <c:v>22.389835362070901</c:v>
                </c:pt>
                <c:pt idx="9028">
                  <c:v>-22.007218150734499</c:v>
                </c:pt>
                <c:pt idx="9029">
                  <c:v>34.806786350203403</c:v>
                </c:pt>
                <c:pt idx="9030">
                  <c:v>-33.133552951373098</c:v>
                </c:pt>
                <c:pt idx="9031">
                  <c:v>39.087392392960403</c:v>
                </c:pt>
                <c:pt idx="9032">
                  <c:v>-22.5806422768378</c:v>
                </c:pt>
                <c:pt idx="9033">
                  <c:v>5.6280281800679397</c:v>
                </c:pt>
                <c:pt idx="9034">
                  <c:v>12.064098323766601</c:v>
                </c:pt>
                <c:pt idx="9035">
                  <c:v>-24.962834638963301</c:v>
                </c:pt>
                <c:pt idx="9036">
                  <c:v>22.087360911465201</c:v>
                </c:pt>
                <c:pt idx="9037">
                  <c:v>-35.022899918061597</c:v>
                </c:pt>
                <c:pt idx="9038">
                  <c:v>4.0670717866194099</c:v>
                </c:pt>
                <c:pt idx="9039">
                  <c:v>37.995459696927902</c:v>
                </c:pt>
                <c:pt idx="9040">
                  <c:v>39.592834016961902</c:v>
                </c:pt>
                <c:pt idx="9041">
                  <c:v>-20.595734057086101</c:v>
                </c:pt>
                <c:pt idx="9042">
                  <c:v>-25.379469636055902</c:v>
                </c:pt>
                <c:pt idx="9043">
                  <c:v>29.035397310964299</c:v>
                </c:pt>
                <c:pt idx="9044">
                  <c:v>21.875538085647399</c:v>
                </c:pt>
                <c:pt idx="9045">
                  <c:v>-1.7268230570985901</c:v>
                </c:pt>
                <c:pt idx="9046">
                  <c:v>33.299028167638298</c:v>
                </c:pt>
                <c:pt idx="9047">
                  <c:v>-17.7751861600482</c:v>
                </c:pt>
                <c:pt idx="9048">
                  <c:v>-16.930315322889999</c:v>
                </c:pt>
                <c:pt idx="9049">
                  <c:v>34.095179138909401</c:v>
                </c:pt>
                <c:pt idx="9050">
                  <c:v>25.712392798907199</c:v>
                </c:pt>
                <c:pt idx="9051">
                  <c:v>9.0270951072678702</c:v>
                </c:pt>
                <c:pt idx="9052">
                  <c:v>31.193552630922898</c:v>
                </c:pt>
                <c:pt idx="9053">
                  <c:v>-0.55929260722776597</c:v>
                </c:pt>
                <c:pt idx="9054">
                  <c:v>25.094866026861801</c:v>
                </c:pt>
                <c:pt idx="9055">
                  <c:v>-26.928249687622099</c:v>
                </c:pt>
                <c:pt idx="9056">
                  <c:v>-15.6399509032538</c:v>
                </c:pt>
                <c:pt idx="9057">
                  <c:v>3.2467587545454002</c:v>
                </c:pt>
                <c:pt idx="9058">
                  <c:v>-34.289641744712497</c:v>
                </c:pt>
                <c:pt idx="9059">
                  <c:v>36.2647930049961</c:v>
                </c:pt>
                <c:pt idx="9060">
                  <c:v>38.794998192883398</c:v>
                </c:pt>
                <c:pt idx="9061">
                  <c:v>-19.2746912571785</c:v>
                </c:pt>
                <c:pt idx="9062">
                  <c:v>-22.981893014211298</c:v>
                </c:pt>
                <c:pt idx="9063">
                  <c:v>-1.1080080027864401</c:v>
                </c:pt>
                <c:pt idx="9064">
                  <c:v>27.1355598466061</c:v>
                </c:pt>
                <c:pt idx="9065">
                  <c:v>4.3815930200664699</c:v>
                </c:pt>
                <c:pt idx="9066">
                  <c:v>-1.6962196960420499</c:v>
                </c:pt>
                <c:pt idx="9067">
                  <c:v>3.1713183755099799</c:v>
                </c:pt>
                <c:pt idx="9068">
                  <c:v>8.5764507425892909</c:v>
                </c:pt>
                <c:pt idx="9069">
                  <c:v>34.155616773869603</c:v>
                </c:pt>
                <c:pt idx="9070">
                  <c:v>-30.594395975450102</c:v>
                </c:pt>
                <c:pt idx="9071">
                  <c:v>5.2855340605595602</c:v>
                </c:pt>
                <c:pt idx="9072">
                  <c:v>22.1738206407014</c:v>
                </c:pt>
                <c:pt idx="9073">
                  <c:v>-22.755672569231699</c:v>
                </c:pt>
                <c:pt idx="9074">
                  <c:v>-29.423054546434201</c:v>
                </c:pt>
                <c:pt idx="9075">
                  <c:v>-21.469404077056101</c:v>
                </c:pt>
                <c:pt idx="9076">
                  <c:v>-27.6129312931782</c:v>
                </c:pt>
                <c:pt idx="9077">
                  <c:v>-31.858993730542402</c:v>
                </c:pt>
                <c:pt idx="9078">
                  <c:v>-25.6166531329641</c:v>
                </c:pt>
                <c:pt idx="9079">
                  <c:v>26.000890015464002</c:v>
                </c:pt>
                <c:pt idx="9080">
                  <c:v>-23.4991716649618</c:v>
                </c:pt>
                <c:pt idx="9081">
                  <c:v>1.3612112491038699</c:v>
                </c:pt>
                <c:pt idx="9082">
                  <c:v>0.65186086180423097</c:v>
                </c:pt>
                <c:pt idx="9083">
                  <c:v>6.0381813914197497</c:v>
                </c:pt>
                <c:pt idx="9084">
                  <c:v>38.989295140705401</c:v>
                </c:pt>
                <c:pt idx="9085">
                  <c:v>-5.7482803045891</c:v>
                </c:pt>
                <c:pt idx="9086">
                  <c:v>-27.7330637539138</c:v>
                </c:pt>
                <c:pt idx="9087">
                  <c:v>2.35027640099739</c:v>
                </c:pt>
                <c:pt idx="9088">
                  <c:v>-31.839672748058302</c:v>
                </c:pt>
                <c:pt idx="9089">
                  <c:v>35.791034542523001</c:v>
                </c:pt>
                <c:pt idx="9090">
                  <c:v>-15.7802114770501</c:v>
                </c:pt>
                <c:pt idx="9091">
                  <c:v>22.541018736708299</c:v>
                </c:pt>
                <c:pt idx="9092">
                  <c:v>1.5947030296086</c:v>
                </c:pt>
                <c:pt idx="9093">
                  <c:v>0.92111213390901803</c:v>
                </c:pt>
                <c:pt idx="9094">
                  <c:v>34.4592962571557</c:v>
                </c:pt>
                <c:pt idx="9095">
                  <c:v>-19.6308572588309</c:v>
                </c:pt>
                <c:pt idx="9096">
                  <c:v>36.420575915065299</c:v>
                </c:pt>
                <c:pt idx="9097">
                  <c:v>27.976593016007399</c:v>
                </c:pt>
                <c:pt idx="9098">
                  <c:v>-29.541968163009301</c:v>
                </c:pt>
                <c:pt idx="9099">
                  <c:v>25.794918919162999</c:v>
                </c:pt>
                <c:pt idx="9100">
                  <c:v>-27.087573612525102</c:v>
                </c:pt>
                <c:pt idx="9101">
                  <c:v>-17.643280958119799</c:v>
                </c:pt>
                <c:pt idx="9102">
                  <c:v>-34.330769502441498</c:v>
                </c:pt>
                <c:pt idx="9103">
                  <c:v>-15.935993780372501</c:v>
                </c:pt>
                <c:pt idx="9104">
                  <c:v>-20.567069909312501</c:v>
                </c:pt>
                <c:pt idx="9105">
                  <c:v>26.258413688177299</c:v>
                </c:pt>
                <c:pt idx="9106">
                  <c:v>-28.738728217963001</c:v>
                </c:pt>
                <c:pt idx="9107">
                  <c:v>39.8863590443449</c:v>
                </c:pt>
                <c:pt idx="9108">
                  <c:v>22.2806830477607</c:v>
                </c:pt>
                <c:pt idx="9109">
                  <c:v>-30.883527635851699</c:v>
                </c:pt>
                <c:pt idx="9110">
                  <c:v>-26.0321354253431</c:v>
                </c:pt>
                <c:pt idx="9111">
                  <c:v>28.332021819029801</c:v>
                </c:pt>
                <c:pt idx="9112">
                  <c:v>-0.73997705208196596</c:v>
                </c:pt>
                <c:pt idx="9113">
                  <c:v>24.4119673618221</c:v>
                </c:pt>
                <c:pt idx="9114">
                  <c:v>7.2147364325662098</c:v>
                </c:pt>
                <c:pt idx="9115">
                  <c:v>36.087910731136802</c:v>
                </c:pt>
                <c:pt idx="9116">
                  <c:v>1.7572220556936899</c:v>
                </c:pt>
                <c:pt idx="9117">
                  <c:v>39.170253919996398</c:v>
                </c:pt>
                <c:pt idx="9118">
                  <c:v>-34.469929525197003</c:v>
                </c:pt>
                <c:pt idx="9119">
                  <c:v>13.161929634592701</c:v>
                </c:pt>
                <c:pt idx="9120">
                  <c:v>-16.783830757428699</c:v>
                </c:pt>
                <c:pt idx="9121">
                  <c:v>-17.022603296037101</c:v>
                </c:pt>
                <c:pt idx="9122">
                  <c:v>-25.2013844942731</c:v>
                </c:pt>
                <c:pt idx="9123">
                  <c:v>-1.7790186886083901</c:v>
                </c:pt>
                <c:pt idx="9124">
                  <c:v>8.0503495849661508</c:v>
                </c:pt>
                <c:pt idx="9125">
                  <c:v>39.169355982348797</c:v>
                </c:pt>
                <c:pt idx="9126">
                  <c:v>-32.448846880394697</c:v>
                </c:pt>
                <c:pt idx="9127">
                  <c:v>28.696266571438699</c:v>
                </c:pt>
                <c:pt idx="9128">
                  <c:v>-16.782728750703502</c:v>
                </c:pt>
                <c:pt idx="9129">
                  <c:v>-5.2164300175888396</c:v>
                </c:pt>
                <c:pt idx="9130">
                  <c:v>30.401265174381098</c:v>
                </c:pt>
                <c:pt idx="9131">
                  <c:v>9.6310480613258793</c:v>
                </c:pt>
                <c:pt idx="9132">
                  <c:v>20.847291709800199</c:v>
                </c:pt>
                <c:pt idx="9133">
                  <c:v>27.730218650394299</c:v>
                </c:pt>
                <c:pt idx="9134">
                  <c:v>-23.725895694498998</c:v>
                </c:pt>
                <c:pt idx="9135">
                  <c:v>-29.842678620061299</c:v>
                </c:pt>
                <c:pt idx="9136">
                  <c:v>-18.300155495043398</c:v>
                </c:pt>
                <c:pt idx="9137">
                  <c:v>0.217640099156474</c:v>
                </c:pt>
                <c:pt idx="9138">
                  <c:v>-1.1312091826409201</c:v>
                </c:pt>
                <c:pt idx="9139">
                  <c:v>36.052199326478302</c:v>
                </c:pt>
                <c:pt idx="9140">
                  <c:v>8.2613509650451409</c:v>
                </c:pt>
                <c:pt idx="9141">
                  <c:v>-22.871656671210999</c:v>
                </c:pt>
                <c:pt idx="9142">
                  <c:v>8.03685256760917</c:v>
                </c:pt>
                <c:pt idx="9143">
                  <c:v>35.6803130978385</c:v>
                </c:pt>
                <c:pt idx="9144">
                  <c:v>27.180401915335899</c:v>
                </c:pt>
                <c:pt idx="9145">
                  <c:v>24.8048001905102</c:v>
                </c:pt>
                <c:pt idx="9146">
                  <c:v>30.911878588243599</c:v>
                </c:pt>
                <c:pt idx="9147">
                  <c:v>39.733634127244599</c:v>
                </c:pt>
                <c:pt idx="9148">
                  <c:v>-30.808674039695902</c:v>
                </c:pt>
                <c:pt idx="9149">
                  <c:v>28.925445122420701</c:v>
                </c:pt>
                <c:pt idx="9150">
                  <c:v>-21.6598869894415</c:v>
                </c:pt>
                <c:pt idx="9151">
                  <c:v>-19.9792420944101</c:v>
                </c:pt>
                <c:pt idx="9152">
                  <c:v>0.374515880135672</c:v>
                </c:pt>
                <c:pt idx="9153">
                  <c:v>2.3892782137481001</c:v>
                </c:pt>
                <c:pt idx="9154">
                  <c:v>-20.242607539885299</c:v>
                </c:pt>
                <c:pt idx="9155">
                  <c:v>-35.263458735091902</c:v>
                </c:pt>
                <c:pt idx="9156">
                  <c:v>-16.304232051873399</c:v>
                </c:pt>
                <c:pt idx="9157">
                  <c:v>22.828579573919299</c:v>
                </c:pt>
                <c:pt idx="9158">
                  <c:v>-0.80607887781766696</c:v>
                </c:pt>
                <c:pt idx="9159">
                  <c:v>-4.0516089377931701</c:v>
                </c:pt>
                <c:pt idx="9160">
                  <c:v>27.3766779812746</c:v>
                </c:pt>
                <c:pt idx="9161">
                  <c:v>-16.387631292481199</c:v>
                </c:pt>
                <c:pt idx="9162">
                  <c:v>0.53639840178171105</c:v>
                </c:pt>
                <c:pt idx="9163">
                  <c:v>8.0158581152655994</c:v>
                </c:pt>
                <c:pt idx="9164">
                  <c:v>6.4448840862410703</c:v>
                </c:pt>
                <c:pt idx="9165">
                  <c:v>-27.8684818969124</c:v>
                </c:pt>
                <c:pt idx="9166">
                  <c:v>34.568450581136297</c:v>
                </c:pt>
                <c:pt idx="9167">
                  <c:v>13.3914206621292</c:v>
                </c:pt>
                <c:pt idx="9168">
                  <c:v>1.38545692213879</c:v>
                </c:pt>
                <c:pt idx="9169">
                  <c:v>21.463328089100798</c:v>
                </c:pt>
                <c:pt idx="9170">
                  <c:v>38.2241699779619</c:v>
                </c:pt>
                <c:pt idx="9171">
                  <c:v>13.2755632250747</c:v>
                </c:pt>
                <c:pt idx="9172">
                  <c:v>28.773290265619998</c:v>
                </c:pt>
                <c:pt idx="9173">
                  <c:v>35.519990262032998</c:v>
                </c:pt>
                <c:pt idx="9174">
                  <c:v>35.1827491306003</c:v>
                </c:pt>
                <c:pt idx="9175">
                  <c:v>-3.5477080967612999</c:v>
                </c:pt>
                <c:pt idx="9176">
                  <c:v>23.777065903375401</c:v>
                </c:pt>
                <c:pt idx="9177">
                  <c:v>-22.332881257713201</c:v>
                </c:pt>
                <c:pt idx="9178">
                  <c:v>24.089353879091</c:v>
                </c:pt>
                <c:pt idx="9179">
                  <c:v>39.443698321938498</c:v>
                </c:pt>
                <c:pt idx="9180">
                  <c:v>-16.380751477360899</c:v>
                </c:pt>
                <c:pt idx="9181">
                  <c:v>40.200945607823201</c:v>
                </c:pt>
                <c:pt idx="9182">
                  <c:v>29.894971732293499</c:v>
                </c:pt>
                <c:pt idx="9183">
                  <c:v>11.493887286520399</c:v>
                </c:pt>
                <c:pt idx="9184">
                  <c:v>32.648731797695902</c:v>
                </c:pt>
                <c:pt idx="9185">
                  <c:v>8.2819428101147903</c:v>
                </c:pt>
                <c:pt idx="9186">
                  <c:v>-31.830834865496001</c:v>
                </c:pt>
                <c:pt idx="9187">
                  <c:v>32.750212256777402</c:v>
                </c:pt>
                <c:pt idx="9188">
                  <c:v>-4.7577317373050301</c:v>
                </c:pt>
                <c:pt idx="9189">
                  <c:v>-17.059653124342599</c:v>
                </c:pt>
                <c:pt idx="9190">
                  <c:v>6.0495533961227101</c:v>
                </c:pt>
                <c:pt idx="9191">
                  <c:v>27.3347250830249</c:v>
                </c:pt>
                <c:pt idx="9192">
                  <c:v>-0.66578250243552395</c:v>
                </c:pt>
                <c:pt idx="9193">
                  <c:v>-30.350488893262799</c:v>
                </c:pt>
                <c:pt idx="9194">
                  <c:v>8.7074804380868596</c:v>
                </c:pt>
                <c:pt idx="9195">
                  <c:v>38.385687904420003</c:v>
                </c:pt>
                <c:pt idx="9196">
                  <c:v>11.3939009046819</c:v>
                </c:pt>
                <c:pt idx="9197">
                  <c:v>-26.7573784380501</c:v>
                </c:pt>
                <c:pt idx="9198">
                  <c:v>1.66794228167388</c:v>
                </c:pt>
                <c:pt idx="9199">
                  <c:v>30.864504494803299</c:v>
                </c:pt>
                <c:pt idx="9200">
                  <c:v>-31.124510774518001</c:v>
                </c:pt>
                <c:pt idx="9201">
                  <c:v>10.821083622541201</c:v>
                </c:pt>
                <c:pt idx="9202">
                  <c:v>26.6533437489236</c:v>
                </c:pt>
                <c:pt idx="9203">
                  <c:v>-31.684623626841699</c:v>
                </c:pt>
                <c:pt idx="9204">
                  <c:v>6.0368672909299699</c:v>
                </c:pt>
                <c:pt idx="9205">
                  <c:v>22.881669352327499</c:v>
                </c:pt>
                <c:pt idx="9206">
                  <c:v>1.8597620100534999</c:v>
                </c:pt>
                <c:pt idx="9207">
                  <c:v>6.59345535941927</c:v>
                </c:pt>
                <c:pt idx="9208">
                  <c:v>-5.3352855856646402</c:v>
                </c:pt>
                <c:pt idx="9209">
                  <c:v>34.062527723794801</c:v>
                </c:pt>
                <c:pt idx="9210">
                  <c:v>-27.3502954457018</c:v>
                </c:pt>
                <c:pt idx="9211">
                  <c:v>13.0696671129324</c:v>
                </c:pt>
                <c:pt idx="9212">
                  <c:v>9.7140252123634596</c:v>
                </c:pt>
                <c:pt idx="9213">
                  <c:v>-34.274038229522802</c:v>
                </c:pt>
                <c:pt idx="9214">
                  <c:v>-2.83528020163399</c:v>
                </c:pt>
                <c:pt idx="9215">
                  <c:v>10.9510283157997</c:v>
                </c:pt>
                <c:pt idx="9216">
                  <c:v>-27.075890926241001</c:v>
                </c:pt>
                <c:pt idx="9217">
                  <c:v>36.391389255587498</c:v>
                </c:pt>
                <c:pt idx="9218">
                  <c:v>-1.17352091104008E-2</c:v>
                </c:pt>
                <c:pt idx="9219">
                  <c:v>21.299843366843401</c:v>
                </c:pt>
                <c:pt idx="9220">
                  <c:v>38.981068060532401</c:v>
                </c:pt>
                <c:pt idx="9221">
                  <c:v>12.2958677994304</c:v>
                </c:pt>
                <c:pt idx="9222">
                  <c:v>29.704171676230398</c:v>
                </c:pt>
                <c:pt idx="9223">
                  <c:v>11.1478126139823</c:v>
                </c:pt>
                <c:pt idx="9224">
                  <c:v>-22.529576916374701</c:v>
                </c:pt>
                <c:pt idx="9225">
                  <c:v>33.1798838669772</c:v>
                </c:pt>
                <c:pt idx="9226">
                  <c:v>12.658936928097599</c:v>
                </c:pt>
                <c:pt idx="9227">
                  <c:v>36.336154039687102</c:v>
                </c:pt>
                <c:pt idx="9228">
                  <c:v>22.615514656254</c:v>
                </c:pt>
                <c:pt idx="9229">
                  <c:v>-21.273081491286199</c:v>
                </c:pt>
                <c:pt idx="9230">
                  <c:v>-23.5413228145499</c:v>
                </c:pt>
                <c:pt idx="9231">
                  <c:v>9.8836485515920298</c:v>
                </c:pt>
                <c:pt idx="9232">
                  <c:v>36.244562429216998</c:v>
                </c:pt>
                <c:pt idx="9233">
                  <c:v>31.574406153138</c:v>
                </c:pt>
                <c:pt idx="9234">
                  <c:v>13.310617973056299</c:v>
                </c:pt>
                <c:pt idx="9235">
                  <c:v>38.382207088957401</c:v>
                </c:pt>
                <c:pt idx="9236">
                  <c:v>-24.431023944780701</c:v>
                </c:pt>
                <c:pt idx="9237">
                  <c:v>33.098711220885697</c:v>
                </c:pt>
                <c:pt idx="9238">
                  <c:v>34.007947155569099</c:v>
                </c:pt>
                <c:pt idx="9239">
                  <c:v>30.663863589213101</c:v>
                </c:pt>
                <c:pt idx="9240">
                  <c:v>38.553694534952903</c:v>
                </c:pt>
                <c:pt idx="9241">
                  <c:v>-1.2028569264231399</c:v>
                </c:pt>
                <c:pt idx="9242">
                  <c:v>-32.969165658346398</c:v>
                </c:pt>
                <c:pt idx="9243">
                  <c:v>35.393039154558799</c:v>
                </c:pt>
                <c:pt idx="9244">
                  <c:v>10.487907370158901</c:v>
                </c:pt>
                <c:pt idx="9245">
                  <c:v>9.6413512294440302</c:v>
                </c:pt>
                <c:pt idx="9246">
                  <c:v>32.4938854034869</c:v>
                </c:pt>
                <c:pt idx="9247">
                  <c:v>-2.79145943240127</c:v>
                </c:pt>
                <c:pt idx="9248">
                  <c:v>35.015082667302899</c:v>
                </c:pt>
                <c:pt idx="9249">
                  <c:v>-32.092370989097603</c:v>
                </c:pt>
                <c:pt idx="9250">
                  <c:v>2.2620253957491601</c:v>
                </c:pt>
                <c:pt idx="9251">
                  <c:v>40.705278759167001</c:v>
                </c:pt>
                <c:pt idx="9252">
                  <c:v>-0.84037658260912995</c:v>
                </c:pt>
                <c:pt idx="9253">
                  <c:v>-2.9710684845209601</c:v>
                </c:pt>
                <c:pt idx="9254">
                  <c:v>3.2623467895198002</c:v>
                </c:pt>
                <c:pt idx="9255">
                  <c:v>-34.5318027664295</c:v>
                </c:pt>
                <c:pt idx="9256">
                  <c:v>-27.812507475332801</c:v>
                </c:pt>
                <c:pt idx="9257">
                  <c:v>8.46397504685069</c:v>
                </c:pt>
                <c:pt idx="9258">
                  <c:v>-24.173964523503599</c:v>
                </c:pt>
                <c:pt idx="9259">
                  <c:v>-25.356645694905001</c:v>
                </c:pt>
                <c:pt idx="9260">
                  <c:v>36.991703048199902</c:v>
                </c:pt>
                <c:pt idx="9261">
                  <c:v>-20.363017526489301</c:v>
                </c:pt>
                <c:pt idx="9262">
                  <c:v>-24.368466353553501</c:v>
                </c:pt>
                <c:pt idx="9263">
                  <c:v>-22.883830518988201</c:v>
                </c:pt>
                <c:pt idx="9264">
                  <c:v>-34.889182434219002</c:v>
                </c:pt>
                <c:pt idx="9265">
                  <c:v>5.5502917523652204</c:v>
                </c:pt>
                <c:pt idx="9266">
                  <c:v>-34.0748419881226</c:v>
                </c:pt>
                <c:pt idx="9267">
                  <c:v>-19.854524142070002</c:v>
                </c:pt>
                <c:pt idx="9268">
                  <c:v>38.629748245907699</c:v>
                </c:pt>
                <c:pt idx="9269">
                  <c:v>29.2366460339783</c:v>
                </c:pt>
                <c:pt idx="9270">
                  <c:v>37.621360326076903</c:v>
                </c:pt>
                <c:pt idx="9271">
                  <c:v>7.2877774227141501</c:v>
                </c:pt>
                <c:pt idx="9272">
                  <c:v>-4.0688760009495004</c:v>
                </c:pt>
                <c:pt idx="9273">
                  <c:v>6.6463133356934803</c:v>
                </c:pt>
                <c:pt idx="9274">
                  <c:v>-20.046286528700598</c:v>
                </c:pt>
                <c:pt idx="9275">
                  <c:v>8.5351678306806509</c:v>
                </c:pt>
                <c:pt idx="9276">
                  <c:v>22.291787102281599</c:v>
                </c:pt>
                <c:pt idx="9277">
                  <c:v>27.1596561982963</c:v>
                </c:pt>
                <c:pt idx="9278">
                  <c:v>22.057013207622401</c:v>
                </c:pt>
                <c:pt idx="9279">
                  <c:v>27.8585713817968</c:v>
                </c:pt>
                <c:pt idx="9280">
                  <c:v>-0.28858659915311202</c:v>
                </c:pt>
                <c:pt idx="9281">
                  <c:v>-21.520029550467601</c:v>
                </c:pt>
                <c:pt idx="9282">
                  <c:v>-34.762499801717802</c:v>
                </c:pt>
                <c:pt idx="9283">
                  <c:v>-0.52767471102819696</c:v>
                </c:pt>
                <c:pt idx="9284">
                  <c:v>-23.500767478168701</c:v>
                </c:pt>
                <c:pt idx="9285">
                  <c:v>30.6841548459034</c:v>
                </c:pt>
                <c:pt idx="9286">
                  <c:v>31.864119569701899</c:v>
                </c:pt>
                <c:pt idx="9287">
                  <c:v>33.700414613205503</c:v>
                </c:pt>
                <c:pt idx="9288">
                  <c:v>-2.63325377159101</c:v>
                </c:pt>
                <c:pt idx="9289">
                  <c:v>-24.236546846894701</c:v>
                </c:pt>
                <c:pt idx="9290">
                  <c:v>38.9292910790045</c:v>
                </c:pt>
                <c:pt idx="9291">
                  <c:v>31.252568939601701</c:v>
                </c:pt>
                <c:pt idx="9292">
                  <c:v>37.992966446861097</c:v>
                </c:pt>
                <c:pt idx="9293">
                  <c:v>-19.223613905287198</c:v>
                </c:pt>
                <c:pt idx="9294">
                  <c:v>23.5167527045075</c:v>
                </c:pt>
                <c:pt idx="9295">
                  <c:v>-31.787012914513198</c:v>
                </c:pt>
                <c:pt idx="9296">
                  <c:v>-22.428292024248702</c:v>
                </c:pt>
                <c:pt idx="9297">
                  <c:v>-17.1054867898232</c:v>
                </c:pt>
                <c:pt idx="9298">
                  <c:v>26.470142956983</c:v>
                </c:pt>
                <c:pt idx="9299">
                  <c:v>-32.345372182425798</c:v>
                </c:pt>
                <c:pt idx="9300">
                  <c:v>-28.851560031514399</c:v>
                </c:pt>
                <c:pt idx="9301">
                  <c:v>30.054618754157499</c:v>
                </c:pt>
                <c:pt idx="9302">
                  <c:v>-33.031922327979402</c:v>
                </c:pt>
                <c:pt idx="9303">
                  <c:v>8.4008582088625605</c:v>
                </c:pt>
                <c:pt idx="9304">
                  <c:v>1.1721833820873999</c:v>
                </c:pt>
                <c:pt idx="9305">
                  <c:v>-29.3522268210966</c:v>
                </c:pt>
                <c:pt idx="9306">
                  <c:v>39.945928202766197</c:v>
                </c:pt>
                <c:pt idx="9307">
                  <c:v>7.60481644267644</c:v>
                </c:pt>
                <c:pt idx="9308">
                  <c:v>-17.056847210293299</c:v>
                </c:pt>
                <c:pt idx="9309">
                  <c:v>37.382085036366298</c:v>
                </c:pt>
                <c:pt idx="9310">
                  <c:v>38.520565310288902</c:v>
                </c:pt>
                <c:pt idx="9311">
                  <c:v>6.8156279511606304</c:v>
                </c:pt>
                <c:pt idx="9312">
                  <c:v>30.1648473171179</c:v>
                </c:pt>
                <c:pt idx="9313">
                  <c:v>-21.4285195600953</c:v>
                </c:pt>
                <c:pt idx="9314">
                  <c:v>26.552947441208001</c:v>
                </c:pt>
                <c:pt idx="9315">
                  <c:v>-3.06748715557395</c:v>
                </c:pt>
                <c:pt idx="9316">
                  <c:v>32.326297078820197</c:v>
                </c:pt>
                <c:pt idx="9317">
                  <c:v>-24.995454583463399</c:v>
                </c:pt>
                <c:pt idx="9318">
                  <c:v>-19.365887202587999</c:v>
                </c:pt>
                <c:pt idx="9319">
                  <c:v>25.49787207428</c:v>
                </c:pt>
                <c:pt idx="9320">
                  <c:v>-3.2180671810537902</c:v>
                </c:pt>
                <c:pt idx="9321">
                  <c:v>-1.5665004345871401</c:v>
                </c:pt>
                <c:pt idx="9322">
                  <c:v>4.8238865911652402</c:v>
                </c:pt>
                <c:pt idx="9323">
                  <c:v>23.835776650160799</c:v>
                </c:pt>
                <c:pt idx="9324">
                  <c:v>6.8483130174659701</c:v>
                </c:pt>
                <c:pt idx="9325">
                  <c:v>-21.3007779302045</c:v>
                </c:pt>
                <c:pt idx="9326">
                  <c:v>40.517817900615398</c:v>
                </c:pt>
                <c:pt idx="9327">
                  <c:v>23.624888758135501</c:v>
                </c:pt>
                <c:pt idx="9328">
                  <c:v>-28.9926058085439</c:v>
                </c:pt>
                <c:pt idx="9329">
                  <c:v>36.655141195963402</c:v>
                </c:pt>
                <c:pt idx="9330">
                  <c:v>31.011001050565099</c:v>
                </c:pt>
                <c:pt idx="9331">
                  <c:v>-27.250021782505101</c:v>
                </c:pt>
                <c:pt idx="9332">
                  <c:v>-31.5844884066756</c:v>
                </c:pt>
                <c:pt idx="9333">
                  <c:v>-21.0941036122043</c:v>
                </c:pt>
                <c:pt idx="9334">
                  <c:v>37.169090431842903</c:v>
                </c:pt>
                <c:pt idx="9335">
                  <c:v>5.25448958335092</c:v>
                </c:pt>
                <c:pt idx="9336">
                  <c:v>-32.364627667486999</c:v>
                </c:pt>
                <c:pt idx="9337">
                  <c:v>2.10396876471196</c:v>
                </c:pt>
                <c:pt idx="9338">
                  <c:v>40.031615458014301</c:v>
                </c:pt>
                <c:pt idx="9339">
                  <c:v>40.5834404207868</c:v>
                </c:pt>
                <c:pt idx="9340">
                  <c:v>37.981969640773997</c:v>
                </c:pt>
                <c:pt idx="9341">
                  <c:v>27.865223403004499</c:v>
                </c:pt>
                <c:pt idx="9342">
                  <c:v>24.161136000508801</c:v>
                </c:pt>
                <c:pt idx="9343">
                  <c:v>22.5774000111413</c:v>
                </c:pt>
                <c:pt idx="9344">
                  <c:v>-31.7415387605996</c:v>
                </c:pt>
                <c:pt idx="9345">
                  <c:v>-30.1255499857958</c:v>
                </c:pt>
                <c:pt idx="9346">
                  <c:v>-18.896708391609</c:v>
                </c:pt>
                <c:pt idx="9347">
                  <c:v>-6.2947912015374099</c:v>
                </c:pt>
                <c:pt idx="9348">
                  <c:v>-2.65052666668231</c:v>
                </c:pt>
                <c:pt idx="9349">
                  <c:v>-32.632441509810903</c:v>
                </c:pt>
                <c:pt idx="9350">
                  <c:v>-29.9190511099217</c:v>
                </c:pt>
                <c:pt idx="9351">
                  <c:v>-25.783759649808001</c:v>
                </c:pt>
                <c:pt idx="9352">
                  <c:v>33.832783014503498</c:v>
                </c:pt>
                <c:pt idx="9353">
                  <c:v>10.015900693784801</c:v>
                </c:pt>
                <c:pt idx="9354">
                  <c:v>31.397496836948601</c:v>
                </c:pt>
                <c:pt idx="9355">
                  <c:v>-31.573413979008201</c:v>
                </c:pt>
                <c:pt idx="9356">
                  <c:v>-34.825149415465603</c:v>
                </c:pt>
                <c:pt idx="9357">
                  <c:v>5.6014933508334304</c:v>
                </c:pt>
                <c:pt idx="9358">
                  <c:v>26.998691510335501</c:v>
                </c:pt>
                <c:pt idx="9359">
                  <c:v>36.1062362082193</c:v>
                </c:pt>
                <c:pt idx="9360">
                  <c:v>-22.783702297423702</c:v>
                </c:pt>
                <c:pt idx="9361">
                  <c:v>1.2168554150545601</c:v>
                </c:pt>
                <c:pt idx="9362">
                  <c:v>2.3422178682915402</c:v>
                </c:pt>
                <c:pt idx="9363">
                  <c:v>-17.289729182909401</c:v>
                </c:pt>
                <c:pt idx="9364">
                  <c:v>8.9541217864032294</c:v>
                </c:pt>
                <c:pt idx="9365">
                  <c:v>25.305747385726299</c:v>
                </c:pt>
                <c:pt idx="9366">
                  <c:v>-15.5265428548659</c:v>
                </c:pt>
                <c:pt idx="9367">
                  <c:v>31.6595576901111</c:v>
                </c:pt>
                <c:pt idx="9368">
                  <c:v>21.769058958256501</c:v>
                </c:pt>
                <c:pt idx="9369">
                  <c:v>-30.642900226708701</c:v>
                </c:pt>
                <c:pt idx="9370">
                  <c:v>31.795623084796201</c:v>
                </c:pt>
                <c:pt idx="9371">
                  <c:v>30.857822405937402</c:v>
                </c:pt>
                <c:pt idx="9372">
                  <c:v>-32.967847268350702</c:v>
                </c:pt>
                <c:pt idx="9373">
                  <c:v>22.597541214067</c:v>
                </c:pt>
                <c:pt idx="9374">
                  <c:v>-34.385243246485501</c:v>
                </c:pt>
                <c:pt idx="9375">
                  <c:v>5.23065337985014</c:v>
                </c:pt>
                <c:pt idx="9376">
                  <c:v>23.333913358808399</c:v>
                </c:pt>
                <c:pt idx="9377">
                  <c:v>-19.481437997875801</c:v>
                </c:pt>
                <c:pt idx="9378">
                  <c:v>-19.681050171816</c:v>
                </c:pt>
                <c:pt idx="9379">
                  <c:v>3.57851954451781</c:v>
                </c:pt>
                <c:pt idx="9380">
                  <c:v>-29.6007036320594</c:v>
                </c:pt>
                <c:pt idx="9381">
                  <c:v>-0.68178258630473199</c:v>
                </c:pt>
                <c:pt idx="9382">
                  <c:v>6.7022375786209301</c:v>
                </c:pt>
                <c:pt idx="9383">
                  <c:v>-3.3821318777637002</c:v>
                </c:pt>
                <c:pt idx="9384">
                  <c:v>-15.384552731221699</c:v>
                </c:pt>
                <c:pt idx="9385">
                  <c:v>24.595981136713299</c:v>
                </c:pt>
                <c:pt idx="9386">
                  <c:v>-30.798495213066602</c:v>
                </c:pt>
                <c:pt idx="9387">
                  <c:v>37.720114447854499</c:v>
                </c:pt>
                <c:pt idx="9388">
                  <c:v>-2.6915227496888599</c:v>
                </c:pt>
                <c:pt idx="9389">
                  <c:v>-26.880637445549201</c:v>
                </c:pt>
                <c:pt idx="9390">
                  <c:v>22.2283145820955</c:v>
                </c:pt>
                <c:pt idx="9391">
                  <c:v>-5.9455384995821996</c:v>
                </c:pt>
                <c:pt idx="9392">
                  <c:v>-4.1390052949687304</c:v>
                </c:pt>
                <c:pt idx="9393">
                  <c:v>-2.5415444643860301</c:v>
                </c:pt>
                <c:pt idx="9394">
                  <c:v>-0.63043130520415502</c:v>
                </c:pt>
                <c:pt idx="9395">
                  <c:v>9.9788854576528401</c:v>
                </c:pt>
                <c:pt idx="9396">
                  <c:v>-3.5541766247622602</c:v>
                </c:pt>
                <c:pt idx="9397">
                  <c:v>2.4007025737606802</c:v>
                </c:pt>
                <c:pt idx="9398">
                  <c:v>32.250076762041601</c:v>
                </c:pt>
                <c:pt idx="9399">
                  <c:v>-33.572455288456098</c:v>
                </c:pt>
                <c:pt idx="9400">
                  <c:v>-20.1283900958889</c:v>
                </c:pt>
                <c:pt idx="9401">
                  <c:v>2.89858212502434</c:v>
                </c:pt>
                <c:pt idx="9402">
                  <c:v>-27.958241889043801</c:v>
                </c:pt>
                <c:pt idx="9403">
                  <c:v>-17.6629955829784</c:v>
                </c:pt>
                <c:pt idx="9404">
                  <c:v>11.9532421078006</c:v>
                </c:pt>
                <c:pt idx="9405">
                  <c:v>-3.8461227728477501</c:v>
                </c:pt>
                <c:pt idx="9406">
                  <c:v>-32.406237975222702</c:v>
                </c:pt>
                <c:pt idx="9407">
                  <c:v>4.0150271084306697</c:v>
                </c:pt>
                <c:pt idx="9408">
                  <c:v>26.9216563645377</c:v>
                </c:pt>
                <c:pt idx="9409">
                  <c:v>37.566808858378202</c:v>
                </c:pt>
                <c:pt idx="9410">
                  <c:v>24.223448040969298</c:v>
                </c:pt>
                <c:pt idx="9411">
                  <c:v>-20.273837208371098</c:v>
                </c:pt>
                <c:pt idx="9412">
                  <c:v>11.513043542561199</c:v>
                </c:pt>
                <c:pt idx="9413">
                  <c:v>24.476938428863399</c:v>
                </c:pt>
                <c:pt idx="9414">
                  <c:v>-35.2876514259369</c:v>
                </c:pt>
                <c:pt idx="9415">
                  <c:v>-20.492675907626499</c:v>
                </c:pt>
                <c:pt idx="9416">
                  <c:v>-29.1191216516916</c:v>
                </c:pt>
                <c:pt idx="9417">
                  <c:v>-30.228914460894099</c:v>
                </c:pt>
                <c:pt idx="9418">
                  <c:v>21.499266460882598</c:v>
                </c:pt>
                <c:pt idx="9419">
                  <c:v>-24.224388999779102</c:v>
                </c:pt>
                <c:pt idx="9420">
                  <c:v>1.34066469607904</c:v>
                </c:pt>
                <c:pt idx="9421">
                  <c:v>-2.1002016095571401</c:v>
                </c:pt>
                <c:pt idx="9422">
                  <c:v>-21.4755021501784</c:v>
                </c:pt>
                <c:pt idx="9423">
                  <c:v>36.285226911400599</c:v>
                </c:pt>
                <c:pt idx="9424">
                  <c:v>6.6946041416791404</c:v>
                </c:pt>
                <c:pt idx="9425">
                  <c:v>26.581113425801099</c:v>
                </c:pt>
                <c:pt idx="9426">
                  <c:v>39.850969306438401</c:v>
                </c:pt>
                <c:pt idx="9427">
                  <c:v>35.0387983150111</c:v>
                </c:pt>
                <c:pt idx="9428">
                  <c:v>25.663735965555201</c:v>
                </c:pt>
                <c:pt idx="9429">
                  <c:v>-1.14826713220809</c:v>
                </c:pt>
                <c:pt idx="9430">
                  <c:v>26.396659285936799</c:v>
                </c:pt>
                <c:pt idx="9431">
                  <c:v>0.43991027497223001</c:v>
                </c:pt>
                <c:pt idx="9432">
                  <c:v>3.7396122738311499</c:v>
                </c:pt>
                <c:pt idx="9433">
                  <c:v>-17.738641462544098</c:v>
                </c:pt>
                <c:pt idx="9434">
                  <c:v>11.34757859394</c:v>
                </c:pt>
                <c:pt idx="9435">
                  <c:v>-31.841910526259699</c:v>
                </c:pt>
                <c:pt idx="9436">
                  <c:v>39.479100880485099</c:v>
                </c:pt>
                <c:pt idx="9437">
                  <c:v>30.804201040282699</c:v>
                </c:pt>
                <c:pt idx="9438">
                  <c:v>-3.5189461679351899</c:v>
                </c:pt>
                <c:pt idx="9439">
                  <c:v>20.970747642722401</c:v>
                </c:pt>
                <c:pt idx="9440">
                  <c:v>5.7708091995992099</c:v>
                </c:pt>
                <c:pt idx="9441">
                  <c:v>-32.947828523492198</c:v>
                </c:pt>
                <c:pt idx="9442">
                  <c:v>38.7030328037606</c:v>
                </c:pt>
                <c:pt idx="9443">
                  <c:v>33.473926244713901</c:v>
                </c:pt>
                <c:pt idx="9444">
                  <c:v>-18.7305756748883</c:v>
                </c:pt>
                <c:pt idx="9445">
                  <c:v>-18.292090496666599</c:v>
                </c:pt>
                <c:pt idx="9446">
                  <c:v>27.327908254231499</c:v>
                </c:pt>
                <c:pt idx="9447">
                  <c:v>31.551532241918999</c:v>
                </c:pt>
                <c:pt idx="9448">
                  <c:v>-6.0391638443807301</c:v>
                </c:pt>
                <c:pt idx="9449">
                  <c:v>-27.114954944636398</c:v>
                </c:pt>
                <c:pt idx="9450">
                  <c:v>-2.1772067035289102</c:v>
                </c:pt>
                <c:pt idx="9451">
                  <c:v>-0.87840843268364599</c:v>
                </c:pt>
                <c:pt idx="9452">
                  <c:v>0.96919756413469305</c:v>
                </c:pt>
                <c:pt idx="9453">
                  <c:v>9.0235302324222797</c:v>
                </c:pt>
                <c:pt idx="9454">
                  <c:v>13.4866614573581</c:v>
                </c:pt>
                <c:pt idx="9455">
                  <c:v>-23.428705597068799</c:v>
                </c:pt>
                <c:pt idx="9456">
                  <c:v>-33.012123746405301</c:v>
                </c:pt>
                <c:pt idx="9457">
                  <c:v>1.8780142919900999</c:v>
                </c:pt>
                <c:pt idx="9458">
                  <c:v>-24.845184058049</c:v>
                </c:pt>
                <c:pt idx="9459">
                  <c:v>12.901048403587099</c:v>
                </c:pt>
                <c:pt idx="9460">
                  <c:v>8.1720082055571392</c:v>
                </c:pt>
                <c:pt idx="9461">
                  <c:v>30.0274553045993</c:v>
                </c:pt>
                <c:pt idx="9462">
                  <c:v>-19.655810637061698</c:v>
                </c:pt>
                <c:pt idx="9463">
                  <c:v>11.779762644002799</c:v>
                </c:pt>
                <c:pt idx="9464">
                  <c:v>9.9098767072826597</c:v>
                </c:pt>
                <c:pt idx="9465">
                  <c:v>28.062904057396299</c:v>
                </c:pt>
                <c:pt idx="9466">
                  <c:v>10.5735910334776</c:v>
                </c:pt>
                <c:pt idx="9467">
                  <c:v>-30.188449371912402</c:v>
                </c:pt>
                <c:pt idx="9468">
                  <c:v>-24.232424566522599</c:v>
                </c:pt>
                <c:pt idx="9469">
                  <c:v>35.968894940501599</c:v>
                </c:pt>
                <c:pt idx="9470">
                  <c:v>4.8129200825316296</c:v>
                </c:pt>
                <c:pt idx="9471">
                  <c:v>-26.722876813005499</c:v>
                </c:pt>
                <c:pt idx="9472">
                  <c:v>22.048104359080099</c:v>
                </c:pt>
                <c:pt idx="9473">
                  <c:v>3.3200265045293298</c:v>
                </c:pt>
                <c:pt idx="9474">
                  <c:v>-24.091171858404401</c:v>
                </c:pt>
                <c:pt idx="9475">
                  <c:v>13.2092745961529</c:v>
                </c:pt>
                <c:pt idx="9476">
                  <c:v>10.947897566416801</c:v>
                </c:pt>
                <c:pt idx="9477">
                  <c:v>-6.30786677765819</c:v>
                </c:pt>
                <c:pt idx="9478">
                  <c:v>23.647586488141801</c:v>
                </c:pt>
                <c:pt idx="9479">
                  <c:v>25.868150235157302</c:v>
                </c:pt>
                <c:pt idx="9480">
                  <c:v>-32.906095763231498</c:v>
                </c:pt>
                <c:pt idx="9481">
                  <c:v>-24.891733381452902</c:v>
                </c:pt>
                <c:pt idx="9482">
                  <c:v>26.014140134659701</c:v>
                </c:pt>
                <c:pt idx="9483">
                  <c:v>-29.718353206407699</c:v>
                </c:pt>
                <c:pt idx="9484">
                  <c:v>31.798449262254302</c:v>
                </c:pt>
                <c:pt idx="9485">
                  <c:v>33.589595016457103</c:v>
                </c:pt>
                <c:pt idx="9486">
                  <c:v>-29.7297970581436</c:v>
                </c:pt>
                <c:pt idx="9487">
                  <c:v>21.6398128471848</c:v>
                </c:pt>
                <c:pt idx="9488">
                  <c:v>0.758784258626098</c:v>
                </c:pt>
                <c:pt idx="9489">
                  <c:v>34.898796140130798</c:v>
                </c:pt>
                <c:pt idx="9490">
                  <c:v>5.9624258153754397</c:v>
                </c:pt>
                <c:pt idx="9491">
                  <c:v>39.957724286817196</c:v>
                </c:pt>
                <c:pt idx="9492">
                  <c:v>-2.3719617807131899</c:v>
                </c:pt>
                <c:pt idx="9493">
                  <c:v>1.8128503959621001</c:v>
                </c:pt>
                <c:pt idx="9494">
                  <c:v>-23.7422883879597</c:v>
                </c:pt>
                <c:pt idx="9495">
                  <c:v>-23.255705348612899</c:v>
                </c:pt>
                <c:pt idx="9496">
                  <c:v>6.6346446349728902E-2</c:v>
                </c:pt>
                <c:pt idx="9497">
                  <c:v>27.348203413399801</c:v>
                </c:pt>
                <c:pt idx="9498">
                  <c:v>29.2673068398874</c:v>
                </c:pt>
                <c:pt idx="9499">
                  <c:v>33.913540934448903</c:v>
                </c:pt>
                <c:pt idx="9500">
                  <c:v>-29.992177475771399</c:v>
                </c:pt>
                <c:pt idx="9501">
                  <c:v>23.508084882619599</c:v>
                </c:pt>
                <c:pt idx="9502">
                  <c:v>26.896133568771798</c:v>
                </c:pt>
                <c:pt idx="9503">
                  <c:v>-28.447764023755798</c:v>
                </c:pt>
                <c:pt idx="9504">
                  <c:v>-28.136740180979501</c:v>
                </c:pt>
                <c:pt idx="9505">
                  <c:v>-18.463904728522898</c:v>
                </c:pt>
                <c:pt idx="9506">
                  <c:v>-21.556073091726201</c:v>
                </c:pt>
                <c:pt idx="9507">
                  <c:v>26.8975901745249</c:v>
                </c:pt>
                <c:pt idx="9508">
                  <c:v>-5.5230216494346198</c:v>
                </c:pt>
                <c:pt idx="9509">
                  <c:v>33.629097214310001</c:v>
                </c:pt>
                <c:pt idx="9510">
                  <c:v>11.3527390190453</c:v>
                </c:pt>
                <c:pt idx="9511">
                  <c:v>-34.754306228360797</c:v>
                </c:pt>
                <c:pt idx="9512">
                  <c:v>0.514696864696918</c:v>
                </c:pt>
                <c:pt idx="9513">
                  <c:v>25.064125140627901</c:v>
                </c:pt>
                <c:pt idx="9514">
                  <c:v>36.575230591902297</c:v>
                </c:pt>
                <c:pt idx="9515">
                  <c:v>34.686156018749202</c:v>
                </c:pt>
                <c:pt idx="9516">
                  <c:v>33.136183810103603</c:v>
                </c:pt>
                <c:pt idx="9517">
                  <c:v>-30.929997908194601</c:v>
                </c:pt>
                <c:pt idx="9518">
                  <c:v>-16.602182338973002</c:v>
                </c:pt>
                <c:pt idx="9519">
                  <c:v>3.0981519991716899</c:v>
                </c:pt>
                <c:pt idx="9520">
                  <c:v>-21.8444017445591</c:v>
                </c:pt>
                <c:pt idx="9521">
                  <c:v>34.474618075716997</c:v>
                </c:pt>
                <c:pt idx="9522">
                  <c:v>35.152410552796901</c:v>
                </c:pt>
                <c:pt idx="9523">
                  <c:v>-5.9696523656931104</c:v>
                </c:pt>
                <c:pt idx="9524">
                  <c:v>-0.65655794115201205</c:v>
                </c:pt>
                <c:pt idx="9525">
                  <c:v>0.35469819078874998</c:v>
                </c:pt>
                <c:pt idx="9526">
                  <c:v>-6.2056945085259398</c:v>
                </c:pt>
                <c:pt idx="9527">
                  <c:v>-34.170350401873101</c:v>
                </c:pt>
                <c:pt idx="9528">
                  <c:v>0.91205432486041804</c:v>
                </c:pt>
                <c:pt idx="9529">
                  <c:v>-23.272308899371001</c:v>
                </c:pt>
                <c:pt idx="9530">
                  <c:v>-6.1062553290248998</c:v>
                </c:pt>
                <c:pt idx="9531">
                  <c:v>-32.705276696092803</c:v>
                </c:pt>
                <c:pt idx="9532">
                  <c:v>-33.547804397976797</c:v>
                </c:pt>
                <c:pt idx="9533">
                  <c:v>-34.241760897918901</c:v>
                </c:pt>
                <c:pt idx="9534">
                  <c:v>2.3894291574370001</c:v>
                </c:pt>
                <c:pt idx="9535">
                  <c:v>6.33486744189329</c:v>
                </c:pt>
                <c:pt idx="9536">
                  <c:v>11.908052604823601</c:v>
                </c:pt>
                <c:pt idx="9537">
                  <c:v>-33.972628582532302</c:v>
                </c:pt>
                <c:pt idx="9538">
                  <c:v>30.254885277821501</c:v>
                </c:pt>
                <c:pt idx="9539">
                  <c:v>34.862633468596798</c:v>
                </c:pt>
                <c:pt idx="9540">
                  <c:v>-27.685764641833099</c:v>
                </c:pt>
                <c:pt idx="9541">
                  <c:v>36.704098858422299</c:v>
                </c:pt>
                <c:pt idx="9542">
                  <c:v>0.67609234513584604</c:v>
                </c:pt>
                <c:pt idx="9543">
                  <c:v>36.461406981191999</c:v>
                </c:pt>
                <c:pt idx="9544">
                  <c:v>-30.708062809388998</c:v>
                </c:pt>
                <c:pt idx="9545">
                  <c:v>-4.7191452763264801</c:v>
                </c:pt>
                <c:pt idx="9546">
                  <c:v>-24.436575638732801</c:v>
                </c:pt>
                <c:pt idx="9547">
                  <c:v>11.9205046062324</c:v>
                </c:pt>
                <c:pt idx="9548">
                  <c:v>28.8994984497212</c:v>
                </c:pt>
                <c:pt idx="9549">
                  <c:v>-28.928940934723599</c:v>
                </c:pt>
                <c:pt idx="9550">
                  <c:v>22.616702856014399</c:v>
                </c:pt>
                <c:pt idx="9551">
                  <c:v>-34.358787099093298</c:v>
                </c:pt>
                <c:pt idx="9552">
                  <c:v>-18.5672154796003</c:v>
                </c:pt>
                <c:pt idx="9553">
                  <c:v>-31.114036379330201</c:v>
                </c:pt>
                <c:pt idx="9554">
                  <c:v>12.8168544864503</c:v>
                </c:pt>
                <c:pt idx="9555">
                  <c:v>-16.598509529789901</c:v>
                </c:pt>
                <c:pt idx="9556">
                  <c:v>35.825469184731503</c:v>
                </c:pt>
                <c:pt idx="9557">
                  <c:v>-30.7696783402981</c:v>
                </c:pt>
                <c:pt idx="9558">
                  <c:v>2.1561067232744402</c:v>
                </c:pt>
                <c:pt idx="9559">
                  <c:v>-24.532989460337301</c:v>
                </c:pt>
                <c:pt idx="9560">
                  <c:v>30.783014702637999</c:v>
                </c:pt>
                <c:pt idx="9561">
                  <c:v>-1.47025973957955</c:v>
                </c:pt>
                <c:pt idx="9562">
                  <c:v>24.0821623409471</c:v>
                </c:pt>
                <c:pt idx="9563">
                  <c:v>10.230758488384399</c:v>
                </c:pt>
                <c:pt idx="9564">
                  <c:v>13.620932585302899</c:v>
                </c:pt>
                <c:pt idx="9565">
                  <c:v>38.792577108441598</c:v>
                </c:pt>
                <c:pt idx="9566">
                  <c:v>-30.744394648587001</c:v>
                </c:pt>
                <c:pt idx="9567">
                  <c:v>9.8332175996841595</c:v>
                </c:pt>
                <c:pt idx="9568">
                  <c:v>-21.2755360269677</c:v>
                </c:pt>
                <c:pt idx="9569">
                  <c:v>-29.566953532630698</c:v>
                </c:pt>
                <c:pt idx="9570">
                  <c:v>7.8206795826170996</c:v>
                </c:pt>
                <c:pt idx="9571">
                  <c:v>-34.608200627054799</c:v>
                </c:pt>
                <c:pt idx="9572">
                  <c:v>-19.3121711490904</c:v>
                </c:pt>
                <c:pt idx="9573">
                  <c:v>33.646859477732299</c:v>
                </c:pt>
                <c:pt idx="9574">
                  <c:v>-22.701869196364601</c:v>
                </c:pt>
                <c:pt idx="9575">
                  <c:v>33.129214628747199</c:v>
                </c:pt>
                <c:pt idx="9576">
                  <c:v>-24.1819253847341</c:v>
                </c:pt>
                <c:pt idx="9577">
                  <c:v>11.7601266836996</c:v>
                </c:pt>
                <c:pt idx="9578">
                  <c:v>-19.938660890248599</c:v>
                </c:pt>
                <c:pt idx="9579">
                  <c:v>-15.6996829807916</c:v>
                </c:pt>
                <c:pt idx="9580">
                  <c:v>-33.367805741140998</c:v>
                </c:pt>
                <c:pt idx="9581">
                  <c:v>-3.99547037710526</c:v>
                </c:pt>
                <c:pt idx="9582">
                  <c:v>-4.2108347525697596</c:v>
                </c:pt>
                <c:pt idx="9583">
                  <c:v>-30.2444016259996</c:v>
                </c:pt>
                <c:pt idx="9584">
                  <c:v>-32.991165533226997</c:v>
                </c:pt>
                <c:pt idx="9585">
                  <c:v>25.7888762230812</c:v>
                </c:pt>
                <c:pt idx="9586">
                  <c:v>-18.774898121008999</c:v>
                </c:pt>
                <c:pt idx="9587">
                  <c:v>39.1290567577594</c:v>
                </c:pt>
                <c:pt idx="9588">
                  <c:v>38.5633487006858</c:v>
                </c:pt>
                <c:pt idx="9589">
                  <c:v>7.1445620348836902</c:v>
                </c:pt>
                <c:pt idx="9590">
                  <c:v>0.67736714749643201</c:v>
                </c:pt>
                <c:pt idx="9591">
                  <c:v>22.5797951714259</c:v>
                </c:pt>
                <c:pt idx="9592">
                  <c:v>32.955668884982003</c:v>
                </c:pt>
                <c:pt idx="9593">
                  <c:v>-1.95273291447151</c:v>
                </c:pt>
                <c:pt idx="9594">
                  <c:v>31.321694002514199</c:v>
                </c:pt>
                <c:pt idx="9595">
                  <c:v>13.1940053352745</c:v>
                </c:pt>
                <c:pt idx="9596">
                  <c:v>24.102229025082199</c:v>
                </c:pt>
                <c:pt idx="9597">
                  <c:v>37.505068019112301</c:v>
                </c:pt>
                <c:pt idx="9598">
                  <c:v>37.474405608300799</c:v>
                </c:pt>
                <c:pt idx="9599">
                  <c:v>28.216721157402599</c:v>
                </c:pt>
                <c:pt idx="9600">
                  <c:v>-33.464939152590603</c:v>
                </c:pt>
                <c:pt idx="9601">
                  <c:v>23.9330759896588</c:v>
                </c:pt>
                <c:pt idx="9602">
                  <c:v>34.2440877183369</c:v>
                </c:pt>
                <c:pt idx="9603">
                  <c:v>31.889713695314398</c:v>
                </c:pt>
                <c:pt idx="9604">
                  <c:v>-22.406364916813999</c:v>
                </c:pt>
                <c:pt idx="9605">
                  <c:v>1.1018772843921401</c:v>
                </c:pt>
                <c:pt idx="9606">
                  <c:v>38.0035245669551</c:v>
                </c:pt>
                <c:pt idx="9607">
                  <c:v>39.8961846522012</c:v>
                </c:pt>
                <c:pt idx="9608">
                  <c:v>31.501295240823101</c:v>
                </c:pt>
                <c:pt idx="9609">
                  <c:v>-3.01909249083065</c:v>
                </c:pt>
                <c:pt idx="9610">
                  <c:v>-21.2948779990666</c:v>
                </c:pt>
                <c:pt idx="9611">
                  <c:v>-16.968309454586301</c:v>
                </c:pt>
                <c:pt idx="9612">
                  <c:v>-25.2466395219455</c:v>
                </c:pt>
                <c:pt idx="9613">
                  <c:v>-33.732494460292401</c:v>
                </c:pt>
                <c:pt idx="9614">
                  <c:v>-17.275905594715599</c:v>
                </c:pt>
                <c:pt idx="9615">
                  <c:v>-0.384787103634606</c:v>
                </c:pt>
                <c:pt idx="9616">
                  <c:v>-26.935111917312799</c:v>
                </c:pt>
                <c:pt idx="9617">
                  <c:v>-22.3013496659851</c:v>
                </c:pt>
                <c:pt idx="9618">
                  <c:v>27.0266978875012</c:v>
                </c:pt>
                <c:pt idx="9619">
                  <c:v>-3.5263497396188201</c:v>
                </c:pt>
                <c:pt idx="9620">
                  <c:v>-19.9042538303983</c:v>
                </c:pt>
                <c:pt idx="9621">
                  <c:v>40.144796421867703</c:v>
                </c:pt>
                <c:pt idx="9622">
                  <c:v>-17.746233249484298</c:v>
                </c:pt>
                <c:pt idx="9623">
                  <c:v>3.4883783680015399</c:v>
                </c:pt>
                <c:pt idx="9624">
                  <c:v>26.136894168223101</c:v>
                </c:pt>
                <c:pt idx="9625">
                  <c:v>-3.06060895922626</c:v>
                </c:pt>
                <c:pt idx="9626">
                  <c:v>-17.000136767406101</c:v>
                </c:pt>
                <c:pt idx="9627">
                  <c:v>33.492323953884302</c:v>
                </c:pt>
                <c:pt idx="9628">
                  <c:v>26.4894390124913</c:v>
                </c:pt>
                <c:pt idx="9629">
                  <c:v>-16.706003462285</c:v>
                </c:pt>
                <c:pt idx="9630">
                  <c:v>-22.226059182781398</c:v>
                </c:pt>
                <c:pt idx="9631">
                  <c:v>27.116823207482302</c:v>
                </c:pt>
                <c:pt idx="9632">
                  <c:v>-0.35695375372253602</c:v>
                </c:pt>
                <c:pt idx="9633">
                  <c:v>-25.776818201243898</c:v>
                </c:pt>
                <c:pt idx="9634">
                  <c:v>35.855375362519702</c:v>
                </c:pt>
                <c:pt idx="9635">
                  <c:v>-17.006286588930902</c:v>
                </c:pt>
                <c:pt idx="9636">
                  <c:v>-25.046728429625301</c:v>
                </c:pt>
                <c:pt idx="9637">
                  <c:v>40.086506890277597</c:v>
                </c:pt>
                <c:pt idx="9638">
                  <c:v>32.9979568550213</c:v>
                </c:pt>
                <c:pt idx="9639">
                  <c:v>33.435308468654299</c:v>
                </c:pt>
                <c:pt idx="9640">
                  <c:v>40.229659728571001</c:v>
                </c:pt>
                <c:pt idx="9641">
                  <c:v>30.375865575961701</c:v>
                </c:pt>
                <c:pt idx="9642">
                  <c:v>36.491043063501301</c:v>
                </c:pt>
                <c:pt idx="9643">
                  <c:v>8.1375428119483395</c:v>
                </c:pt>
                <c:pt idx="9644">
                  <c:v>-19.083666478604101</c:v>
                </c:pt>
                <c:pt idx="9645">
                  <c:v>13.252527937034101</c:v>
                </c:pt>
                <c:pt idx="9646">
                  <c:v>-20.467200187849901</c:v>
                </c:pt>
                <c:pt idx="9647">
                  <c:v>12.3047534272729</c:v>
                </c:pt>
                <c:pt idx="9648">
                  <c:v>10.9449457135199</c:v>
                </c:pt>
                <c:pt idx="9649">
                  <c:v>3.6214910617827498</c:v>
                </c:pt>
                <c:pt idx="9650">
                  <c:v>39.5126284341627</c:v>
                </c:pt>
                <c:pt idx="9651">
                  <c:v>31.104190979093801</c:v>
                </c:pt>
                <c:pt idx="9652">
                  <c:v>-29.3474131651848</c:v>
                </c:pt>
                <c:pt idx="9653">
                  <c:v>4.3639073324933797</c:v>
                </c:pt>
                <c:pt idx="9654">
                  <c:v>-28.540586845367098</c:v>
                </c:pt>
                <c:pt idx="9655">
                  <c:v>7.7122382286080802</c:v>
                </c:pt>
                <c:pt idx="9656">
                  <c:v>-33.940698664931503</c:v>
                </c:pt>
                <c:pt idx="9657">
                  <c:v>10.4876934176971</c:v>
                </c:pt>
                <c:pt idx="9658">
                  <c:v>8.0332026262573599</c:v>
                </c:pt>
                <c:pt idx="9659">
                  <c:v>39.941415026467197</c:v>
                </c:pt>
                <c:pt idx="9660">
                  <c:v>-28.160081488903</c:v>
                </c:pt>
                <c:pt idx="9661">
                  <c:v>-16.106065600919798</c:v>
                </c:pt>
                <c:pt idx="9662">
                  <c:v>-1.58616428145044</c:v>
                </c:pt>
                <c:pt idx="9663">
                  <c:v>36.4574496694201</c:v>
                </c:pt>
                <c:pt idx="9664">
                  <c:v>9.3410990581277495</c:v>
                </c:pt>
                <c:pt idx="9665">
                  <c:v>37.964240456186403</c:v>
                </c:pt>
                <c:pt idx="9666">
                  <c:v>34.072686348228402</c:v>
                </c:pt>
                <c:pt idx="9667">
                  <c:v>-33.240298500302202</c:v>
                </c:pt>
                <c:pt idx="9668">
                  <c:v>9.6861242524076498</c:v>
                </c:pt>
                <c:pt idx="9669">
                  <c:v>-28.597879913342201</c:v>
                </c:pt>
                <c:pt idx="9670">
                  <c:v>-22.7102980586019</c:v>
                </c:pt>
                <c:pt idx="9671">
                  <c:v>6.6472335745086601</c:v>
                </c:pt>
                <c:pt idx="9672">
                  <c:v>-4.5889545191652301</c:v>
                </c:pt>
                <c:pt idx="9673">
                  <c:v>-19.4555672813865</c:v>
                </c:pt>
                <c:pt idx="9674">
                  <c:v>-15.840240549282001</c:v>
                </c:pt>
                <c:pt idx="9675">
                  <c:v>-3.8297576923514098</c:v>
                </c:pt>
                <c:pt idx="9676">
                  <c:v>38.047088986266203</c:v>
                </c:pt>
                <c:pt idx="9677">
                  <c:v>-29.4398963860884</c:v>
                </c:pt>
                <c:pt idx="9678">
                  <c:v>-31.653578394092399</c:v>
                </c:pt>
                <c:pt idx="9679">
                  <c:v>-25.4907880755527</c:v>
                </c:pt>
                <c:pt idx="9680">
                  <c:v>28.6449131099601</c:v>
                </c:pt>
                <c:pt idx="9681">
                  <c:v>11.650495952774399</c:v>
                </c:pt>
                <c:pt idx="9682">
                  <c:v>-33.838924017317503</c:v>
                </c:pt>
                <c:pt idx="9683">
                  <c:v>24.654142208099</c:v>
                </c:pt>
                <c:pt idx="9684">
                  <c:v>26.8317805749396</c:v>
                </c:pt>
                <c:pt idx="9685">
                  <c:v>-24.645749582278899</c:v>
                </c:pt>
                <c:pt idx="9686">
                  <c:v>-5.0704209837519096</c:v>
                </c:pt>
                <c:pt idx="9687">
                  <c:v>25.026803604579701</c:v>
                </c:pt>
                <c:pt idx="9688">
                  <c:v>0.73942235357000596</c:v>
                </c:pt>
                <c:pt idx="9689">
                  <c:v>-24.759017267570002</c:v>
                </c:pt>
                <c:pt idx="9690">
                  <c:v>-25.5857929484457</c:v>
                </c:pt>
                <c:pt idx="9691">
                  <c:v>-34.948763194250901</c:v>
                </c:pt>
                <c:pt idx="9692">
                  <c:v>-30.368718468520701</c:v>
                </c:pt>
                <c:pt idx="9693">
                  <c:v>0.78913151373399903</c:v>
                </c:pt>
                <c:pt idx="9694">
                  <c:v>29.321396671534799</c:v>
                </c:pt>
                <c:pt idx="9695">
                  <c:v>-32.782940051625701</c:v>
                </c:pt>
                <c:pt idx="9696">
                  <c:v>7.0598645138138503</c:v>
                </c:pt>
                <c:pt idx="9697">
                  <c:v>-20.005435229190901</c:v>
                </c:pt>
                <c:pt idx="9698">
                  <c:v>21.0280956424042</c:v>
                </c:pt>
                <c:pt idx="9699">
                  <c:v>33.731084412197603</c:v>
                </c:pt>
                <c:pt idx="9700">
                  <c:v>36.558859323871197</c:v>
                </c:pt>
                <c:pt idx="9701">
                  <c:v>13.556581564641901</c:v>
                </c:pt>
                <c:pt idx="9702">
                  <c:v>36.241768754120301</c:v>
                </c:pt>
                <c:pt idx="9703">
                  <c:v>-33.973598159141702</c:v>
                </c:pt>
                <c:pt idx="9704">
                  <c:v>7.5475528076555403</c:v>
                </c:pt>
                <c:pt idx="9705">
                  <c:v>20.830807653730599</c:v>
                </c:pt>
                <c:pt idx="9706">
                  <c:v>-16.7881198196201</c:v>
                </c:pt>
                <c:pt idx="9707">
                  <c:v>9.3419401216706799</c:v>
                </c:pt>
                <c:pt idx="9708">
                  <c:v>28.852235661224899</c:v>
                </c:pt>
                <c:pt idx="9709">
                  <c:v>10.8450617103765</c:v>
                </c:pt>
                <c:pt idx="9710">
                  <c:v>-2.4593688159679399</c:v>
                </c:pt>
                <c:pt idx="9711">
                  <c:v>26.329446503284998</c:v>
                </c:pt>
                <c:pt idx="9712">
                  <c:v>-30.762975005361898</c:v>
                </c:pt>
                <c:pt idx="9713">
                  <c:v>-33.445486800680897</c:v>
                </c:pt>
                <c:pt idx="9714">
                  <c:v>-2.4362190549373501</c:v>
                </c:pt>
                <c:pt idx="9715">
                  <c:v>11.5811058225185</c:v>
                </c:pt>
                <c:pt idx="9716">
                  <c:v>22.710773529782902</c:v>
                </c:pt>
                <c:pt idx="9717">
                  <c:v>24.3165488051952</c:v>
                </c:pt>
                <c:pt idx="9718">
                  <c:v>33.607140669805801</c:v>
                </c:pt>
                <c:pt idx="9719">
                  <c:v>2.2399048740066299</c:v>
                </c:pt>
                <c:pt idx="9720">
                  <c:v>25.895064009456</c:v>
                </c:pt>
                <c:pt idx="9721">
                  <c:v>-29.314754213656698</c:v>
                </c:pt>
                <c:pt idx="9722">
                  <c:v>12.4735936706989</c:v>
                </c:pt>
                <c:pt idx="9723">
                  <c:v>-4.0246320868826899</c:v>
                </c:pt>
                <c:pt idx="9724">
                  <c:v>40.481670415219497</c:v>
                </c:pt>
                <c:pt idx="9725">
                  <c:v>-28.8302459359221</c:v>
                </c:pt>
                <c:pt idx="9726">
                  <c:v>-0.30931705557358402</c:v>
                </c:pt>
                <c:pt idx="9727">
                  <c:v>-28.0366615771696</c:v>
                </c:pt>
                <c:pt idx="9728">
                  <c:v>24.402227651230799</c:v>
                </c:pt>
                <c:pt idx="9729">
                  <c:v>0.60862931374948304</c:v>
                </c:pt>
                <c:pt idx="9730">
                  <c:v>7.6930726906474902</c:v>
                </c:pt>
                <c:pt idx="9731">
                  <c:v>35.808379007366497</c:v>
                </c:pt>
                <c:pt idx="9732">
                  <c:v>-29.732212981750301</c:v>
                </c:pt>
                <c:pt idx="9733">
                  <c:v>36.679894707238098</c:v>
                </c:pt>
                <c:pt idx="9734">
                  <c:v>3.2761426400846099</c:v>
                </c:pt>
                <c:pt idx="9735">
                  <c:v>28.8317528575853</c:v>
                </c:pt>
                <c:pt idx="9736">
                  <c:v>-1.6089958050362401</c:v>
                </c:pt>
                <c:pt idx="9737">
                  <c:v>4.5242433016037404</c:v>
                </c:pt>
                <c:pt idx="9738">
                  <c:v>25.131609379260901</c:v>
                </c:pt>
                <c:pt idx="9739">
                  <c:v>39.383972516804597</c:v>
                </c:pt>
                <c:pt idx="9740">
                  <c:v>23.413463190646699</c:v>
                </c:pt>
                <c:pt idx="9741">
                  <c:v>12.888418329437799</c:v>
                </c:pt>
                <c:pt idx="9742">
                  <c:v>23.643977359774599</c:v>
                </c:pt>
                <c:pt idx="9743">
                  <c:v>7.5561636376683197</c:v>
                </c:pt>
                <c:pt idx="9744">
                  <c:v>-24.219594201155601</c:v>
                </c:pt>
                <c:pt idx="9745">
                  <c:v>-20.269369435173299</c:v>
                </c:pt>
                <c:pt idx="9746">
                  <c:v>11.5874796345903</c:v>
                </c:pt>
                <c:pt idx="9747">
                  <c:v>5.8699924487403896</c:v>
                </c:pt>
                <c:pt idx="9748">
                  <c:v>21.804094897501901</c:v>
                </c:pt>
                <c:pt idx="9749">
                  <c:v>0.212645725039767</c:v>
                </c:pt>
                <c:pt idx="9750">
                  <c:v>10.059642411283001</c:v>
                </c:pt>
                <c:pt idx="9751">
                  <c:v>31.533810044587501</c:v>
                </c:pt>
                <c:pt idx="9752">
                  <c:v>-32.776441512600798</c:v>
                </c:pt>
                <c:pt idx="9753">
                  <c:v>32.584519334147103</c:v>
                </c:pt>
                <c:pt idx="9754">
                  <c:v>33.981093626571898</c:v>
                </c:pt>
                <c:pt idx="9755">
                  <c:v>39.0804063974836</c:v>
                </c:pt>
                <c:pt idx="9756">
                  <c:v>8.14485726092283</c:v>
                </c:pt>
                <c:pt idx="9757">
                  <c:v>30.217665514570701</c:v>
                </c:pt>
                <c:pt idx="9758">
                  <c:v>-0.75038386048633299</c:v>
                </c:pt>
                <c:pt idx="9759">
                  <c:v>-16.0247811309907</c:v>
                </c:pt>
                <c:pt idx="9760">
                  <c:v>25.977286359774201</c:v>
                </c:pt>
                <c:pt idx="9761">
                  <c:v>-18.144441002340699</c:v>
                </c:pt>
                <c:pt idx="9762">
                  <c:v>-4.9100103857414696</c:v>
                </c:pt>
                <c:pt idx="9763">
                  <c:v>-1.6945407114062101</c:v>
                </c:pt>
                <c:pt idx="9764">
                  <c:v>1.8069962922495599</c:v>
                </c:pt>
                <c:pt idx="9765">
                  <c:v>30.764434581214001</c:v>
                </c:pt>
                <c:pt idx="9766">
                  <c:v>-18.041138989064802</c:v>
                </c:pt>
                <c:pt idx="9767">
                  <c:v>34.481105642811201</c:v>
                </c:pt>
                <c:pt idx="9768">
                  <c:v>13.455440898435899</c:v>
                </c:pt>
                <c:pt idx="9769">
                  <c:v>-3.3468975939462999</c:v>
                </c:pt>
                <c:pt idx="9770">
                  <c:v>-33.494629379896203</c:v>
                </c:pt>
                <c:pt idx="9771">
                  <c:v>-2.7883255585198299</c:v>
                </c:pt>
                <c:pt idx="9772">
                  <c:v>23.461013551073101</c:v>
                </c:pt>
                <c:pt idx="9773">
                  <c:v>-1.49964769647948</c:v>
                </c:pt>
                <c:pt idx="9774">
                  <c:v>-24.400316368637402</c:v>
                </c:pt>
                <c:pt idx="9775">
                  <c:v>40.264948475899601</c:v>
                </c:pt>
                <c:pt idx="9776">
                  <c:v>12.5770171222253</c:v>
                </c:pt>
                <c:pt idx="9777">
                  <c:v>-32.626183025409802</c:v>
                </c:pt>
                <c:pt idx="9778">
                  <c:v>1.90772136635541</c:v>
                </c:pt>
                <c:pt idx="9779">
                  <c:v>-34.343040383295097</c:v>
                </c:pt>
                <c:pt idx="9780">
                  <c:v>4.1287153234884704</c:v>
                </c:pt>
                <c:pt idx="9781">
                  <c:v>-28.730750772641201</c:v>
                </c:pt>
                <c:pt idx="9782">
                  <c:v>-23.713800248130902</c:v>
                </c:pt>
                <c:pt idx="9783">
                  <c:v>2.1858198776659798</c:v>
                </c:pt>
                <c:pt idx="9784">
                  <c:v>-16.451018528574199</c:v>
                </c:pt>
                <c:pt idx="9785">
                  <c:v>29.781314291218301</c:v>
                </c:pt>
                <c:pt idx="9786">
                  <c:v>2.5393233214900399</c:v>
                </c:pt>
                <c:pt idx="9787">
                  <c:v>20.778458008201302</c:v>
                </c:pt>
                <c:pt idx="9788">
                  <c:v>34.429064560413998</c:v>
                </c:pt>
                <c:pt idx="9789">
                  <c:v>-32.652564355092899</c:v>
                </c:pt>
                <c:pt idx="9790">
                  <c:v>21.854787197117101</c:v>
                </c:pt>
                <c:pt idx="9791">
                  <c:v>10.2741146196835</c:v>
                </c:pt>
                <c:pt idx="9792">
                  <c:v>-32.0355288586507</c:v>
                </c:pt>
                <c:pt idx="9793">
                  <c:v>-15.460633762997301</c:v>
                </c:pt>
                <c:pt idx="9794">
                  <c:v>-25.168295236610799</c:v>
                </c:pt>
                <c:pt idx="9795">
                  <c:v>-22.8832220085941</c:v>
                </c:pt>
                <c:pt idx="9796">
                  <c:v>27.8690724825952</c:v>
                </c:pt>
                <c:pt idx="9797">
                  <c:v>1.4255383346681201</c:v>
                </c:pt>
                <c:pt idx="9798">
                  <c:v>33.206925462765</c:v>
                </c:pt>
                <c:pt idx="9799">
                  <c:v>27.437705933167798</c:v>
                </c:pt>
                <c:pt idx="9800">
                  <c:v>-24.0374161082669</c:v>
                </c:pt>
                <c:pt idx="9801">
                  <c:v>-31.459647356953798</c:v>
                </c:pt>
                <c:pt idx="9802">
                  <c:v>-5.9401226673295797</c:v>
                </c:pt>
                <c:pt idx="9803">
                  <c:v>-17.576585024635499</c:v>
                </c:pt>
                <c:pt idx="9804">
                  <c:v>-0.75451804544957302</c:v>
                </c:pt>
                <c:pt idx="9805">
                  <c:v>29.140380329947298</c:v>
                </c:pt>
                <c:pt idx="9806">
                  <c:v>5.02916036467699</c:v>
                </c:pt>
                <c:pt idx="9807">
                  <c:v>36.040914190237402</c:v>
                </c:pt>
                <c:pt idx="9808">
                  <c:v>-6.34201040814213</c:v>
                </c:pt>
                <c:pt idx="9809">
                  <c:v>38.661121954039302</c:v>
                </c:pt>
                <c:pt idx="9810">
                  <c:v>10.4937097088409</c:v>
                </c:pt>
                <c:pt idx="9811">
                  <c:v>-24.2216110269814</c:v>
                </c:pt>
                <c:pt idx="9812">
                  <c:v>-1.6448178241487099</c:v>
                </c:pt>
                <c:pt idx="9813">
                  <c:v>-16.194567915950099</c:v>
                </c:pt>
                <c:pt idx="9814">
                  <c:v>-27.948970923975601</c:v>
                </c:pt>
                <c:pt idx="9815">
                  <c:v>-1.85089024513083</c:v>
                </c:pt>
                <c:pt idx="9816">
                  <c:v>29.914876299426201</c:v>
                </c:pt>
                <c:pt idx="9817">
                  <c:v>-1.1248654200045201</c:v>
                </c:pt>
                <c:pt idx="9818">
                  <c:v>29.1559311046883</c:v>
                </c:pt>
                <c:pt idx="9819">
                  <c:v>-34.116542190664497</c:v>
                </c:pt>
                <c:pt idx="9820">
                  <c:v>2.2655230099971</c:v>
                </c:pt>
                <c:pt idx="9821">
                  <c:v>31.694334592141601</c:v>
                </c:pt>
                <c:pt idx="9822">
                  <c:v>23.374314229473601</c:v>
                </c:pt>
                <c:pt idx="9823">
                  <c:v>30.971670117260501</c:v>
                </c:pt>
                <c:pt idx="9824">
                  <c:v>29.593084346030601</c:v>
                </c:pt>
                <c:pt idx="9825">
                  <c:v>-32.832812525572798</c:v>
                </c:pt>
                <c:pt idx="9826">
                  <c:v>32.8283369028699</c:v>
                </c:pt>
                <c:pt idx="9827">
                  <c:v>36.825690551186398</c:v>
                </c:pt>
                <c:pt idx="9828">
                  <c:v>-20.588087960954599</c:v>
                </c:pt>
                <c:pt idx="9829">
                  <c:v>1.35486034507679</c:v>
                </c:pt>
                <c:pt idx="9830">
                  <c:v>38.707994564010498</c:v>
                </c:pt>
                <c:pt idx="9831">
                  <c:v>-3.2010152326330101</c:v>
                </c:pt>
                <c:pt idx="9832">
                  <c:v>-20.567766651542001</c:v>
                </c:pt>
                <c:pt idx="9833">
                  <c:v>27.652930309847299</c:v>
                </c:pt>
                <c:pt idx="9834">
                  <c:v>36.149940944613199</c:v>
                </c:pt>
                <c:pt idx="9835">
                  <c:v>23.1706376401116</c:v>
                </c:pt>
                <c:pt idx="9836">
                  <c:v>-28.783398666076501</c:v>
                </c:pt>
                <c:pt idx="9837">
                  <c:v>-33.422546741774397</c:v>
                </c:pt>
                <c:pt idx="9838">
                  <c:v>-1.7193988919946299</c:v>
                </c:pt>
                <c:pt idx="9839">
                  <c:v>3.7012951977295501</c:v>
                </c:pt>
                <c:pt idx="9840">
                  <c:v>-24.714386423892101</c:v>
                </c:pt>
                <c:pt idx="9841">
                  <c:v>-19.7017533891303</c:v>
                </c:pt>
                <c:pt idx="9842">
                  <c:v>-23.326541604107099</c:v>
                </c:pt>
                <c:pt idx="9843">
                  <c:v>-35.196105409650002</c:v>
                </c:pt>
                <c:pt idx="9844">
                  <c:v>8.2818825807449397</c:v>
                </c:pt>
                <c:pt idx="9845">
                  <c:v>-23.308823109636801</c:v>
                </c:pt>
                <c:pt idx="9846">
                  <c:v>40.124914283344602</c:v>
                </c:pt>
                <c:pt idx="9847">
                  <c:v>0.660958475108681</c:v>
                </c:pt>
                <c:pt idx="9848">
                  <c:v>3.97178155553951</c:v>
                </c:pt>
                <c:pt idx="9849">
                  <c:v>-22.571229014747601</c:v>
                </c:pt>
                <c:pt idx="9850">
                  <c:v>27.909291285712499</c:v>
                </c:pt>
                <c:pt idx="9851">
                  <c:v>35.640796751043197</c:v>
                </c:pt>
                <c:pt idx="9852">
                  <c:v>1.12281587562273</c:v>
                </c:pt>
                <c:pt idx="9853">
                  <c:v>7.06906301309537</c:v>
                </c:pt>
                <c:pt idx="9854">
                  <c:v>29.589355959415101</c:v>
                </c:pt>
                <c:pt idx="9855">
                  <c:v>38.765605832831703</c:v>
                </c:pt>
                <c:pt idx="9856">
                  <c:v>38.256125368247503</c:v>
                </c:pt>
                <c:pt idx="9857">
                  <c:v>-23.157236727318001</c:v>
                </c:pt>
                <c:pt idx="9858">
                  <c:v>6.8697908064529498</c:v>
                </c:pt>
                <c:pt idx="9859">
                  <c:v>11.6861366296906</c:v>
                </c:pt>
                <c:pt idx="9860">
                  <c:v>9.0637279166258106E-2</c:v>
                </c:pt>
                <c:pt idx="9861">
                  <c:v>23.846854472830898</c:v>
                </c:pt>
                <c:pt idx="9862">
                  <c:v>-24.754349517793401</c:v>
                </c:pt>
                <c:pt idx="9863">
                  <c:v>-35.097795929103</c:v>
                </c:pt>
                <c:pt idx="9864">
                  <c:v>38.979342117642602</c:v>
                </c:pt>
                <c:pt idx="9865">
                  <c:v>7.0040000453845899</c:v>
                </c:pt>
                <c:pt idx="9866">
                  <c:v>25.606124010231799</c:v>
                </c:pt>
                <c:pt idx="9867">
                  <c:v>-2.8892869878624698</c:v>
                </c:pt>
                <c:pt idx="9868">
                  <c:v>-24.2358075890943</c:v>
                </c:pt>
                <c:pt idx="9869">
                  <c:v>-33.071475868374897</c:v>
                </c:pt>
                <c:pt idx="9870">
                  <c:v>33.208515498990202</c:v>
                </c:pt>
                <c:pt idx="9871">
                  <c:v>23.679375464730899</c:v>
                </c:pt>
                <c:pt idx="9872">
                  <c:v>35.6307239784147</c:v>
                </c:pt>
                <c:pt idx="9873">
                  <c:v>31.281887789254299</c:v>
                </c:pt>
                <c:pt idx="9874">
                  <c:v>36.760770917388101</c:v>
                </c:pt>
                <c:pt idx="9875">
                  <c:v>-31.199018177942101</c:v>
                </c:pt>
                <c:pt idx="9876">
                  <c:v>-27.659595156170599</c:v>
                </c:pt>
                <c:pt idx="9877">
                  <c:v>-27.750260499547998</c:v>
                </c:pt>
                <c:pt idx="9878">
                  <c:v>-5.6977825662729504</c:v>
                </c:pt>
                <c:pt idx="9879">
                  <c:v>30.7463103265349</c:v>
                </c:pt>
                <c:pt idx="9880">
                  <c:v>37.748317123413699</c:v>
                </c:pt>
                <c:pt idx="9881">
                  <c:v>39.035442709994697</c:v>
                </c:pt>
                <c:pt idx="9882">
                  <c:v>35.998197141113202</c:v>
                </c:pt>
                <c:pt idx="9883">
                  <c:v>38.064069505057098</c:v>
                </c:pt>
                <c:pt idx="9884">
                  <c:v>21.0466983607974</c:v>
                </c:pt>
                <c:pt idx="9885">
                  <c:v>-28.620781387797699</c:v>
                </c:pt>
                <c:pt idx="9886">
                  <c:v>-26.039399552928199</c:v>
                </c:pt>
                <c:pt idx="9887">
                  <c:v>22.882818115306002</c:v>
                </c:pt>
                <c:pt idx="9888">
                  <c:v>9.8545325591775192</c:v>
                </c:pt>
                <c:pt idx="9889">
                  <c:v>7.8140624505147898</c:v>
                </c:pt>
                <c:pt idx="9890">
                  <c:v>-1.1961028563587801</c:v>
                </c:pt>
                <c:pt idx="9891">
                  <c:v>10.4630399278181</c:v>
                </c:pt>
                <c:pt idx="9892">
                  <c:v>-22.2353561834197</c:v>
                </c:pt>
                <c:pt idx="9893">
                  <c:v>32.811377093505897</c:v>
                </c:pt>
                <c:pt idx="9894">
                  <c:v>22.1556337052358</c:v>
                </c:pt>
                <c:pt idx="9895">
                  <c:v>-26.543695559653401</c:v>
                </c:pt>
                <c:pt idx="9896">
                  <c:v>10.8503230174901</c:v>
                </c:pt>
                <c:pt idx="9897">
                  <c:v>8.3321534382935596</c:v>
                </c:pt>
                <c:pt idx="9898">
                  <c:v>4.85559353284967</c:v>
                </c:pt>
                <c:pt idx="9899">
                  <c:v>36.531574594674503</c:v>
                </c:pt>
                <c:pt idx="9900">
                  <c:v>5.2249083241721097</c:v>
                </c:pt>
                <c:pt idx="9901">
                  <c:v>39.231504522459502</c:v>
                </c:pt>
                <c:pt idx="9902">
                  <c:v>10.4293371870807</c:v>
                </c:pt>
                <c:pt idx="9903">
                  <c:v>-0.150375656843595</c:v>
                </c:pt>
                <c:pt idx="9904">
                  <c:v>-18.376590845611801</c:v>
                </c:pt>
                <c:pt idx="9905">
                  <c:v>28.382414090961301</c:v>
                </c:pt>
                <c:pt idx="9906">
                  <c:v>-29.883619624807402</c:v>
                </c:pt>
                <c:pt idx="9907">
                  <c:v>37.471546300456303</c:v>
                </c:pt>
                <c:pt idx="9908">
                  <c:v>-4.0402415973721499</c:v>
                </c:pt>
                <c:pt idx="9909">
                  <c:v>25.111792300304899</c:v>
                </c:pt>
                <c:pt idx="9910">
                  <c:v>4.2416591562207397</c:v>
                </c:pt>
                <c:pt idx="9911">
                  <c:v>21.454870852810402</c:v>
                </c:pt>
                <c:pt idx="9912">
                  <c:v>-34.866429427360501</c:v>
                </c:pt>
                <c:pt idx="9913">
                  <c:v>-17.977876042073898</c:v>
                </c:pt>
                <c:pt idx="9914">
                  <c:v>-4.5105334792423903</c:v>
                </c:pt>
                <c:pt idx="9915">
                  <c:v>-34.306853495776799</c:v>
                </c:pt>
                <c:pt idx="9916">
                  <c:v>6.7714085529632202</c:v>
                </c:pt>
                <c:pt idx="9917">
                  <c:v>-24.341107456250999</c:v>
                </c:pt>
                <c:pt idx="9918">
                  <c:v>-16.946950842093798</c:v>
                </c:pt>
                <c:pt idx="9919">
                  <c:v>11.805320454198</c:v>
                </c:pt>
                <c:pt idx="9920">
                  <c:v>-15.739955464034599</c:v>
                </c:pt>
                <c:pt idx="9921">
                  <c:v>-30.737337214486502</c:v>
                </c:pt>
                <c:pt idx="9922">
                  <c:v>-18.552346818247798</c:v>
                </c:pt>
                <c:pt idx="9923">
                  <c:v>13.3375271765417</c:v>
                </c:pt>
                <c:pt idx="9924">
                  <c:v>-3.6187323016150001</c:v>
                </c:pt>
                <c:pt idx="9925">
                  <c:v>-19.954312288279802</c:v>
                </c:pt>
                <c:pt idx="9926">
                  <c:v>27.3524882153765</c:v>
                </c:pt>
                <c:pt idx="9927">
                  <c:v>-5.0604012882807501</c:v>
                </c:pt>
                <c:pt idx="9928">
                  <c:v>-25.095047989900401</c:v>
                </c:pt>
                <c:pt idx="9929">
                  <c:v>-4.01856272720768</c:v>
                </c:pt>
                <c:pt idx="9930">
                  <c:v>-25.506209943663102</c:v>
                </c:pt>
                <c:pt idx="9931">
                  <c:v>39.502162588170101</c:v>
                </c:pt>
                <c:pt idx="9932">
                  <c:v>-31.993334719304499</c:v>
                </c:pt>
                <c:pt idx="9933">
                  <c:v>-6.3475690148580002</c:v>
                </c:pt>
                <c:pt idx="9934">
                  <c:v>-18.3302577317308</c:v>
                </c:pt>
                <c:pt idx="9935">
                  <c:v>30.853348068557299</c:v>
                </c:pt>
                <c:pt idx="9936">
                  <c:v>29.582087953746999</c:v>
                </c:pt>
                <c:pt idx="9937">
                  <c:v>31.425705911709102</c:v>
                </c:pt>
                <c:pt idx="9938">
                  <c:v>33.179921208696904</c:v>
                </c:pt>
                <c:pt idx="9939">
                  <c:v>11.0090093377808</c:v>
                </c:pt>
                <c:pt idx="9940">
                  <c:v>13.031090533915201</c:v>
                </c:pt>
                <c:pt idx="9941">
                  <c:v>5.71108665773236</c:v>
                </c:pt>
                <c:pt idx="9942">
                  <c:v>-16.719114530452298</c:v>
                </c:pt>
                <c:pt idx="9943">
                  <c:v>40.240494352987497</c:v>
                </c:pt>
                <c:pt idx="9944">
                  <c:v>30.951765414291</c:v>
                </c:pt>
                <c:pt idx="9945">
                  <c:v>-29.1333556534058</c:v>
                </c:pt>
                <c:pt idx="9946">
                  <c:v>-3.6134174140397</c:v>
                </c:pt>
                <c:pt idx="9947">
                  <c:v>8.7971597740961105</c:v>
                </c:pt>
                <c:pt idx="9948">
                  <c:v>27.264956413792898</c:v>
                </c:pt>
                <c:pt idx="9949">
                  <c:v>-18.201173779687</c:v>
                </c:pt>
                <c:pt idx="9950">
                  <c:v>12.190462006775901</c:v>
                </c:pt>
                <c:pt idx="9951">
                  <c:v>-5.02507350497772</c:v>
                </c:pt>
                <c:pt idx="9952">
                  <c:v>-34.081145533555798</c:v>
                </c:pt>
                <c:pt idx="9953">
                  <c:v>-29.055301119875601</c:v>
                </c:pt>
                <c:pt idx="9954">
                  <c:v>21.7498518445313</c:v>
                </c:pt>
                <c:pt idx="9955">
                  <c:v>31.9687648445957</c:v>
                </c:pt>
                <c:pt idx="9956">
                  <c:v>25.0291563559406</c:v>
                </c:pt>
                <c:pt idx="9957">
                  <c:v>0.328531067379639</c:v>
                </c:pt>
                <c:pt idx="9958">
                  <c:v>-33.637009002837097</c:v>
                </c:pt>
                <c:pt idx="9959">
                  <c:v>-23.451325251636501</c:v>
                </c:pt>
                <c:pt idx="9960">
                  <c:v>5.2590385673932101</c:v>
                </c:pt>
                <c:pt idx="9961">
                  <c:v>-18.717013431396399</c:v>
                </c:pt>
                <c:pt idx="9962">
                  <c:v>36.514760247209402</c:v>
                </c:pt>
                <c:pt idx="9963">
                  <c:v>-29.014629863107601</c:v>
                </c:pt>
                <c:pt idx="9964">
                  <c:v>-23.826193909148898</c:v>
                </c:pt>
                <c:pt idx="9965">
                  <c:v>-28.2383892852481</c:v>
                </c:pt>
                <c:pt idx="9966">
                  <c:v>-5.5688849623788599</c:v>
                </c:pt>
                <c:pt idx="9967">
                  <c:v>22.687744135164301</c:v>
                </c:pt>
                <c:pt idx="9968">
                  <c:v>2.2107670661551699</c:v>
                </c:pt>
                <c:pt idx="9969">
                  <c:v>-3.4806030943642599</c:v>
                </c:pt>
                <c:pt idx="9970">
                  <c:v>-22.4712491138262</c:v>
                </c:pt>
                <c:pt idx="9971">
                  <c:v>7.0153007623399501</c:v>
                </c:pt>
                <c:pt idx="9972">
                  <c:v>-19.844638738029001</c:v>
                </c:pt>
                <c:pt idx="9973">
                  <c:v>-23.6012504050803</c:v>
                </c:pt>
                <c:pt idx="9974">
                  <c:v>21.986319702524501</c:v>
                </c:pt>
                <c:pt idx="9975">
                  <c:v>-23.774447719463101</c:v>
                </c:pt>
                <c:pt idx="9976">
                  <c:v>-1.7280135577651801</c:v>
                </c:pt>
                <c:pt idx="9977">
                  <c:v>28.488124539815601</c:v>
                </c:pt>
                <c:pt idx="9978">
                  <c:v>31.984672679945302</c:v>
                </c:pt>
                <c:pt idx="9979">
                  <c:v>1.7436799469667801</c:v>
                </c:pt>
                <c:pt idx="9980">
                  <c:v>-29.2625518334948</c:v>
                </c:pt>
                <c:pt idx="9981">
                  <c:v>0.86333458216884096</c:v>
                </c:pt>
                <c:pt idx="9982">
                  <c:v>-22.442177115630301</c:v>
                </c:pt>
                <c:pt idx="9983">
                  <c:v>-34.4690911993291</c:v>
                </c:pt>
                <c:pt idx="9984">
                  <c:v>-33.837713936684601</c:v>
                </c:pt>
                <c:pt idx="9985">
                  <c:v>-19.104024833274</c:v>
                </c:pt>
                <c:pt idx="9986">
                  <c:v>25.856064224524399</c:v>
                </c:pt>
                <c:pt idx="9987">
                  <c:v>36.595803926592801</c:v>
                </c:pt>
                <c:pt idx="9988">
                  <c:v>10.551869302204301</c:v>
                </c:pt>
                <c:pt idx="9989">
                  <c:v>27.265805415043801</c:v>
                </c:pt>
                <c:pt idx="9990">
                  <c:v>1.3601067294890301</c:v>
                </c:pt>
                <c:pt idx="9991">
                  <c:v>-25.493800236695201</c:v>
                </c:pt>
                <c:pt idx="9992">
                  <c:v>-28.830521953139002</c:v>
                </c:pt>
                <c:pt idx="9993">
                  <c:v>8.9166346843383799</c:v>
                </c:pt>
                <c:pt idx="9994">
                  <c:v>-27.179779052456599</c:v>
                </c:pt>
                <c:pt idx="9995">
                  <c:v>32.133533805648497</c:v>
                </c:pt>
                <c:pt idx="9996">
                  <c:v>-2.7349489141808498</c:v>
                </c:pt>
                <c:pt idx="9997">
                  <c:v>-24.149281275678799</c:v>
                </c:pt>
                <c:pt idx="9998">
                  <c:v>-22.994201612312398</c:v>
                </c:pt>
                <c:pt idx="9999">
                  <c:v>-31.8433676570438</c:v>
                </c:pt>
              </c:numCache>
            </c:numRef>
          </c:xVal>
          <c:yVal>
            <c:numRef>
              <c:f>Лист1!$B$1:$B$10000</c:f>
              <c:numCache>
                <c:formatCode>General</c:formatCode>
                <c:ptCount val="10000"/>
                <c:pt idx="0">
                  <c:v>-9.9400322130569201</c:v>
                </c:pt>
                <c:pt idx="1">
                  <c:v>-16.191185043430298</c:v>
                </c:pt>
                <c:pt idx="2">
                  <c:v>-10.3416261788224</c:v>
                </c:pt>
                <c:pt idx="3">
                  <c:v>-15.468522807204</c:v>
                </c:pt>
                <c:pt idx="4">
                  <c:v>-12.671774929166601</c:v>
                </c:pt>
                <c:pt idx="5">
                  <c:v>-13.0020567481613</c:v>
                </c:pt>
                <c:pt idx="6">
                  <c:v>-0.174751337057792</c:v>
                </c:pt>
                <c:pt idx="7">
                  <c:v>-14.7030697377284</c:v>
                </c:pt>
                <c:pt idx="8">
                  <c:v>0.91105779000834097</c:v>
                </c:pt>
                <c:pt idx="9">
                  <c:v>-10.284778068953599</c:v>
                </c:pt>
                <c:pt idx="10">
                  <c:v>-15.999801853920999</c:v>
                </c:pt>
                <c:pt idx="11">
                  <c:v>-1.4414631341902799</c:v>
                </c:pt>
                <c:pt idx="12">
                  <c:v>-17.5089019399413</c:v>
                </c:pt>
                <c:pt idx="13">
                  <c:v>-15.571251872795999</c:v>
                </c:pt>
                <c:pt idx="14">
                  <c:v>-0.19283492860899301</c:v>
                </c:pt>
                <c:pt idx="15">
                  <c:v>8.1272712662242501</c:v>
                </c:pt>
                <c:pt idx="16">
                  <c:v>-9.0686474601175799</c:v>
                </c:pt>
                <c:pt idx="17">
                  <c:v>5.2952101794679001</c:v>
                </c:pt>
                <c:pt idx="18">
                  <c:v>-13.2331753055396</c:v>
                </c:pt>
                <c:pt idx="19">
                  <c:v>-14.703726378722299</c:v>
                </c:pt>
                <c:pt idx="20">
                  <c:v>3.6226747019846299</c:v>
                </c:pt>
                <c:pt idx="21">
                  <c:v>-13.4761328427035</c:v>
                </c:pt>
                <c:pt idx="22">
                  <c:v>-0.71596925977152404</c:v>
                </c:pt>
                <c:pt idx="23">
                  <c:v>-10.6742148847084</c:v>
                </c:pt>
                <c:pt idx="24">
                  <c:v>8.4582994089565204</c:v>
                </c:pt>
                <c:pt idx="25">
                  <c:v>8.0603175002975203</c:v>
                </c:pt>
                <c:pt idx="26">
                  <c:v>3.2250839539770499</c:v>
                </c:pt>
                <c:pt idx="27">
                  <c:v>-4.1184722541533398</c:v>
                </c:pt>
                <c:pt idx="28">
                  <c:v>-6.3933615965921398</c:v>
                </c:pt>
                <c:pt idx="29">
                  <c:v>8.4284877493199506</c:v>
                </c:pt>
                <c:pt idx="30">
                  <c:v>1.79941010043979</c:v>
                </c:pt>
                <c:pt idx="31">
                  <c:v>8.0564933286075906</c:v>
                </c:pt>
                <c:pt idx="32">
                  <c:v>6.5701769232248104</c:v>
                </c:pt>
                <c:pt idx="33">
                  <c:v>5.1284450310206502</c:v>
                </c:pt>
                <c:pt idx="34">
                  <c:v>-15.542839965056499</c:v>
                </c:pt>
                <c:pt idx="35">
                  <c:v>2.9709402430594101</c:v>
                </c:pt>
                <c:pt idx="36">
                  <c:v>-8.6586409779226603E-2</c:v>
                </c:pt>
                <c:pt idx="37">
                  <c:v>-11.7926089899833</c:v>
                </c:pt>
                <c:pt idx="38">
                  <c:v>-8.5477025824445505</c:v>
                </c:pt>
                <c:pt idx="39">
                  <c:v>-17.421625787717701</c:v>
                </c:pt>
                <c:pt idx="40">
                  <c:v>-3.1059355584469901</c:v>
                </c:pt>
                <c:pt idx="41">
                  <c:v>-13.841094827561101</c:v>
                </c:pt>
                <c:pt idx="42">
                  <c:v>0.68030653167218302</c:v>
                </c:pt>
                <c:pt idx="43">
                  <c:v>-1.2203693470385899</c:v>
                </c:pt>
                <c:pt idx="44">
                  <c:v>-16.095767943433501</c:v>
                </c:pt>
                <c:pt idx="45">
                  <c:v>1.2087038402014501</c:v>
                </c:pt>
                <c:pt idx="46">
                  <c:v>-5.6853334271303098</c:v>
                </c:pt>
                <c:pt idx="47">
                  <c:v>9.0620536303772905</c:v>
                </c:pt>
                <c:pt idx="48">
                  <c:v>-7.82743911933626</c:v>
                </c:pt>
                <c:pt idx="49">
                  <c:v>9.3729642769904906</c:v>
                </c:pt>
                <c:pt idx="50">
                  <c:v>-13.845515663209801</c:v>
                </c:pt>
                <c:pt idx="51">
                  <c:v>-10.719422491989601</c:v>
                </c:pt>
                <c:pt idx="52">
                  <c:v>2.5754898440151699</c:v>
                </c:pt>
                <c:pt idx="53">
                  <c:v>-9.6403902424374106</c:v>
                </c:pt>
                <c:pt idx="54">
                  <c:v>-15.576339302335301</c:v>
                </c:pt>
                <c:pt idx="55">
                  <c:v>6.3436272165703</c:v>
                </c:pt>
                <c:pt idx="56">
                  <c:v>-17.461155301056401</c:v>
                </c:pt>
                <c:pt idx="57">
                  <c:v>-2.1068269290194399</c:v>
                </c:pt>
                <c:pt idx="58">
                  <c:v>-8.5265819820356299</c:v>
                </c:pt>
                <c:pt idx="59">
                  <c:v>-11.0215695437133</c:v>
                </c:pt>
                <c:pt idx="60">
                  <c:v>-3.3295959693031598</c:v>
                </c:pt>
                <c:pt idx="61">
                  <c:v>-14.8188780115855</c:v>
                </c:pt>
                <c:pt idx="62">
                  <c:v>-15.136934913654899</c:v>
                </c:pt>
                <c:pt idx="63">
                  <c:v>-14.9933242325561</c:v>
                </c:pt>
                <c:pt idx="64">
                  <c:v>0.33591942221157101</c:v>
                </c:pt>
                <c:pt idx="65">
                  <c:v>-10.243772641270899</c:v>
                </c:pt>
                <c:pt idx="66">
                  <c:v>1.1654992387971399</c:v>
                </c:pt>
                <c:pt idx="67">
                  <c:v>-15.5613897464053</c:v>
                </c:pt>
                <c:pt idx="68">
                  <c:v>-9.6067335419958102</c:v>
                </c:pt>
                <c:pt idx="69">
                  <c:v>-4.4750599324021598</c:v>
                </c:pt>
                <c:pt idx="70">
                  <c:v>-5.8413044143496897</c:v>
                </c:pt>
                <c:pt idx="71">
                  <c:v>-5.6620370349171596</c:v>
                </c:pt>
                <c:pt idx="72">
                  <c:v>-18.946864989039501</c:v>
                </c:pt>
                <c:pt idx="73">
                  <c:v>-9.2702167407169096</c:v>
                </c:pt>
                <c:pt idx="74">
                  <c:v>-17.028813114217598</c:v>
                </c:pt>
                <c:pt idx="75">
                  <c:v>9.2470246643500893</c:v>
                </c:pt>
                <c:pt idx="76">
                  <c:v>-6.7953208544594297</c:v>
                </c:pt>
                <c:pt idx="77">
                  <c:v>-3.3533358284377401</c:v>
                </c:pt>
                <c:pt idx="78">
                  <c:v>-10.935243404652701</c:v>
                </c:pt>
                <c:pt idx="79">
                  <c:v>-3.4523539973972901</c:v>
                </c:pt>
                <c:pt idx="80">
                  <c:v>-2.2421371368992</c:v>
                </c:pt>
                <c:pt idx="81">
                  <c:v>8.1600419784820293</c:v>
                </c:pt>
                <c:pt idx="82">
                  <c:v>-8.0442688864184095</c:v>
                </c:pt>
                <c:pt idx="83">
                  <c:v>-18.392004893456299</c:v>
                </c:pt>
                <c:pt idx="84">
                  <c:v>0.23605830863674901</c:v>
                </c:pt>
                <c:pt idx="85">
                  <c:v>-18.897276260432601</c:v>
                </c:pt>
                <c:pt idx="86">
                  <c:v>5.2885632115630798</c:v>
                </c:pt>
                <c:pt idx="87">
                  <c:v>-9.0818181610985498</c:v>
                </c:pt>
                <c:pt idx="88">
                  <c:v>8.5292653574550101</c:v>
                </c:pt>
                <c:pt idx="89">
                  <c:v>-6.6699645402751599</c:v>
                </c:pt>
                <c:pt idx="90">
                  <c:v>-17.005124757267399</c:v>
                </c:pt>
                <c:pt idx="91">
                  <c:v>5.81006537580837</c:v>
                </c:pt>
                <c:pt idx="92">
                  <c:v>-18.109330962544401</c:v>
                </c:pt>
                <c:pt idx="93">
                  <c:v>1.5322792051926699</c:v>
                </c:pt>
                <c:pt idx="94">
                  <c:v>-12.375590105163001</c:v>
                </c:pt>
                <c:pt idx="95">
                  <c:v>5.6903638224539801</c:v>
                </c:pt>
                <c:pt idx="96">
                  <c:v>-0.93941781783091405</c:v>
                </c:pt>
                <c:pt idx="97">
                  <c:v>-12.9458064649547</c:v>
                </c:pt>
                <c:pt idx="98">
                  <c:v>-12.778759393432599</c:v>
                </c:pt>
                <c:pt idx="99">
                  <c:v>-10.4954775662987</c:v>
                </c:pt>
                <c:pt idx="100">
                  <c:v>-8.0270170181173608</c:v>
                </c:pt>
                <c:pt idx="101">
                  <c:v>-2.2686300903542</c:v>
                </c:pt>
                <c:pt idx="102">
                  <c:v>-17.887503468313401</c:v>
                </c:pt>
                <c:pt idx="103">
                  <c:v>8.2089845555166807</c:v>
                </c:pt>
                <c:pt idx="104">
                  <c:v>7.7338056584344201</c:v>
                </c:pt>
                <c:pt idx="105">
                  <c:v>8.7892753032062103</c:v>
                </c:pt>
                <c:pt idx="106">
                  <c:v>-11.4226772633621</c:v>
                </c:pt>
                <c:pt idx="107">
                  <c:v>0.87584772192991101</c:v>
                </c:pt>
                <c:pt idx="108">
                  <c:v>5.2026902770231098</c:v>
                </c:pt>
                <c:pt idx="109">
                  <c:v>-7.8807291847045597</c:v>
                </c:pt>
                <c:pt idx="110">
                  <c:v>-18.3181707508949</c:v>
                </c:pt>
                <c:pt idx="111">
                  <c:v>5.7511496395127901</c:v>
                </c:pt>
                <c:pt idx="112">
                  <c:v>1.83085097183513</c:v>
                </c:pt>
                <c:pt idx="113">
                  <c:v>-10.1875427314141</c:v>
                </c:pt>
                <c:pt idx="114">
                  <c:v>-12.386057094568599</c:v>
                </c:pt>
                <c:pt idx="115">
                  <c:v>-8.0756258349948205</c:v>
                </c:pt>
                <c:pt idx="116">
                  <c:v>-3.07724024399322</c:v>
                </c:pt>
                <c:pt idx="117">
                  <c:v>-13.5808016510207</c:v>
                </c:pt>
                <c:pt idx="118">
                  <c:v>4.4961456331155398</c:v>
                </c:pt>
                <c:pt idx="119">
                  <c:v>-17.024677022103798</c:v>
                </c:pt>
                <c:pt idx="120">
                  <c:v>-15.104924237775201</c:v>
                </c:pt>
                <c:pt idx="121">
                  <c:v>-17.063577222536601</c:v>
                </c:pt>
                <c:pt idx="122">
                  <c:v>-2.8583582196378199</c:v>
                </c:pt>
                <c:pt idx="123">
                  <c:v>-19.327453009781799</c:v>
                </c:pt>
                <c:pt idx="124">
                  <c:v>-4.9487790311092397</c:v>
                </c:pt>
                <c:pt idx="125">
                  <c:v>-13.957033935489999</c:v>
                </c:pt>
                <c:pt idx="126">
                  <c:v>-6.09941476837749</c:v>
                </c:pt>
                <c:pt idx="127">
                  <c:v>-2.5517803861317501</c:v>
                </c:pt>
                <c:pt idx="128">
                  <c:v>8.7908912332053806</c:v>
                </c:pt>
                <c:pt idx="129">
                  <c:v>-10.153674825032001</c:v>
                </c:pt>
                <c:pt idx="130">
                  <c:v>-13.990441505320399</c:v>
                </c:pt>
                <c:pt idx="131">
                  <c:v>-17.412506662807498</c:v>
                </c:pt>
                <c:pt idx="132">
                  <c:v>-3.1628953292583599</c:v>
                </c:pt>
                <c:pt idx="133">
                  <c:v>-17.928974984691202</c:v>
                </c:pt>
                <c:pt idx="134">
                  <c:v>-8.5440597972709895</c:v>
                </c:pt>
                <c:pt idx="135">
                  <c:v>7.8497931514473098</c:v>
                </c:pt>
                <c:pt idx="136">
                  <c:v>-16.845349453664799</c:v>
                </c:pt>
                <c:pt idx="137">
                  <c:v>-9.3627370279774897</c:v>
                </c:pt>
                <c:pt idx="138">
                  <c:v>2.8076559673406298</c:v>
                </c:pt>
                <c:pt idx="139">
                  <c:v>-13.6069587031472</c:v>
                </c:pt>
                <c:pt idx="140">
                  <c:v>-18.411212043150499</c:v>
                </c:pt>
                <c:pt idx="141">
                  <c:v>7.2857440872989203</c:v>
                </c:pt>
                <c:pt idx="142">
                  <c:v>-11.282333425689201</c:v>
                </c:pt>
                <c:pt idx="143">
                  <c:v>7.5344266803003803</c:v>
                </c:pt>
                <c:pt idx="144">
                  <c:v>-3.8065549742208802</c:v>
                </c:pt>
                <c:pt idx="145">
                  <c:v>-16.669662804522101</c:v>
                </c:pt>
                <c:pt idx="146">
                  <c:v>-11.0731364868992</c:v>
                </c:pt>
                <c:pt idx="147">
                  <c:v>-12.619431965752399</c:v>
                </c:pt>
                <c:pt idx="148">
                  <c:v>0.71398030985644001</c:v>
                </c:pt>
                <c:pt idx="149">
                  <c:v>-7.3938936125805297</c:v>
                </c:pt>
                <c:pt idx="150">
                  <c:v>-7.5068430866821201</c:v>
                </c:pt>
                <c:pt idx="151">
                  <c:v>1.91290530678048</c:v>
                </c:pt>
                <c:pt idx="152">
                  <c:v>-4.5281233403160197E-2</c:v>
                </c:pt>
                <c:pt idx="153">
                  <c:v>-12.0583204163151</c:v>
                </c:pt>
                <c:pt idx="154">
                  <c:v>-13.552992319007901</c:v>
                </c:pt>
                <c:pt idx="155">
                  <c:v>7.4712840370074796</c:v>
                </c:pt>
                <c:pt idx="156">
                  <c:v>4.9088846995145401</c:v>
                </c:pt>
                <c:pt idx="157">
                  <c:v>5.4236338523798304</c:v>
                </c:pt>
                <c:pt idx="158">
                  <c:v>8.9344173676430891</c:v>
                </c:pt>
                <c:pt idx="159">
                  <c:v>3.9711806989350902</c:v>
                </c:pt>
                <c:pt idx="160">
                  <c:v>3.7152054492775002</c:v>
                </c:pt>
                <c:pt idx="161">
                  <c:v>0.49054536854342301</c:v>
                </c:pt>
                <c:pt idx="162">
                  <c:v>-4.2360763122987102</c:v>
                </c:pt>
                <c:pt idx="163">
                  <c:v>-13.7878244448255</c:v>
                </c:pt>
                <c:pt idx="164">
                  <c:v>-2.3847607180263499</c:v>
                </c:pt>
                <c:pt idx="165">
                  <c:v>0.62203262430089001</c:v>
                </c:pt>
                <c:pt idx="166">
                  <c:v>-10.9542283199529</c:v>
                </c:pt>
                <c:pt idx="167">
                  <c:v>-4.0283452173473204</c:v>
                </c:pt>
                <c:pt idx="168">
                  <c:v>-5.3016264198524201</c:v>
                </c:pt>
                <c:pt idx="169">
                  <c:v>-11.113842995079199</c:v>
                </c:pt>
                <c:pt idx="170">
                  <c:v>-7.0995258416255203</c:v>
                </c:pt>
                <c:pt idx="171">
                  <c:v>7.8148243510268598</c:v>
                </c:pt>
                <c:pt idx="172">
                  <c:v>-19.350996114053899</c:v>
                </c:pt>
                <c:pt idx="173">
                  <c:v>-17.0418475121398</c:v>
                </c:pt>
                <c:pt idx="174">
                  <c:v>-12.759580468814301</c:v>
                </c:pt>
                <c:pt idx="175">
                  <c:v>-2.8269897658547198</c:v>
                </c:pt>
                <c:pt idx="176">
                  <c:v>-19.1556581522151</c:v>
                </c:pt>
                <c:pt idx="177">
                  <c:v>-13.4558437477413</c:v>
                </c:pt>
                <c:pt idx="178">
                  <c:v>-9.2372695521762402</c:v>
                </c:pt>
                <c:pt idx="179">
                  <c:v>-13.452462218934199</c:v>
                </c:pt>
                <c:pt idx="180">
                  <c:v>7.8771158908869898</c:v>
                </c:pt>
                <c:pt idx="181">
                  <c:v>6.7232055576694899E-2</c:v>
                </c:pt>
                <c:pt idx="182">
                  <c:v>-15.725413419742599</c:v>
                </c:pt>
                <c:pt idx="183">
                  <c:v>-12.3398899011654</c:v>
                </c:pt>
                <c:pt idx="184">
                  <c:v>-17.032173185502501</c:v>
                </c:pt>
                <c:pt idx="185">
                  <c:v>-16.4005686042726</c:v>
                </c:pt>
                <c:pt idx="186">
                  <c:v>-9.0336578562470091</c:v>
                </c:pt>
                <c:pt idx="187">
                  <c:v>-17.589642408381401</c:v>
                </c:pt>
                <c:pt idx="188">
                  <c:v>-2.3109096339987598</c:v>
                </c:pt>
                <c:pt idx="189">
                  <c:v>-1.1743555517717701</c:v>
                </c:pt>
                <c:pt idx="190">
                  <c:v>-7.3279963763630196</c:v>
                </c:pt>
                <c:pt idx="191">
                  <c:v>6.0049763161743899</c:v>
                </c:pt>
                <c:pt idx="192">
                  <c:v>-6.8251980604986198</c:v>
                </c:pt>
                <c:pt idx="193">
                  <c:v>9.1476871027496696</c:v>
                </c:pt>
                <c:pt idx="194">
                  <c:v>-8.95759658197146</c:v>
                </c:pt>
                <c:pt idx="195">
                  <c:v>6.2386808701578502</c:v>
                </c:pt>
                <c:pt idx="196">
                  <c:v>-7.9189235513808498</c:v>
                </c:pt>
                <c:pt idx="197">
                  <c:v>-11.4823491419139</c:v>
                </c:pt>
                <c:pt idx="198">
                  <c:v>-0.10017888251863601</c:v>
                </c:pt>
                <c:pt idx="199">
                  <c:v>8.0941912177766504</c:v>
                </c:pt>
                <c:pt idx="200">
                  <c:v>2.6394956348142302</c:v>
                </c:pt>
                <c:pt idx="201">
                  <c:v>-11.246616000346</c:v>
                </c:pt>
                <c:pt idx="202">
                  <c:v>3.2020231955492102</c:v>
                </c:pt>
                <c:pt idx="203">
                  <c:v>-8.2796573870489603</c:v>
                </c:pt>
                <c:pt idx="204">
                  <c:v>-6.8559832489225503</c:v>
                </c:pt>
                <c:pt idx="205">
                  <c:v>-0.20148843903602601</c:v>
                </c:pt>
                <c:pt idx="206">
                  <c:v>-6.5770348513754202</c:v>
                </c:pt>
                <c:pt idx="207">
                  <c:v>-13.3509715542358</c:v>
                </c:pt>
                <c:pt idx="208">
                  <c:v>-10.1795198420887</c:v>
                </c:pt>
                <c:pt idx="209">
                  <c:v>-10.0654255977835</c:v>
                </c:pt>
                <c:pt idx="210">
                  <c:v>6.4726310677657297</c:v>
                </c:pt>
                <c:pt idx="211">
                  <c:v>-16.337992273826</c:v>
                </c:pt>
                <c:pt idx="212">
                  <c:v>-16.633432755042801</c:v>
                </c:pt>
                <c:pt idx="213">
                  <c:v>-1.0157598325746899</c:v>
                </c:pt>
                <c:pt idx="214">
                  <c:v>-16.0789120659622</c:v>
                </c:pt>
                <c:pt idx="215">
                  <c:v>-7.0393731454803303</c:v>
                </c:pt>
                <c:pt idx="216">
                  <c:v>-14.6314419733571</c:v>
                </c:pt>
                <c:pt idx="217">
                  <c:v>-16.5964493909227</c:v>
                </c:pt>
                <c:pt idx="218">
                  <c:v>1.70666666229248</c:v>
                </c:pt>
                <c:pt idx="219">
                  <c:v>0.123082476056599</c:v>
                </c:pt>
                <c:pt idx="220">
                  <c:v>-12.7847430243734</c:v>
                </c:pt>
                <c:pt idx="221">
                  <c:v>-9.4051711470540506E-2</c:v>
                </c:pt>
                <c:pt idx="222">
                  <c:v>-12.7044751357257</c:v>
                </c:pt>
                <c:pt idx="223">
                  <c:v>7.8363296438551702</c:v>
                </c:pt>
                <c:pt idx="224">
                  <c:v>-14.396089953268399</c:v>
                </c:pt>
                <c:pt idx="225">
                  <c:v>-16.5020443863902</c:v>
                </c:pt>
                <c:pt idx="226">
                  <c:v>5.0313202661348697</c:v>
                </c:pt>
                <c:pt idx="227">
                  <c:v>-14.5972528383403</c:v>
                </c:pt>
                <c:pt idx="228">
                  <c:v>-3.7732346000552699</c:v>
                </c:pt>
                <c:pt idx="229">
                  <c:v>-4.5898887519815998</c:v>
                </c:pt>
                <c:pt idx="230">
                  <c:v>-4.0481461381531503</c:v>
                </c:pt>
                <c:pt idx="231">
                  <c:v>-1.11666167469584</c:v>
                </c:pt>
                <c:pt idx="232">
                  <c:v>-18.698115926767802</c:v>
                </c:pt>
                <c:pt idx="233">
                  <c:v>-4.7390087705611696</c:v>
                </c:pt>
                <c:pt idx="234">
                  <c:v>-11.2671572653823</c:v>
                </c:pt>
                <c:pt idx="235">
                  <c:v>-8.6503188526712904</c:v>
                </c:pt>
                <c:pt idx="236">
                  <c:v>9.0358496048127197</c:v>
                </c:pt>
                <c:pt idx="237">
                  <c:v>-5.6519746755603801</c:v>
                </c:pt>
                <c:pt idx="238">
                  <c:v>-0.29228666169116901</c:v>
                </c:pt>
                <c:pt idx="239">
                  <c:v>-3.7968344058055998</c:v>
                </c:pt>
                <c:pt idx="240">
                  <c:v>-10.6334554460944</c:v>
                </c:pt>
                <c:pt idx="241">
                  <c:v>8.8853566031432205</c:v>
                </c:pt>
                <c:pt idx="242">
                  <c:v>-16.232300637127</c:v>
                </c:pt>
                <c:pt idx="243">
                  <c:v>5.1992899134849697</c:v>
                </c:pt>
                <c:pt idx="244">
                  <c:v>-15.1754711170638</c:v>
                </c:pt>
                <c:pt idx="245">
                  <c:v>-16.6080906539602</c:v>
                </c:pt>
                <c:pt idx="246">
                  <c:v>-8.9529093181337593</c:v>
                </c:pt>
                <c:pt idx="247">
                  <c:v>0.63096236500251301</c:v>
                </c:pt>
                <c:pt idx="248">
                  <c:v>5.1589028409418196</c:v>
                </c:pt>
                <c:pt idx="249">
                  <c:v>-1.84444923797412</c:v>
                </c:pt>
                <c:pt idx="250">
                  <c:v>3.9583789299449998</c:v>
                </c:pt>
                <c:pt idx="251">
                  <c:v>9.5623398734893694</c:v>
                </c:pt>
                <c:pt idx="252">
                  <c:v>-8.5400895020116607</c:v>
                </c:pt>
                <c:pt idx="253">
                  <c:v>-9.1444670438974907</c:v>
                </c:pt>
                <c:pt idx="254">
                  <c:v>-10.3307847977488</c:v>
                </c:pt>
                <c:pt idx="255">
                  <c:v>-5.43868570793859</c:v>
                </c:pt>
                <c:pt idx="256">
                  <c:v>-9.4920788483563392</c:v>
                </c:pt>
                <c:pt idx="257">
                  <c:v>0.49112701776091899</c:v>
                </c:pt>
                <c:pt idx="258">
                  <c:v>-3.84391622759681</c:v>
                </c:pt>
                <c:pt idx="259">
                  <c:v>-5.4812827621892897</c:v>
                </c:pt>
                <c:pt idx="260">
                  <c:v>4.0701428318358799</c:v>
                </c:pt>
                <c:pt idx="261">
                  <c:v>-13.732816073839199</c:v>
                </c:pt>
                <c:pt idx="262">
                  <c:v>-11.808453851432001</c:v>
                </c:pt>
                <c:pt idx="263">
                  <c:v>6.5676155759085297</c:v>
                </c:pt>
                <c:pt idx="264">
                  <c:v>-2.6575575914886</c:v>
                </c:pt>
                <c:pt idx="265">
                  <c:v>-10.2177899901993</c:v>
                </c:pt>
                <c:pt idx="266">
                  <c:v>5.0843164524134901</c:v>
                </c:pt>
                <c:pt idx="267">
                  <c:v>-4.4464384692532999</c:v>
                </c:pt>
                <c:pt idx="268">
                  <c:v>7.8415147938324798</c:v>
                </c:pt>
                <c:pt idx="269">
                  <c:v>6.8034174853935498</c:v>
                </c:pt>
                <c:pt idx="270">
                  <c:v>4.2076977756045597</c:v>
                </c:pt>
                <c:pt idx="271">
                  <c:v>3.5751189844003002</c:v>
                </c:pt>
                <c:pt idx="272">
                  <c:v>-3.08908729701258</c:v>
                </c:pt>
                <c:pt idx="273">
                  <c:v>-9.0335049267807399</c:v>
                </c:pt>
                <c:pt idx="274">
                  <c:v>-18.054595153466501</c:v>
                </c:pt>
                <c:pt idx="275">
                  <c:v>-1.70255053003957</c:v>
                </c:pt>
                <c:pt idx="276">
                  <c:v>-1.6065842375342501</c:v>
                </c:pt>
                <c:pt idx="277">
                  <c:v>-18.849144074251001</c:v>
                </c:pt>
                <c:pt idx="278">
                  <c:v>-11.945318806095999</c:v>
                </c:pt>
                <c:pt idx="279">
                  <c:v>-15.199838883360901</c:v>
                </c:pt>
                <c:pt idx="280">
                  <c:v>5.22976695499925</c:v>
                </c:pt>
                <c:pt idx="281">
                  <c:v>-10.1220566282816</c:v>
                </c:pt>
                <c:pt idx="282">
                  <c:v>-14.282572363078801</c:v>
                </c:pt>
                <c:pt idx="283">
                  <c:v>4.5969049441034802</c:v>
                </c:pt>
                <c:pt idx="284">
                  <c:v>-0.722493810992348</c:v>
                </c:pt>
                <c:pt idx="285">
                  <c:v>9.4812538587726394</c:v>
                </c:pt>
                <c:pt idx="286">
                  <c:v>7.9237942355081197</c:v>
                </c:pt>
                <c:pt idx="287">
                  <c:v>8.8833835353090294</c:v>
                </c:pt>
                <c:pt idx="288">
                  <c:v>-14.097062076998199</c:v>
                </c:pt>
                <c:pt idx="289">
                  <c:v>-11.890422620389399</c:v>
                </c:pt>
                <c:pt idx="290">
                  <c:v>1.2076963565386201</c:v>
                </c:pt>
                <c:pt idx="291">
                  <c:v>7.0502002664568799</c:v>
                </c:pt>
                <c:pt idx="292">
                  <c:v>-8.8510990678206998</c:v>
                </c:pt>
                <c:pt idx="293">
                  <c:v>-2.0077358536562202</c:v>
                </c:pt>
                <c:pt idx="294">
                  <c:v>8.35333731159783</c:v>
                </c:pt>
                <c:pt idx="295">
                  <c:v>0.59163827492891796</c:v>
                </c:pt>
                <c:pt idx="296">
                  <c:v>1.31816834037777</c:v>
                </c:pt>
                <c:pt idx="297">
                  <c:v>4.3629261797352797E-2</c:v>
                </c:pt>
                <c:pt idx="298">
                  <c:v>-1.48791401827484</c:v>
                </c:pt>
                <c:pt idx="299">
                  <c:v>8.3363673813541599</c:v>
                </c:pt>
                <c:pt idx="300">
                  <c:v>-1.69658926450581</c:v>
                </c:pt>
                <c:pt idx="301">
                  <c:v>-0.23533518376092799</c:v>
                </c:pt>
                <c:pt idx="302">
                  <c:v>7.4435349085427802</c:v>
                </c:pt>
                <c:pt idx="303">
                  <c:v>3.9148808418886998</c:v>
                </c:pt>
                <c:pt idx="304">
                  <c:v>-7.9916855958181401</c:v>
                </c:pt>
                <c:pt idx="305">
                  <c:v>9.1786579004528406</c:v>
                </c:pt>
                <c:pt idx="306">
                  <c:v>-4.6499853214664002</c:v>
                </c:pt>
                <c:pt idx="307">
                  <c:v>3.43170512698123</c:v>
                </c:pt>
                <c:pt idx="308">
                  <c:v>6.2328951759529403</c:v>
                </c:pt>
                <c:pt idx="309">
                  <c:v>-13.0184053569114</c:v>
                </c:pt>
                <c:pt idx="310">
                  <c:v>-0.229403062084998</c:v>
                </c:pt>
                <c:pt idx="311">
                  <c:v>-8.3185810245675391</c:v>
                </c:pt>
                <c:pt idx="312">
                  <c:v>-5.2278728594422699</c:v>
                </c:pt>
                <c:pt idx="313">
                  <c:v>-3.2442738039946102</c:v>
                </c:pt>
                <c:pt idx="314">
                  <c:v>-15.334751563349901</c:v>
                </c:pt>
                <c:pt idx="315">
                  <c:v>-0.50700344734465796</c:v>
                </c:pt>
                <c:pt idx="316">
                  <c:v>-4.8610790285230498</c:v>
                </c:pt>
                <c:pt idx="317">
                  <c:v>-8.7016509875773096</c:v>
                </c:pt>
                <c:pt idx="318">
                  <c:v>-14.436939779613301</c:v>
                </c:pt>
                <c:pt idx="319">
                  <c:v>-11.1281729277681</c:v>
                </c:pt>
                <c:pt idx="320">
                  <c:v>-12.540382043519401</c:v>
                </c:pt>
                <c:pt idx="321">
                  <c:v>-8.0096805414267305</c:v>
                </c:pt>
                <c:pt idx="322">
                  <c:v>1.01671682760815</c:v>
                </c:pt>
                <c:pt idx="323">
                  <c:v>-7.2300128968755697</c:v>
                </c:pt>
                <c:pt idx="324">
                  <c:v>-16.592099415872902</c:v>
                </c:pt>
                <c:pt idx="325">
                  <c:v>-1.41062331338486</c:v>
                </c:pt>
                <c:pt idx="326">
                  <c:v>1.6295991677123001</c:v>
                </c:pt>
                <c:pt idx="327">
                  <c:v>-14.238609183466499</c:v>
                </c:pt>
                <c:pt idx="328">
                  <c:v>-7.2916200696389097</c:v>
                </c:pt>
                <c:pt idx="329">
                  <c:v>5.2603862579278999</c:v>
                </c:pt>
                <c:pt idx="330">
                  <c:v>-1.2680994280681701</c:v>
                </c:pt>
                <c:pt idx="331">
                  <c:v>-18.9832937840368</c:v>
                </c:pt>
                <c:pt idx="332">
                  <c:v>-16.340734280215099</c:v>
                </c:pt>
                <c:pt idx="333">
                  <c:v>8.6015760551675804</c:v>
                </c:pt>
                <c:pt idx="334">
                  <c:v>4.2457427267137797</c:v>
                </c:pt>
                <c:pt idx="335">
                  <c:v>-12.6745443009416</c:v>
                </c:pt>
                <c:pt idx="336">
                  <c:v>-19.414820445829999</c:v>
                </c:pt>
                <c:pt idx="337">
                  <c:v>-12.5600227606331</c:v>
                </c:pt>
                <c:pt idx="338">
                  <c:v>-15.844671320425199</c:v>
                </c:pt>
                <c:pt idx="339">
                  <c:v>8.9159317601030708</c:v>
                </c:pt>
                <c:pt idx="340">
                  <c:v>-15.5603324142816</c:v>
                </c:pt>
                <c:pt idx="341">
                  <c:v>-17.4771221701081</c:v>
                </c:pt>
                <c:pt idx="342">
                  <c:v>-11.0093040061944</c:v>
                </c:pt>
                <c:pt idx="343">
                  <c:v>-15.935680295674301</c:v>
                </c:pt>
                <c:pt idx="344">
                  <c:v>-14.6029473786762</c:v>
                </c:pt>
                <c:pt idx="345">
                  <c:v>8.1799903671299905</c:v>
                </c:pt>
                <c:pt idx="346">
                  <c:v>-15.7678919712355</c:v>
                </c:pt>
                <c:pt idx="347">
                  <c:v>-5.2482987897531004</c:v>
                </c:pt>
                <c:pt idx="348">
                  <c:v>-11.076351310785601</c:v>
                </c:pt>
                <c:pt idx="349">
                  <c:v>-9.2860665345220106</c:v>
                </c:pt>
                <c:pt idx="350">
                  <c:v>-19.271698648197201</c:v>
                </c:pt>
                <c:pt idx="351">
                  <c:v>2.7980427045641898</c:v>
                </c:pt>
                <c:pt idx="352">
                  <c:v>-1.8303291267394299</c:v>
                </c:pt>
                <c:pt idx="353">
                  <c:v>-18.247867708775701</c:v>
                </c:pt>
                <c:pt idx="354">
                  <c:v>-12.82881388583</c:v>
                </c:pt>
                <c:pt idx="355">
                  <c:v>8.2719130255687094</c:v>
                </c:pt>
                <c:pt idx="356">
                  <c:v>-15.1498797392091</c:v>
                </c:pt>
                <c:pt idx="357">
                  <c:v>5.2329355207684802</c:v>
                </c:pt>
                <c:pt idx="358">
                  <c:v>-4.3477420124136303</c:v>
                </c:pt>
                <c:pt idx="359">
                  <c:v>-0.59499047467618704</c:v>
                </c:pt>
                <c:pt idx="360">
                  <c:v>5.9944723312049897</c:v>
                </c:pt>
                <c:pt idx="361">
                  <c:v>0.66716690939658696</c:v>
                </c:pt>
                <c:pt idx="362">
                  <c:v>-0.10134258357805501</c:v>
                </c:pt>
                <c:pt idx="363">
                  <c:v>-14.8788935742432</c:v>
                </c:pt>
                <c:pt idx="364">
                  <c:v>-6.0318801699707203</c:v>
                </c:pt>
                <c:pt idx="365">
                  <c:v>-0.95591688850955903</c:v>
                </c:pt>
                <c:pt idx="366">
                  <c:v>-1.7558269209416799</c:v>
                </c:pt>
                <c:pt idx="367">
                  <c:v>2.3797685302329898</c:v>
                </c:pt>
                <c:pt idx="368">
                  <c:v>-18.302147494837801</c:v>
                </c:pt>
                <c:pt idx="369">
                  <c:v>6.8956783115842999</c:v>
                </c:pt>
                <c:pt idx="370">
                  <c:v>-4.0043202746215503</c:v>
                </c:pt>
                <c:pt idx="371">
                  <c:v>-6.9715778255609999</c:v>
                </c:pt>
                <c:pt idx="372">
                  <c:v>-9.4946590004460099</c:v>
                </c:pt>
                <c:pt idx="373">
                  <c:v>0.54595225135966097</c:v>
                </c:pt>
                <c:pt idx="374">
                  <c:v>4.0090531952749799</c:v>
                </c:pt>
                <c:pt idx="375">
                  <c:v>-14.267985294666699</c:v>
                </c:pt>
                <c:pt idx="376">
                  <c:v>-16.254397464103999</c:v>
                </c:pt>
                <c:pt idx="377">
                  <c:v>-6.0391547409715098</c:v>
                </c:pt>
                <c:pt idx="378">
                  <c:v>-16.942311505692601</c:v>
                </c:pt>
                <c:pt idx="379">
                  <c:v>-2.6634440266475399</c:v>
                </c:pt>
                <c:pt idx="380">
                  <c:v>-1.9080722116984801</c:v>
                </c:pt>
                <c:pt idx="381">
                  <c:v>-7.1859480757508303</c:v>
                </c:pt>
                <c:pt idx="382">
                  <c:v>-4.92213811614603</c:v>
                </c:pt>
                <c:pt idx="383">
                  <c:v>-10.6187616869419</c:v>
                </c:pt>
                <c:pt idx="384">
                  <c:v>-14.4847156986269</c:v>
                </c:pt>
                <c:pt idx="385">
                  <c:v>-12.6072273385786</c:v>
                </c:pt>
                <c:pt idx="386">
                  <c:v>1.91556674404932</c:v>
                </c:pt>
                <c:pt idx="387">
                  <c:v>5.4775092561399896</c:v>
                </c:pt>
                <c:pt idx="388">
                  <c:v>3.1506656240798598</c:v>
                </c:pt>
                <c:pt idx="389">
                  <c:v>-11.861812324002599</c:v>
                </c:pt>
                <c:pt idx="390">
                  <c:v>-6.3444869019365999</c:v>
                </c:pt>
                <c:pt idx="391">
                  <c:v>5.9830042340521903</c:v>
                </c:pt>
                <c:pt idx="392">
                  <c:v>-16.0782020567557</c:v>
                </c:pt>
                <c:pt idx="393">
                  <c:v>4.00032987728751</c:v>
                </c:pt>
                <c:pt idx="394">
                  <c:v>0.27571436798826499</c:v>
                </c:pt>
                <c:pt idx="395">
                  <c:v>0.309385626518135</c:v>
                </c:pt>
                <c:pt idx="396">
                  <c:v>-8.45745001579796</c:v>
                </c:pt>
                <c:pt idx="397">
                  <c:v>6.13692432748923</c:v>
                </c:pt>
                <c:pt idx="398">
                  <c:v>-4.5849492379629897</c:v>
                </c:pt>
                <c:pt idx="399">
                  <c:v>-12.666162098959999</c:v>
                </c:pt>
                <c:pt idx="400">
                  <c:v>6.14154237585808</c:v>
                </c:pt>
                <c:pt idx="401">
                  <c:v>-6.1355015271370696</c:v>
                </c:pt>
                <c:pt idx="402">
                  <c:v>-0.143607214059018</c:v>
                </c:pt>
                <c:pt idx="403">
                  <c:v>9.2191628162185797</c:v>
                </c:pt>
                <c:pt idx="404">
                  <c:v>3.76951168825491</c:v>
                </c:pt>
                <c:pt idx="405">
                  <c:v>-11.121270691691899</c:v>
                </c:pt>
                <c:pt idx="406">
                  <c:v>-4.0184206034109202</c:v>
                </c:pt>
                <c:pt idx="407">
                  <c:v>-0.54812013245224001</c:v>
                </c:pt>
                <c:pt idx="408">
                  <c:v>-18.064264846668198</c:v>
                </c:pt>
                <c:pt idx="409">
                  <c:v>6.1774636139690999</c:v>
                </c:pt>
                <c:pt idx="410">
                  <c:v>9.2072314205672807</c:v>
                </c:pt>
                <c:pt idx="411">
                  <c:v>-17.778683265172901</c:v>
                </c:pt>
                <c:pt idx="412">
                  <c:v>-2.5544021101422101</c:v>
                </c:pt>
                <c:pt idx="413">
                  <c:v>-8.1337921187512006</c:v>
                </c:pt>
                <c:pt idx="414">
                  <c:v>-0.86480699201396405</c:v>
                </c:pt>
                <c:pt idx="415">
                  <c:v>0.13185100184394999</c:v>
                </c:pt>
                <c:pt idx="416">
                  <c:v>-15.4878609016362</c:v>
                </c:pt>
                <c:pt idx="417">
                  <c:v>-12.142678326591099</c:v>
                </c:pt>
                <c:pt idx="418">
                  <c:v>-17.554725766095501</c:v>
                </c:pt>
                <c:pt idx="419">
                  <c:v>-8.6159687919300403</c:v>
                </c:pt>
                <c:pt idx="420">
                  <c:v>6.0391083522486104</c:v>
                </c:pt>
                <c:pt idx="421">
                  <c:v>0.24317633296147101</c:v>
                </c:pt>
                <c:pt idx="422">
                  <c:v>-12.665084519041599</c:v>
                </c:pt>
                <c:pt idx="423">
                  <c:v>9.4242816961140203</c:v>
                </c:pt>
                <c:pt idx="424">
                  <c:v>-2.2114361046799802</c:v>
                </c:pt>
                <c:pt idx="425">
                  <c:v>-18.661793208458999</c:v>
                </c:pt>
                <c:pt idx="426">
                  <c:v>-8.8576438682564298</c:v>
                </c:pt>
                <c:pt idx="427">
                  <c:v>-3.65396396071593</c:v>
                </c:pt>
                <c:pt idx="428">
                  <c:v>-1.20956395347447</c:v>
                </c:pt>
                <c:pt idx="429">
                  <c:v>-1.55642836924533</c:v>
                </c:pt>
                <c:pt idx="430">
                  <c:v>-1.4937391583447199</c:v>
                </c:pt>
                <c:pt idx="431">
                  <c:v>-7.1086317056689801</c:v>
                </c:pt>
                <c:pt idx="432">
                  <c:v>2.8499136630821398</c:v>
                </c:pt>
                <c:pt idx="433">
                  <c:v>-14.1507453125552</c:v>
                </c:pt>
                <c:pt idx="434">
                  <c:v>-15.2654709614088</c:v>
                </c:pt>
                <c:pt idx="435">
                  <c:v>-12.930042014370899</c:v>
                </c:pt>
                <c:pt idx="436">
                  <c:v>-3.0111241163806599</c:v>
                </c:pt>
                <c:pt idx="437">
                  <c:v>-17.5641659388756</c:v>
                </c:pt>
                <c:pt idx="438">
                  <c:v>-13.818404271648401</c:v>
                </c:pt>
                <c:pt idx="439">
                  <c:v>5.0819461774815098</c:v>
                </c:pt>
                <c:pt idx="440">
                  <c:v>-0.27244756834172801</c:v>
                </c:pt>
                <c:pt idx="441">
                  <c:v>-6.2493050402637698</c:v>
                </c:pt>
                <c:pt idx="442">
                  <c:v>6.9171921120533497</c:v>
                </c:pt>
                <c:pt idx="443">
                  <c:v>-6.0422854708046101</c:v>
                </c:pt>
                <c:pt idx="444">
                  <c:v>7.6207702375386797</c:v>
                </c:pt>
                <c:pt idx="445">
                  <c:v>-13.7896359512433</c:v>
                </c:pt>
                <c:pt idx="446">
                  <c:v>-17.515462881217999</c:v>
                </c:pt>
                <c:pt idx="447">
                  <c:v>-9.6659200252513493</c:v>
                </c:pt>
                <c:pt idx="448">
                  <c:v>6.7121694622889398</c:v>
                </c:pt>
                <c:pt idx="449">
                  <c:v>9.0724417948967204</c:v>
                </c:pt>
                <c:pt idx="450">
                  <c:v>-9.4142182581311502</c:v>
                </c:pt>
                <c:pt idx="451">
                  <c:v>-18.0409626592749</c:v>
                </c:pt>
                <c:pt idx="452">
                  <c:v>4.7566870795530702</c:v>
                </c:pt>
                <c:pt idx="453">
                  <c:v>-16.9183680524132</c:v>
                </c:pt>
                <c:pt idx="454">
                  <c:v>-16.204676021614802</c:v>
                </c:pt>
                <c:pt idx="455">
                  <c:v>-15.5920013268193</c:v>
                </c:pt>
                <c:pt idx="456">
                  <c:v>-16.385414915077899</c:v>
                </c:pt>
                <c:pt idx="457">
                  <c:v>-1.29099334090252</c:v>
                </c:pt>
                <c:pt idx="458">
                  <c:v>3.5450853849693198</c:v>
                </c:pt>
                <c:pt idx="459">
                  <c:v>-12.777992057643599</c:v>
                </c:pt>
                <c:pt idx="460">
                  <c:v>-6.9275850939965498</c:v>
                </c:pt>
                <c:pt idx="461">
                  <c:v>-1.96857381471422</c:v>
                </c:pt>
                <c:pt idx="462">
                  <c:v>-18.634477502821699</c:v>
                </c:pt>
                <c:pt idx="463">
                  <c:v>-2.6749774588841899</c:v>
                </c:pt>
                <c:pt idx="464">
                  <c:v>-4.9363445919593403</c:v>
                </c:pt>
                <c:pt idx="465">
                  <c:v>-4.2174764068794</c:v>
                </c:pt>
                <c:pt idx="466">
                  <c:v>-3.6541651742050898</c:v>
                </c:pt>
                <c:pt idx="467">
                  <c:v>0.214201477995381</c:v>
                </c:pt>
                <c:pt idx="468">
                  <c:v>-10.626044305219301</c:v>
                </c:pt>
                <c:pt idx="469">
                  <c:v>-11.545774497289701</c:v>
                </c:pt>
                <c:pt idx="470">
                  <c:v>-15.054493938932101</c:v>
                </c:pt>
                <c:pt idx="471">
                  <c:v>-5.6183215129377002</c:v>
                </c:pt>
                <c:pt idx="472">
                  <c:v>-1.4659764321987101</c:v>
                </c:pt>
                <c:pt idx="473">
                  <c:v>9.5987564878867904</c:v>
                </c:pt>
                <c:pt idx="474">
                  <c:v>6.9223912317285696E-2</c:v>
                </c:pt>
                <c:pt idx="475">
                  <c:v>-17.777257861543401</c:v>
                </c:pt>
                <c:pt idx="476">
                  <c:v>-0.13975268624252199</c:v>
                </c:pt>
                <c:pt idx="477">
                  <c:v>-16.973001636709199</c:v>
                </c:pt>
                <c:pt idx="478">
                  <c:v>-13.638870389768501</c:v>
                </c:pt>
                <c:pt idx="479">
                  <c:v>-14.419354574679399</c:v>
                </c:pt>
                <c:pt idx="480">
                  <c:v>5.0947748750320798</c:v>
                </c:pt>
                <c:pt idx="481">
                  <c:v>3.4048508931296499</c:v>
                </c:pt>
                <c:pt idx="482">
                  <c:v>-10.0191067098459</c:v>
                </c:pt>
                <c:pt idx="483">
                  <c:v>5.4282961972956798</c:v>
                </c:pt>
                <c:pt idx="484">
                  <c:v>-8.2814695720663192</c:v>
                </c:pt>
                <c:pt idx="485">
                  <c:v>7.0087805516409301</c:v>
                </c:pt>
                <c:pt idx="486">
                  <c:v>-4.7554683668623197</c:v>
                </c:pt>
                <c:pt idx="487">
                  <c:v>-7.8478331245261304</c:v>
                </c:pt>
                <c:pt idx="488">
                  <c:v>-0.87038853265470195</c:v>
                </c:pt>
                <c:pt idx="489">
                  <c:v>-1.1424115407648401</c:v>
                </c:pt>
                <c:pt idx="490">
                  <c:v>-18.854717639740201</c:v>
                </c:pt>
                <c:pt idx="491">
                  <c:v>3.3675803323060198</c:v>
                </c:pt>
                <c:pt idx="492">
                  <c:v>-4.0408833845525898</c:v>
                </c:pt>
                <c:pt idx="493">
                  <c:v>-6.6861026625207902</c:v>
                </c:pt>
                <c:pt idx="494">
                  <c:v>-11.068762919376301</c:v>
                </c:pt>
                <c:pt idx="495">
                  <c:v>-6.7646530504881897</c:v>
                </c:pt>
                <c:pt idx="496">
                  <c:v>-7.8050470655025697</c:v>
                </c:pt>
                <c:pt idx="497">
                  <c:v>4.13000861933812E-2</c:v>
                </c:pt>
                <c:pt idx="498">
                  <c:v>-3.1855976862422999</c:v>
                </c:pt>
                <c:pt idx="499">
                  <c:v>5.1630627305703802</c:v>
                </c:pt>
                <c:pt idx="500">
                  <c:v>3.5236149514835602</c:v>
                </c:pt>
                <c:pt idx="501">
                  <c:v>-12.5219247107173</c:v>
                </c:pt>
                <c:pt idx="502">
                  <c:v>-11.185927154539399</c:v>
                </c:pt>
                <c:pt idx="503">
                  <c:v>8.1414461239847107</c:v>
                </c:pt>
                <c:pt idx="504">
                  <c:v>-17.529959089665802</c:v>
                </c:pt>
                <c:pt idx="505">
                  <c:v>-5.7039389080743597</c:v>
                </c:pt>
                <c:pt idx="506">
                  <c:v>-19.282849770687001</c:v>
                </c:pt>
                <c:pt idx="507">
                  <c:v>-0.749334248287441</c:v>
                </c:pt>
                <c:pt idx="508">
                  <c:v>0.60594404415842595</c:v>
                </c:pt>
                <c:pt idx="509">
                  <c:v>-13.9006161112809</c:v>
                </c:pt>
                <c:pt idx="510">
                  <c:v>-8.4638476202807098</c:v>
                </c:pt>
                <c:pt idx="511">
                  <c:v>6.3830381468526101</c:v>
                </c:pt>
                <c:pt idx="512">
                  <c:v>-19.0362388091329</c:v>
                </c:pt>
                <c:pt idx="513">
                  <c:v>0.80764616025887404</c:v>
                </c:pt>
                <c:pt idx="514">
                  <c:v>4.9181297557795096</c:v>
                </c:pt>
                <c:pt idx="515">
                  <c:v>4.3839220326207204</c:v>
                </c:pt>
                <c:pt idx="516">
                  <c:v>-0.61058210149699799</c:v>
                </c:pt>
                <c:pt idx="517">
                  <c:v>-3.50257070972836</c:v>
                </c:pt>
                <c:pt idx="518">
                  <c:v>-16.0158706339693</c:v>
                </c:pt>
                <c:pt idx="519">
                  <c:v>5.2034559272154901</c:v>
                </c:pt>
                <c:pt idx="520">
                  <c:v>8.9538206661515094</c:v>
                </c:pt>
                <c:pt idx="521">
                  <c:v>-16.4026263512255</c:v>
                </c:pt>
                <c:pt idx="522">
                  <c:v>-13.391647998786199</c:v>
                </c:pt>
                <c:pt idx="523">
                  <c:v>-9.1098824272933498</c:v>
                </c:pt>
                <c:pt idx="524">
                  <c:v>-18.6348275936347</c:v>
                </c:pt>
                <c:pt idx="525">
                  <c:v>-2.3184985674864902</c:v>
                </c:pt>
                <c:pt idx="526">
                  <c:v>-13.2018807898865</c:v>
                </c:pt>
                <c:pt idx="527">
                  <c:v>-7.6637987521179101</c:v>
                </c:pt>
                <c:pt idx="528">
                  <c:v>-0.47919870360412398</c:v>
                </c:pt>
                <c:pt idx="529">
                  <c:v>-0.25824110700766101</c:v>
                </c:pt>
                <c:pt idx="530">
                  <c:v>-17.608273496591899</c:v>
                </c:pt>
                <c:pt idx="531">
                  <c:v>-9.3779867527670699</c:v>
                </c:pt>
                <c:pt idx="532">
                  <c:v>7.8617500566939196</c:v>
                </c:pt>
                <c:pt idx="533">
                  <c:v>-16.447604805412901</c:v>
                </c:pt>
                <c:pt idx="534">
                  <c:v>-8.6037397986329101</c:v>
                </c:pt>
                <c:pt idx="535">
                  <c:v>-3.8158997603801699</c:v>
                </c:pt>
                <c:pt idx="536">
                  <c:v>0.55424776510277896</c:v>
                </c:pt>
                <c:pt idx="537">
                  <c:v>-8.4305336334045702</c:v>
                </c:pt>
                <c:pt idx="538">
                  <c:v>-17.5324143090753</c:v>
                </c:pt>
                <c:pt idx="539">
                  <c:v>-8.2028310958585795</c:v>
                </c:pt>
                <c:pt idx="540">
                  <c:v>-12.382905087725501</c:v>
                </c:pt>
                <c:pt idx="541">
                  <c:v>-17.780550005522802</c:v>
                </c:pt>
                <c:pt idx="542">
                  <c:v>-15.1114346382388</c:v>
                </c:pt>
                <c:pt idx="543">
                  <c:v>-4.5019580857186901</c:v>
                </c:pt>
                <c:pt idx="544">
                  <c:v>-7.9077345521137596</c:v>
                </c:pt>
                <c:pt idx="545">
                  <c:v>0.68392789859872605</c:v>
                </c:pt>
                <c:pt idx="546">
                  <c:v>0.19318080983038499</c:v>
                </c:pt>
                <c:pt idx="547">
                  <c:v>-6.2956369010711102</c:v>
                </c:pt>
                <c:pt idx="548">
                  <c:v>-9.9586988968011898</c:v>
                </c:pt>
                <c:pt idx="549">
                  <c:v>-0.24202332305607399</c:v>
                </c:pt>
                <c:pt idx="550">
                  <c:v>-8.0386757301279097</c:v>
                </c:pt>
                <c:pt idx="551">
                  <c:v>-11.4154761929475</c:v>
                </c:pt>
                <c:pt idx="552">
                  <c:v>1.3482800876913801</c:v>
                </c:pt>
                <c:pt idx="553">
                  <c:v>-9.4754685461963906</c:v>
                </c:pt>
                <c:pt idx="554">
                  <c:v>8.7601980423650403</c:v>
                </c:pt>
                <c:pt idx="555">
                  <c:v>-11.184299846441601</c:v>
                </c:pt>
                <c:pt idx="556">
                  <c:v>1.2707882533355901</c:v>
                </c:pt>
                <c:pt idx="557">
                  <c:v>-9.7977646795534401</c:v>
                </c:pt>
                <c:pt idx="558">
                  <c:v>5.6463494649819896</c:v>
                </c:pt>
                <c:pt idx="559">
                  <c:v>-4.8677163409239101</c:v>
                </c:pt>
                <c:pt idx="560">
                  <c:v>6.7562992193394198</c:v>
                </c:pt>
                <c:pt idx="561">
                  <c:v>-15.592426115652</c:v>
                </c:pt>
                <c:pt idx="562">
                  <c:v>4.3404980386632097</c:v>
                </c:pt>
                <c:pt idx="563">
                  <c:v>-18.5295378356067</c:v>
                </c:pt>
                <c:pt idx="564">
                  <c:v>-1.3362563946722099</c:v>
                </c:pt>
                <c:pt idx="565">
                  <c:v>8.35285296854439</c:v>
                </c:pt>
                <c:pt idx="566">
                  <c:v>-19.347704783485899</c:v>
                </c:pt>
                <c:pt idx="567">
                  <c:v>-8.1248543168518808</c:v>
                </c:pt>
                <c:pt idx="568">
                  <c:v>-1.13147506812652</c:v>
                </c:pt>
                <c:pt idx="569">
                  <c:v>-16.992483972868101</c:v>
                </c:pt>
                <c:pt idx="570">
                  <c:v>3.4751858496133998</c:v>
                </c:pt>
                <c:pt idx="571">
                  <c:v>-8.0215064950906392</c:v>
                </c:pt>
                <c:pt idx="572">
                  <c:v>-8.6710758517023692</c:v>
                </c:pt>
                <c:pt idx="573">
                  <c:v>-11.8733879614536</c:v>
                </c:pt>
                <c:pt idx="574">
                  <c:v>-8.8401831277006604</c:v>
                </c:pt>
                <c:pt idx="575">
                  <c:v>2.9554695798814699</c:v>
                </c:pt>
                <c:pt idx="576">
                  <c:v>2.3504427015305098</c:v>
                </c:pt>
                <c:pt idx="577">
                  <c:v>-9.5434472270144397</c:v>
                </c:pt>
                <c:pt idx="578">
                  <c:v>8.9158585363848495</c:v>
                </c:pt>
                <c:pt idx="579">
                  <c:v>6.2321033143967002</c:v>
                </c:pt>
                <c:pt idx="580">
                  <c:v>-19.209157671632699</c:v>
                </c:pt>
                <c:pt idx="581">
                  <c:v>8.3513673486971598</c:v>
                </c:pt>
                <c:pt idx="582">
                  <c:v>-16.479395669972099</c:v>
                </c:pt>
                <c:pt idx="583">
                  <c:v>-4.10577618874155</c:v>
                </c:pt>
                <c:pt idx="584">
                  <c:v>2.3227269658202201</c:v>
                </c:pt>
                <c:pt idx="585">
                  <c:v>-14.413328363985499</c:v>
                </c:pt>
                <c:pt idx="586">
                  <c:v>-16.959478008566499</c:v>
                </c:pt>
                <c:pt idx="587">
                  <c:v>7.0882105566645803</c:v>
                </c:pt>
                <c:pt idx="588">
                  <c:v>-4.2622584767763403</c:v>
                </c:pt>
                <c:pt idx="589">
                  <c:v>7.6748092919004502</c:v>
                </c:pt>
                <c:pt idx="590">
                  <c:v>-6.5861437544180701</c:v>
                </c:pt>
                <c:pt idx="591">
                  <c:v>-17.3383835205594</c:v>
                </c:pt>
                <c:pt idx="592">
                  <c:v>8.8743393849944496</c:v>
                </c:pt>
                <c:pt idx="593">
                  <c:v>2.6721384345779802</c:v>
                </c:pt>
                <c:pt idx="594">
                  <c:v>3.1058968437204001E-2</c:v>
                </c:pt>
                <c:pt idx="595">
                  <c:v>-9.3146094409220694</c:v>
                </c:pt>
                <c:pt idx="596">
                  <c:v>-10.2711677134946</c:v>
                </c:pt>
                <c:pt idx="597">
                  <c:v>-11.7043706812214</c:v>
                </c:pt>
                <c:pt idx="598">
                  <c:v>-1.76733858109576</c:v>
                </c:pt>
                <c:pt idx="599">
                  <c:v>7.5159784136251604</c:v>
                </c:pt>
                <c:pt idx="600">
                  <c:v>-16.442633828011999</c:v>
                </c:pt>
                <c:pt idx="601">
                  <c:v>-10.7144293106382</c:v>
                </c:pt>
                <c:pt idx="602">
                  <c:v>-3.9139598078901501</c:v>
                </c:pt>
                <c:pt idx="603">
                  <c:v>4.7375841368471496</c:v>
                </c:pt>
                <c:pt idx="604">
                  <c:v>-12.874478137098899</c:v>
                </c:pt>
                <c:pt idx="605">
                  <c:v>8.5759568131520503</c:v>
                </c:pt>
                <c:pt idx="606">
                  <c:v>-18.5078862698413</c:v>
                </c:pt>
                <c:pt idx="607">
                  <c:v>-17.254816931540098</c:v>
                </c:pt>
                <c:pt idx="608">
                  <c:v>-7.4987131201674702</c:v>
                </c:pt>
                <c:pt idx="609">
                  <c:v>-7.6560229663763097</c:v>
                </c:pt>
                <c:pt idx="610">
                  <c:v>-9.4736162082708404</c:v>
                </c:pt>
                <c:pt idx="611">
                  <c:v>-5.2879002844771898</c:v>
                </c:pt>
                <c:pt idx="612">
                  <c:v>-8.7134769944637895</c:v>
                </c:pt>
                <c:pt idx="613">
                  <c:v>-15.3604571119391</c:v>
                </c:pt>
                <c:pt idx="614">
                  <c:v>4.1119450500084698</c:v>
                </c:pt>
                <c:pt idx="615">
                  <c:v>-2.9027263368269098</c:v>
                </c:pt>
                <c:pt idx="616">
                  <c:v>2.2442692131279798</c:v>
                </c:pt>
                <c:pt idx="617">
                  <c:v>6.3638106038464404</c:v>
                </c:pt>
                <c:pt idx="618">
                  <c:v>1.26317078282012</c:v>
                </c:pt>
                <c:pt idx="619">
                  <c:v>-16.827695221226499</c:v>
                </c:pt>
                <c:pt idx="620">
                  <c:v>-10.009982640818199</c:v>
                </c:pt>
                <c:pt idx="621">
                  <c:v>-15.396976860109399</c:v>
                </c:pt>
                <c:pt idx="622">
                  <c:v>2.89090391391708</c:v>
                </c:pt>
                <c:pt idx="623">
                  <c:v>4.4674207365100402</c:v>
                </c:pt>
                <c:pt idx="624">
                  <c:v>-18.757980593680202</c:v>
                </c:pt>
                <c:pt idx="625">
                  <c:v>-15.3976553407386</c:v>
                </c:pt>
                <c:pt idx="626">
                  <c:v>8.45996912985769</c:v>
                </c:pt>
                <c:pt idx="627">
                  <c:v>-10.1328424305316</c:v>
                </c:pt>
                <c:pt idx="628">
                  <c:v>-4.6056954084112798</c:v>
                </c:pt>
                <c:pt idx="629">
                  <c:v>-4.4177437650245199</c:v>
                </c:pt>
                <c:pt idx="630">
                  <c:v>-10.984729661162801</c:v>
                </c:pt>
                <c:pt idx="631">
                  <c:v>-16.2765296662058</c:v>
                </c:pt>
                <c:pt idx="632">
                  <c:v>-12.8555966176257</c:v>
                </c:pt>
                <c:pt idx="633">
                  <c:v>-12.6085844308347</c:v>
                </c:pt>
                <c:pt idx="634">
                  <c:v>-17.209337476564599</c:v>
                </c:pt>
                <c:pt idx="635">
                  <c:v>-3.47425553952153</c:v>
                </c:pt>
                <c:pt idx="636">
                  <c:v>7.4172356689441896</c:v>
                </c:pt>
                <c:pt idx="637">
                  <c:v>-19.201793564752599</c:v>
                </c:pt>
                <c:pt idx="638">
                  <c:v>-3.3668455866432598</c:v>
                </c:pt>
                <c:pt idx="639">
                  <c:v>-6.6032111254027503</c:v>
                </c:pt>
                <c:pt idx="640">
                  <c:v>9.1011357104390598</c:v>
                </c:pt>
                <c:pt idx="641">
                  <c:v>0.246160344471958</c:v>
                </c:pt>
                <c:pt idx="642">
                  <c:v>-15.9903999253889</c:v>
                </c:pt>
                <c:pt idx="643">
                  <c:v>3.8488163913179099</c:v>
                </c:pt>
                <c:pt idx="644">
                  <c:v>-5.4983982625005901</c:v>
                </c:pt>
                <c:pt idx="645">
                  <c:v>-17.179628258054301</c:v>
                </c:pt>
                <c:pt idx="646">
                  <c:v>8.7894676355627102</c:v>
                </c:pt>
                <c:pt idx="647">
                  <c:v>-4.0553179971452904</c:v>
                </c:pt>
                <c:pt idx="648">
                  <c:v>8.5046341664891294</c:v>
                </c:pt>
                <c:pt idx="649">
                  <c:v>-7.8001779682780299</c:v>
                </c:pt>
                <c:pt idx="650">
                  <c:v>-12.940131511003599</c:v>
                </c:pt>
                <c:pt idx="651">
                  <c:v>0.29177051036525697</c:v>
                </c:pt>
                <c:pt idx="652">
                  <c:v>-5.2846920504777701</c:v>
                </c:pt>
                <c:pt idx="653">
                  <c:v>-5.09127940988094</c:v>
                </c:pt>
                <c:pt idx="654">
                  <c:v>-18.436609609630501</c:v>
                </c:pt>
                <c:pt idx="655">
                  <c:v>-14.301419573041301</c:v>
                </c:pt>
                <c:pt idx="656">
                  <c:v>7.2565675985078997</c:v>
                </c:pt>
                <c:pt idx="657">
                  <c:v>-9.7199704444099595</c:v>
                </c:pt>
                <c:pt idx="658">
                  <c:v>-3.5575564043950698</c:v>
                </c:pt>
                <c:pt idx="659">
                  <c:v>-1.173157486085</c:v>
                </c:pt>
                <c:pt idx="660">
                  <c:v>8.50504014818865</c:v>
                </c:pt>
                <c:pt idx="661">
                  <c:v>3.45275345998901</c:v>
                </c:pt>
                <c:pt idx="662">
                  <c:v>-13.6779988374256</c:v>
                </c:pt>
                <c:pt idx="663">
                  <c:v>-16.942575046829901</c:v>
                </c:pt>
                <c:pt idx="664">
                  <c:v>-9.2785599273531592</c:v>
                </c:pt>
                <c:pt idx="665">
                  <c:v>-0.198036894565605</c:v>
                </c:pt>
                <c:pt idx="666">
                  <c:v>4.3643983821617303</c:v>
                </c:pt>
                <c:pt idx="667">
                  <c:v>5.5586835635855998</c:v>
                </c:pt>
                <c:pt idx="668">
                  <c:v>8.2562231930167602</c:v>
                </c:pt>
                <c:pt idx="669">
                  <c:v>-6.3136609880650099</c:v>
                </c:pt>
                <c:pt idx="670">
                  <c:v>-12.9053099568024</c:v>
                </c:pt>
                <c:pt idx="671">
                  <c:v>-18.109299838599199</c:v>
                </c:pt>
                <c:pt idx="672">
                  <c:v>6.8006222179264704</c:v>
                </c:pt>
                <c:pt idx="673">
                  <c:v>-3.6578349405913002</c:v>
                </c:pt>
                <c:pt idx="674">
                  <c:v>-2.60207439609961</c:v>
                </c:pt>
                <c:pt idx="675">
                  <c:v>-12.450261848993501</c:v>
                </c:pt>
                <c:pt idx="676">
                  <c:v>-3.1200081844534902</c:v>
                </c:pt>
                <c:pt idx="677">
                  <c:v>-7.5675009403399303</c:v>
                </c:pt>
                <c:pt idx="678">
                  <c:v>9.0242951736191994</c:v>
                </c:pt>
                <c:pt idx="679">
                  <c:v>-13.965180590479701</c:v>
                </c:pt>
                <c:pt idx="680">
                  <c:v>-12.2882546487327</c:v>
                </c:pt>
                <c:pt idx="681">
                  <c:v>-9.4167370616934694</c:v>
                </c:pt>
                <c:pt idx="682">
                  <c:v>-10.3896403307394</c:v>
                </c:pt>
                <c:pt idx="683">
                  <c:v>6.5969438601811401</c:v>
                </c:pt>
                <c:pt idx="684">
                  <c:v>-18.226197313453</c:v>
                </c:pt>
                <c:pt idx="685">
                  <c:v>9.3133340496841495</c:v>
                </c:pt>
                <c:pt idx="686">
                  <c:v>-15.286953327563699</c:v>
                </c:pt>
                <c:pt idx="687">
                  <c:v>3.5471325391786901</c:v>
                </c:pt>
                <c:pt idx="688">
                  <c:v>0.43652190575041599</c:v>
                </c:pt>
                <c:pt idx="689">
                  <c:v>-4.6393847925008798</c:v>
                </c:pt>
                <c:pt idx="690">
                  <c:v>-13.787575892813701</c:v>
                </c:pt>
                <c:pt idx="691">
                  <c:v>1.42607406394972</c:v>
                </c:pt>
                <c:pt idx="692">
                  <c:v>-15.0805096099905</c:v>
                </c:pt>
                <c:pt idx="693">
                  <c:v>0.63351402304555104</c:v>
                </c:pt>
                <c:pt idx="694">
                  <c:v>9.4231203809136801</c:v>
                </c:pt>
                <c:pt idx="695">
                  <c:v>-10.7778305721894</c:v>
                </c:pt>
                <c:pt idx="696">
                  <c:v>-12.066320394959</c:v>
                </c:pt>
                <c:pt idx="697">
                  <c:v>3.6537940809742402</c:v>
                </c:pt>
                <c:pt idx="698">
                  <c:v>-3.3579956720341499</c:v>
                </c:pt>
                <c:pt idx="699">
                  <c:v>-13.926561889788699</c:v>
                </c:pt>
                <c:pt idx="700">
                  <c:v>2.0985381289978702</c:v>
                </c:pt>
                <c:pt idx="701">
                  <c:v>3.70773047288221</c:v>
                </c:pt>
                <c:pt idx="702">
                  <c:v>-0.11024160424036999</c:v>
                </c:pt>
                <c:pt idx="703">
                  <c:v>5.6903282723776396</c:v>
                </c:pt>
                <c:pt idx="704">
                  <c:v>-16.545658434368601</c:v>
                </c:pt>
                <c:pt idx="705">
                  <c:v>0.118979548506745</c:v>
                </c:pt>
                <c:pt idx="706">
                  <c:v>2.0561832533837299</c:v>
                </c:pt>
                <c:pt idx="707">
                  <c:v>9.5736569239057392</c:v>
                </c:pt>
                <c:pt idx="708">
                  <c:v>-13.7963036292645</c:v>
                </c:pt>
                <c:pt idx="709">
                  <c:v>-8.2012071591161302</c:v>
                </c:pt>
                <c:pt idx="710">
                  <c:v>-3.6713393721929899</c:v>
                </c:pt>
                <c:pt idx="711">
                  <c:v>-6.53160908869308</c:v>
                </c:pt>
                <c:pt idx="712">
                  <c:v>-1.6205547650306</c:v>
                </c:pt>
                <c:pt idx="713">
                  <c:v>-10.619938923687799</c:v>
                </c:pt>
                <c:pt idx="714">
                  <c:v>-17.324833510850699</c:v>
                </c:pt>
                <c:pt idx="715">
                  <c:v>-9.0363648849895295</c:v>
                </c:pt>
                <c:pt idx="716">
                  <c:v>-7.4121904103395799</c:v>
                </c:pt>
                <c:pt idx="717">
                  <c:v>-14.503329937176201</c:v>
                </c:pt>
                <c:pt idx="718">
                  <c:v>-15.956067295850501</c:v>
                </c:pt>
                <c:pt idx="719">
                  <c:v>-10.371806669714999</c:v>
                </c:pt>
                <c:pt idx="720">
                  <c:v>0.689977953929231</c:v>
                </c:pt>
                <c:pt idx="721">
                  <c:v>7.5199168129439897</c:v>
                </c:pt>
                <c:pt idx="722">
                  <c:v>-9.8505811414625608</c:v>
                </c:pt>
                <c:pt idx="723">
                  <c:v>-1.0334814764931599</c:v>
                </c:pt>
                <c:pt idx="724">
                  <c:v>-1.9495020521537001</c:v>
                </c:pt>
                <c:pt idx="725">
                  <c:v>3.3458322755976999</c:v>
                </c:pt>
                <c:pt idx="726">
                  <c:v>-0.44958908942754899</c:v>
                </c:pt>
                <c:pt idx="727">
                  <c:v>-5.0879721494983503</c:v>
                </c:pt>
                <c:pt idx="728">
                  <c:v>0.498882567733205</c:v>
                </c:pt>
                <c:pt idx="729">
                  <c:v>-11.384990257412801</c:v>
                </c:pt>
                <c:pt idx="730">
                  <c:v>4.9570808855950403</c:v>
                </c:pt>
                <c:pt idx="731">
                  <c:v>-19.270476971208598</c:v>
                </c:pt>
                <c:pt idx="732">
                  <c:v>7.5817790010389903</c:v>
                </c:pt>
                <c:pt idx="733">
                  <c:v>9.45384210887193</c:v>
                </c:pt>
                <c:pt idx="734">
                  <c:v>-10.810007529865899</c:v>
                </c:pt>
                <c:pt idx="735">
                  <c:v>-4.7815297350302197</c:v>
                </c:pt>
                <c:pt idx="736">
                  <c:v>1.50068879361435</c:v>
                </c:pt>
                <c:pt idx="737">
                  <c:v>6.4474042749519</c:v>
                </c:pt>
                <c:pt idx="738">
                  <c:v>5.7406166532906102</c:v>
                </c:pt>
                <c:pt idx="739">
                  <c:v>-15.4165971801363</c:v>
                </c:pt>
                <c:pt idx="740">
                  <c:v>-11.2640846017211</c:v>
                </c:pt>
                <c:pt idx="741">
                  <c:v>-7.0752568671840104</c:v>
                </c:pt>
                <c:pt idx="742">
                  <c:v>-3.6872007351568099</c:v>
                </c:pt>
                <c:pt idx="743">
                  <c:v>6.10081602985389</c:v>
                </c:pt>
                <c:pt idx="744">
                  <c:v>-7.9599748728415198</c:v>
                </c:pt>
                <c:pt idx="745">
                  <c:v>-4.5879116214455804</c:v>
                </c:pt>
                <c:pt idx="746">
                  <c:v>-8.7823906752700793</c:v>
                </c:pt>
                <c:pt idx="747">
                  <c:v>-2.86673218437334</c:v>
                </c:pt>
                <c:pt idx="748">
                  <c:v>-7.1126288284549899</c:v>
                </c:pt>
                <c:pt idx="749">
                  <c:v>-14.788231140618899</c:v>
                </c:pt>
                <c:pt idx="750">
                  <c:v>-14.5650831473819</c:v>
                </c:pt>
                <c:pt idx="751">
                  <c:v>-18.260174075085999</c:v>
                </c:pt>
                <c:pt idx="752">
                  <c:v>-7.64698670547177</c:v>
                </c:pt>
                <c:pt idx="753">
                  <c:v>-6.9968206711761702</c:v>
                </c:pt>
                <c:pt idx="754">
                  <c:v>-18.192724490791999</c:v>
                </c:pt>
                <c:pt idx="755">
                  <c:v>0.19118876365104301</c:v>
                </c:pt>
                <c:pt idx="756">
                  <c:v>3.15122534548125</c:v>
                </c:pt>
                <c:pt idx="757">
                  <c:v>2.5273223183210298</c:v>
                </c:pt>
                <c:pt idx="758">
                  <c:v>3.7707796966675402</c:v>
                </c:pt>
                <c:pt idx="759">
                  <c:v>-2.7216790208244501</c:v>
                </c:pt>
                <c:pt idx="760">
                  <c:v>0.28188679092246999</c:v>
                </c:pt>
                <c:pt idx="761">
                  <c:v>-19.219425823742299</c:v>
                </c:pt>
                <c:pt idx="762">
                  <c:v>-3.77794864851171</c:v>
                </c:pt>
                <c:pt idx="763">
                  <c:v>-12.7096775503476</c:v>
                </c:pt>
                <c:pt idx="764">
                  <c:v>-8.7958327788945603</c:v>
                </c:pt>
                <c:pt idx="765">
                  <c:v>-2.8036128552337898</c:v>
                </c:pt>
                <c:pt idx="766">
                  <c:v>-10.598899027229701</c:v>
                </c:pt>
                <c:pt idx="767">
                  <c:v>2.8794544576588001</c:v>
                </c:pt>
                <c:pt idx="768">
                  <c:v>-9.2927474817250797</c:v>
                </c:pt>
                <c:pt idx="769">
                  <c:v>6.5404723736156098</c:v>
                </c:pt>
                <c:pt idx="770">
                  <c:v>-18.38618750393</c:v>
                </c:pt>
                <c:pt idx="771">
                  <c:v>-5.7577174483364901</c:v>
                </c:pt>
                <c:pt idx="772">
                  <c:v>-11.2163620775192</c:v>
                </c:pt>
                <c:pt idx="773">
                  <c:v>-5.4241447010897597</c:v>
                </c:pt>
                <c:pt idx="774">
                  <c:v>-8.9915580171828697</c:v>
                </c:pt>
                <c:pt idx="775">
                  <c:v>5.5148006712823596</c:v>
                </c:pt>
                <c:pt idx="776">
                  <c:v>-18.189873503693001</c:v>
                </c:pt>
                <c:pt idx="777">
                  <c:v>-12.8742033232454</c:v>
                </c:pt>
                <c:pt idx="778">
                  <c:v>0.50358553875906498</c:v>
                </c:pt>
                <c:pt idx="779">
                  <c:v>7.0720035267709997</c:v>
                </c:pt>
                <c:pt idx="780">
                  <c:v>-0.92673794391356501</c:v>
                </c:pt>
                <c:pt idx="781">
                  <c:v>-4.7095609387920998</c:v>
                </c:pt>
                <c:pt idx="782">
                  <c:v>-19.183279130130401</c:v>
                </c:pt>
                <c:pt idx="783">
                  <c:v>-16.1075411665676</c:v>
                </c:pt>
                <c:pt idx="784">
                  <c:v>-15.768017412139001</c:v>
                </c:pt>
                <c:pt idx="785">
                  <c:v>-12.910781598489701</c:v>
                </c:pt>
                <c:pt idx="786">
                  <c:v>-18.7828209303511</c:v>
                </c:pt>
                <c:pt idx="787">
                  <c:v>3.9045528603228798</c:v>
                </c:pt>
                <c:pt idx="788">
                  <c:v>-1.3048354196351299</c:v>
                </c:pt>
                <c:pt idx="789">
                  <c:v>-13.813232976686001</c:v>
                </c:pt>
                <c:pt idx="790">
                  <c:v>2.8675418663588901</c:v>
                </c:pt>
                <c:pt idx="791">
                  <c:v>-13.3443740964406</c:v>
                </c:pt>
                <c:pt idx="792">
                  <c:v>-6.64558189227761</c:v>
                </c:pt>
                <c:pt idx="793">
                  <c:v>4.27137514694987</c:v>
                </c:pt>
                <c:pt idx="794">
                  <c:v>-8.9701457800872006</c:v>
                </c:pt>
                <c:pt idx="795">
                  <c:v>-12.7213178922757</c:v>
                </c:pt>
                <c:pt idx="796">
                  <c:v>6.4236202884216302</c:v>
                </c:pt>
                <c:pt idx="797">
                  <c:v>-3.8707392977983202</c:v>
                </c:pt>
                <c:pt idx="798">
                  <c:v>-0.12517426835502601</c:v>
                </c:pt>
                <c:pt idx="799">
                  <c:v>-13.7338712638385</c:v>
                </c:pt>
                <c:pt idx="800">
                  <c:v>-17.669764739023599</c:v>
                </c:pt>
                <c:pt idx="801">
                  <c:v>-17.651228825681098</c:v>
                </c:pt>
                <c:pt idx="802">
                  <c:v>2.6936561065537998</c:v>
                </c:pt>
                <c:pt idx="803">
                  <c:v>-16.3956896433533</c:v>
                </c:pt>
                <c:pt idx="804">
                  <c:v>-5.339760534421</c:v>
                </c:pt>
                <c:pt idx="805">
                  <c:v>0.56809748356501599</c:v>
                </c:pt>
                <c:pt idx="806">
                  <c:v>-2.56498297404088</c:v>
                </c:pt>
                <c:pt idx="807">
                  <c:v>-16.280244553918401</c:v>
                </c:pt>
                <c:pt idx="808">
                  <c:v>-12.548989687330099</c:v>
                </c:pt>
                <c:pt idx="809">
                  <c:v>2.1134901604982201</c:v>
                </c:pt>
                <c:pt idx="810">
                  <c:v>-14.394853476996699</c:v>
                </c:pt>
                <c:pt idx="811">
                  <c:v>-4.0983073116988802</c:v>
                </c:pt>
                <c:pt idx="812">
                  <c:v>-15.322109398614399</c:v>
                </c:pt>
                <c:pt idx="813">
                  <c:v>-5.6053570679804201</c:v>
                </c:pt>
                <c:pt idx="814">
                  <c:v>-9.7129309374614792</c:v>
                </c:pt>
                <c:pt idx="815">
                  <c:v>6.7788128073508602</c:v>
                </c:pt>
                <c:pt idx="816">
                  <c:v>-14.0625175866581</c:v>
                </c:pt>
                <c:pt idx="817">
                  <c:v>-15.076296133747499</c:v>
                </c:pt>
                <c:pt idx="818">
                  <c:v>-12.404187460551499</c:v>
                </c:pt>
                <c:pt idx="819">
                  <c:v>-10.810560432186501</c:v>
                </c:pt>
                <c:pt idx="820">
                  <c:v>-9.3467571479692406</c:v>
                </c:pt>
                <c:pt idx="821">
                  <c:v>-1.6893165089623201</c:v>
                </c:pt>
                <c:pt idx="822">
                  <c:v>8.8616521500574503</c:v>
                </c:pt>
                <c:pt idx="823">
                  <c:v>9.5618881683869397</c:v>
                </c:pt>
                <c:pt idx="824">
                  <c:v>-15.494244907940899</c:v>
                </c:pt>
                <c:pt idx="825">
                  <c:v>-5.3751972089331499</c:v>
                </c:pt>
                <c:pt idx="826">
                  <c:v>-0.60846900349230204</c:v>
                </c:pt>
                <c:pt idx="827">
                  <c:v>1.79389608240923</c:v>
                </c:pt>
                <c:pt idx="828">
                  <c:v>0.12165623188055701</c:v>
                </c:pt>
                <c:pt idx="829">
                  <c:v>3.6823693353710598</c:v>
                </c:pt>
                <c:pt idx="830">
                  <c:v>1.9944370167293399</c:v>
                </c:pt>
                <c:pt idx="831">
                  <c:v>-15.7598890248624</c:v>
                </c:pt>
                <c:pt idx="832">
                  <c:v>-2.8533434096891002</c:v>
                </c:pt>
                <c:pt idx="833">
                  <c:v>8.0050347331269691</c:v>
                </c:pt>
                <c:pt idx="834">
                  <c:v>-11.287058995457601</c:v>
                </c:pt>
                <c:pt idx="835">
                  <c:v>-8.0056436627848893E-3</c:v>
                </c:pt>
                <c:pt idx="836">
                  <c:v>-8.9756291123073204</c:v>
                </c:pt>
                <c:pt idx="837">
                  <c:v>-10.386298987669401</c:v>
                </c:pt>
                <c:pt idx="838">
                  <c:v>-17.062486201923502</c:v>
                </c:pt>
                <c:pt idx="839">
                  <c:v>-14.625028541523999</c:v>
                </c:pt>
                <c:pt idx="840">
                  <c:v>7.3357869914121201</c:v>
                </c:pt>
                <c:pt idx="841">
                  <c:v>-10.9013716359815</c:v>
                </c:pt>
                <c:pt idx="842">
                  <c:v>-19.317251514816501</c:v>
                </c:pt>
                <c:pt idx="843">
                  <c:v>-16.2678925821427</c:v>
                </c:pt>
                <c:pt idx="844">
                  <c:v>1.21298305038789</c:v>
                </c:pt>
                <c:pt idx="845">
                  <c:v>-18.510363362622702</c:v>
                </c:pt>
                <c:pt idx="846">
                  <c:v>-7.1353240276002001</c:v>
                </c:pt>
                <c:pt idx="847">
                  <c:v>6.7246080444316201</c:v>
                </c:pt>
                <c:pt idx="848">
                  <c:v>-5.9348740249988996</c:v>
                </c:pt>
                <c:pt idx="849">
                  <c:v>-17.9871792328256</c:v>
                </c:pt>
                <c:pt idx="850">
                  <c:v>5.1261235171353299</c:v>
                </c:pt>
                <c:pt idx="851">
                  <c:v>-4.3844227934140703</c:v>
                </c:pt>
                <c:pt idx="852">
                  <c:v>-2.0008439323129799</c:v>
                </c:pt>
                <c:pt idx="853">
                  <c:v>-1.17850915609061</c:v>
                </c:pt>
                <c:pt idx="854">
                  <c:v>2.1232295701392498</c:v>
                </c:pt>
                <c:pt idx="855">
                  <c:v>-8.7569171952818401</c:v>
                </c:pt>
                <c:pt idx="856">
                  <c:v>0.109525245869894</c:v>
                </c:pt>
                <c:pt idx="857">
                  <c:v>-3.2254055861428998</c:v>
                </c:pt>
                <c:pt idx="858">
                  <c:v>-18.430196083848301</c:v>
                </c:pt>
                <c:pt idx="859">
                  <c:v>-13.3406375403883</c:v>
                </c:pt>
                <c:pt idx="860">
                  <c:v>-6.0802246984405599</c:v>
                </c:pt>
                <c:pt idx="861">
                  <c:v>0.230649781958463</c:v>
                </c:pt>
                <c:pt idx="862">
                  <c:v>8.9692935709051707</c:v>
                </c:pt>
                <c:pt idx="863">
                  <c:v>-13.068374216719</c:v>
                </c:pt>
                <c:pt idx="864">
                  <c:v>-13.2424773214408</c:v>
                </c:pt>
                <c:pt idx="865">
                  <c:v>-6.5215070277050096</c:v>
                </c:pt>
                <c:pt idx="866">
                  <c:v>-5.0812360529111498</c:v>
                </c:pt>
                <c:pt idx="867">
                  <c:v>2.2111465020146399</c:v>
                </c:pt>
                <c:pt idx="868">
                  <c:v>-2.5250598909148301</c:v>
                </c:pt>
                <c:pt idx="869">
                  <c:v>-11.1554318099373</c:v>
                </c:pt>
                <c:pt idx="870">
                  <c:v>-14.189336725054</c:v>
                </c:pt>
                <c:pt idx="871">
                  <c:v>9.0062124405505006</c:v>
                </c:pt>
                <c:pt idx="872">
                  <c:v>-4.7231644103943902</c:v>
                </c:pt>
                <c:pt idx="873">
                  <c:v>5.8909049071592197</c:v>
                </c:pt>
                <c:pt idx="874">
                  <c:v>1.51386500630211</c:v>
                </c:pt>
                <c:pt idx="875">
                  <c:v>-15.243373132393801</c:v>
                </c:pt>
                <c:pt idx="876">
                  <c:v>-8.1568015572986994</c:v>
                </c:pt>
                <c:pt idx="877">
                  <c:v>-15.453099202090099</c:v>
                </c:pt>
                <c:pt idx="878">
                  <c:v>9.2208623599202308</c:v>
                </c:pt>
                <c:pt idx="879">
                  <c:v>-13.3776137115892</c:v>
                </c:pt>
                <c:pt idx="880">
                  <c:v>4.0673362653179996</c:v>
                </c:pt>
                <c:pt idx="881">
                  <c:v>-12.0544838723709</c:v>
                </c:pt>
                <c:pt idx="882">
                  <c:v>8.9099966579289909</c:v>
                </c:pt>
                <c:pt idx="883">
                  <c:v>-10.0732670999466</c:v>
                </c:pt>
                <c:pt idx="884">
                  <c:v>0.37739202548901002</c:v>
                </c:pt>
                <c:pt idx="885">
                  <c:v>2.2935013344501201</c:v>
                </c:pt>
                <c:pt idx="886">
                  <c:v>-2.55089491935659</c:v>
                </c:pt>
                <c:pt idx="887">
                  <c:v>9.1125895618723103</c:v>
                </c:pt>
                <c:pt idx="888">
                  <c:v>2.1606125730810302</c:v>
                </c:pt>
                <c:pt idx="889">
                  <c:v>3.0286047475768201</c:v>
                </c:pt>
                <c:pt idx="890">
                  <c:v>-13.481304170070599</c:v>
                </c:pt>
                <c:pt idx="891">
                  <c:v>-7.3859463999312798</c:v>
                </c:pt>
                <c:pt idx="892">
                  <c:v>-8.2059759013336606</c:v>
                </c:pt>
                <c:pt idx="893">
                  <c:v>-17.1783023890072</c:v>
                </c:pt>
                <c:pt idx="894">
                  <c:v>1.15612501081293</c:v>
                </c:pt>
                <c:pt idx="895">
                  <c:v>-7.3643575306092002</c:v>
                </c:pt>
                <c:pt idx="896">
                  <c:v>-10.935740996192701</c:v>
                </c:pt>
                <c:pt idx="897">
                  <c:v>-15.509934030540499</c:v>
                </c:pt>
                <c:pt idx="898">
                  <c:v>-1.0002752150948699</c:v>
                </c:pt>
                <c:pt idx="899">
                  <c:v>-10.274675425839201</c:v>
                </c:pt>
                <c:pt idx="900">
                  <c:v>-2.6296728156856299</c:v>
                </c:pt>
                <c:pt idx="901">
                  <c:v>-16.6259585952203</c:v>
                </c:pt>
                <c:pt idx="902">
                  <c:v>6.8355654682108797</c:v>
                </c:pt>
                <c:pt idx="903">
                  <c:v>8.3143040954044807</c:v>
                </c:pt>
                <c:pt idx="904">
                  <c:v>6.6466408772385996</c:v>
                </c:pt>
                <c:pt idx="905">
                  <c:v>-1.01834651036198</c:v>
                </c:pt>
                <c:pt idx="906">
                  <c:v>8.4899245929724394</c:v>
                </c:pt>
                <c:pt idx="907">
                  <c:v>9.34445778734629E-2</c:v>
                </c:pt>
                <c:pt idx="908">
                  <c:v>-2.91723577733908</c:v>
                </c:pt>
                <c:pt idx="909">
                  <c:v>-16.4421411216343</c:v>
                </c:pt>
                <c:pt idx="910">
                  <c:v>-6.6951491028286503</c:v>
                </c:pt>
                <c:pt idx="911">
                  <c:v>-14.9616426321203</c:v>
                </c:pt>
                <c:pt idx="912">
                  <c:v>-12.230167101018999</c:v>
                </c:pt>
                <c:pt idx="913">
                  <c:v>3.2701128945979301</c:v>
                </c:pt>
                <c:pt idx="914">
                  <c:v>-13.4167423319309</c:v>
                </c:pt>
                <c:pt idx="915">
                  <c:v>4.6355551279594396</c:v>
                </c:pt>
                <c:pt idx="916">
                  <c:v>-10.6716228273391</c:v>
                </c:pt>
                <c:pt idx="917">
                  <c:v>-19.298794251457402</c:v>
                </c:pt>
                <c:pt idx="918">
                  <c:v>7.9138124430484202</c:v>
                </c:pt>
                <c:pt idx="919">
                  <c:v>-16.4160296000077</c:v>
                </c:pt>
                <c:pt idx="920">
                  <c:v>9.5679342010521999</c:v>
                </c:pt>
                <c:pt idx="921">
                  <c:v>-17.1152068115783</c:v>
                </c:pt>
                <c:pt idx="922">
                  <c:v>-1.79431059570319</c:v>
                </c:pt>
                <c:pt idx="923">
                  <c:v>-9.51668429974921</c:v>
                </c:pt>
                <c:pt idx="924">
                  <c:v>-15.729270164401401</c:v>
                </c:pt>
                <c:pt idx="925">
                  <c:v>0.42574647718126402</c:v>
                </c:pt>
                <c:pt idx="926">
                  <c:v>3.2215508295095501</c:v>
                </c:pt>
                <c:pt idx="927">
                  <c:v>7.0438635876175697</c:v>
                </c:pt>
                <c:pt idx="928">
                  <c:v>4.4658779278671004</c:v>
                </c:pt>
                <c:pt idx="929">
                  <c:v>-7.0655353491654598</c:v>
                </c:pt>
                <c:pt idx="930">
                  <c:v>-2.08055989168182</c:v>
                </c:pt>
                <c:pt idx="931">
                  <c:v>0.19295404391153201</c:v>
                </c:pt>
                <c:pt idx="932">
                  <c:v>-13.9772138369479</c:v>
                </c:pt>
                <c:pt idx="933">
                  <c:v>-18.944935259465801</c:v>
                </c:pt>
                <c:pt idx="934">
                  <c:v>-4.5971547335054304</c:v>
                </c:pt>
                <c:pt idx="935">
                  <c:v>-5.7042408484378804</c:v>
                </c:pt>
                <c:pt idx="936">
                  <c:v>-14.594702678452</c:v>
                </c:pt>
                <c:pt idx="937">
                  <c:v>-15.3048737466547</c:v>
                </c:pt>
                <c:pt idx="938">
                  <c:v>-2.81872631586578</c:v>
                </c:pt>
                <c:pt idx="939">
                  <c:v>-4.0695853071065402</c:v>
                </c:pt>
                <c:pt idx="940">
                  <c:v>-15.9621937893587</c:v>
                </c:pt>
                <c:pt idx="941">
                  <c:v>-9.5430534178819304</c:v>
                </c:pt>
                <c:pt idx="942">
                  <c:v>-6.5829251613288502</c:v>
                </c:pt>
                <c:pt idx="943">
                  <c:v>-14.832791897936101</c:v>
                </c:pt>
                <c:pt idx="944">
                  <c:v>-16.905719537884899</c:v>
                </c:pt>
                <c:pt idx="945">
                  <c:v>7.9119600081897801</c:v>
                </c:pt>
                <c:pt idx="946">
                  <c:v>-10.7884115063213</c:v>
                </c:pt>
                <c:pt idx="947">
                  <c:v>-4.3452053862617603</c:v>
                </c:pt>
                <c:pt idx="948">
                  <c:v>-12.975291995738999</c:v>
                </c:pt>
                <c:pt idx="949">
                  <c:v>-4.82949022693226E-2</c:v>
                </c:pt>
                <c:pt idx="950">
                  <c:v>5.3722987638586401</c:v>
                </c:pt>
                <c:pt idx="951">
                  <c:v>-10.8883651506759</c:v>
                </c:pt>
                <c:pt idx="952">
                  <c:v>-0.94009185198289202</c:v>
                </c:pt>
                <c:pt idx="953">
                  <c:v>-6.0433827555227504</c:v>
                </c:pt>
                <c:pt idx="954">
                  <c:v>-7.7718053558419502</c:v>
                </c:pt>
                <c:pt idx="955">
                  <c:v>-11.011873328468001</c:v>
                </c:pt>
                <c:pt idx="956">
                  <c:v>-1.04016829595834</c:v>
                </c:pt>
                <c:pt idx="957">
                  <c:v>-5.2586290265182702</c:v>
                </c:pt>
                <c:pt idx="958">
                  <c:v>3.27717958208446</c:v>
                </c:pt>
                <c:pt idx="959">
                  <c:v>9.1867870599702908</c:v>
                </c:pt>
                <c:pt idx="960">
                  <c:v>-13.4207806576644</c:v>
                </c:pt>
                <c:pt idx="961">
                  <c:v>7.6424423419285796</c:v>
                </c:pt>
                <c:pt idx="962">
                  <c:v>-1.3908474016575301</c:v>
                </c:pt>
                <c:pt idx="963">
                  <c:v>4.5515284756070704</c:v>
                </c:pt>
                <c:pt idx="964">
                  <c:v>9.1812362525226394</c:v>
                </c:pt>
                <c:pt idx="965">
                  <c:v>-9.1455190944404894</c:v>
                </c:pt>
                <c:pt idx="966">
                  <c:v>-2.1046694161714798</c:v>
                </c:pt>
                <c:pt idx="967">
                  <c:v>-12.934942478070299</c:v>
                </c:pt>
                <c:pt idx="968">
                  <c:v>-18.111978956810599</c:v>
                </c:pt>
                <c:pt idx="969">
                  <c:v>-10.8533373469784</c:v>
                </c:pt>
                <c:pt idx="970">
                  <c:v>-8.72497485797164</c:v>
                </c:pt>
                <c:pt idx="971">
                  <c:v>-18.428814800735001</c:v>
                </c:pt>
                <c:pt idx="972">
                  <c:v>-0.199199239919991</c:v>
                </c:pt>
                <c:pt idx="973">
                  <c:v>9.5624284768368</c:v>
                </c:pt>
                <c:pt idx="974">
                  <c:v>-13.036685214625001</c:v>
                </c:pt>
                <c:pt idx="975">
                  <c:v>0.117447471960396</c:v>
                </c:pt>
                <c:pt idx="976">
                  <c:v>-15.3658253115231</c:v>
                </c:pt>
                <c:pt idx="977">
                  <c:v>6.3176819367197803</c:v>
                </c:pt>
                <c:pt idx="978">
                  <c:v>-15.9215888207193</c:v>
                </c:pt>
                <c:pt idx="979">
                  <c:v>2.8980804891311802</c:v>
                </c:pt>
                <c:pt idx="980">
                  <c:v>-3.65114135365349</c:v>
                </c:pt>
                <c:pt idx="981">
                  <c:v>3.6573773261907698</c:v>
                </c:pt>
                <c:pt idx="982">
                  <c:v>-9.9844457521629497</c:v>
                </c:pt>
                <c:pt idx="983">
                  <c:v>-7.1266518743149803</c:v>
                </c:pt>
                <c:pt idx="984">
                  <c:v>4.5752434893304299</c:v>
                </c:pt>
                <c:pt idx="985">
                  <c:v>-18.6766118347836</c:v>
                </c:pt>
                <c:pt idx="986">
                  <c:v>-11.553675165063099</c:v>
                </c:pt>
                <c:pt idx="987">
                  <c:v>-8.5372919976632797</c:v>
                </c:pt>
                <c:pt idx="988">
                  <c:v>7.6808291740399701</c:v>
                </c:pt>
                <c:pt idx="989">
                  <c:v>-18.8583272346632</c:v>
                </c:pt>
                <c:pt idx="990">
                  <c:v>-16.872614436656299</c:v>
                </c:pt>
                <c:pt idx="991">
                  <c:v>-2.6893061935622402</c:v>
                </c:pt>
                <c:pt idx="992">
                  <c:v>-10.756384164698099</c:v>
                </c:pt>
                <c:pt idx="993">
                  <c:v>-18.0575401226567</c:v>
                </c:pt>
                <c:pt idx="994">
                  <c:v>-11.9973874503885</c:v>
                </c:pt>
                <c:pt idx="995">
                  <c:v>-0.96467320084688502</c:v>
                </c:pt>
                <c:pt idx="996">
                  <c:v>-3.8884478973250598</c:v>
                </c:pt>
                <c:pt idx="997">
                  <c:v>-2.27513156585947</c:v>
                </c:pt>
                <c:pt idx="998">
                  <c:v>-17.4792906089315</c:v>
                </c:pt>
                <c:pt idx="999">
                  <c:v>6.3513102588108099</c:v>
                </c:pt>
                <c:pt idx="1000">
                  <c:v>8.3879478081772003</c:v>
                </c:pt>
                <c:pt idx="1001">
                  <c:v>6.3949621041639899</c:v>
                </c:pt>
                <c:pt idx="1002">
                  <c:v>-9.00545109309998</c:v>
                </c:pt>
                <c:pt idx="1003">
                  <c:v>4.7897111868323301E-2</c:v>
                </c:pt>
                <c:pt idx="1004">
                  <c:v>-14.844180918349799</c:v>
                </c:pt>
                <c:pt idx="1005">
                  <c:v>5.3185619276274103</c:v>
                </c:pt>
                <c:pt idx="1006">
                  <c:v>-12.1042633082902</c:v>
                </c:pt>
                <c:pt idx="1007">
                  <c:v>-10.960015677525201</c:v>
                </c:pt>
                <c:pt idx="1008">
                  <c:v>3.53923185059142</c:v>
                </c:pt>
                <c:pt idx="1009">
                  <c:v>-17.194442857458299</c:v>
                </c:pt>
                <c:pt idx="1010">
                  <c:v>1.8427436794468</c:v>
                </c:pt>
                <c:pt idx="1011">
                  <c:v>-0.31615775723622103</c:v>
                </c:pt>
                <c:pt idx="1012">
                  <c:v>3.5862224739414099</c:v>
                </c:pt>
                <c:pt idx="1013">
                  <c:v>0.38150461826359799</c:v>
                </c:pt>
                <c:pt idx="1014">
                  <c:v>-3.0551592416035498</c:v>
                </c:pt>
                <c:pt idx="1015">
                  <c:v>9.6088500231062302</c:v>
                </c:pt>
                <c:pt idx="1016">
                  <c:v>1.8593020634330699</c:v>
                </c:pt>
                <c:pt idx="1017">
                  <c:v>3.8904167900150601</c:v>
                </c:pt>
                <c:pt idx="1018">
                  <c:v>-3.17456172429632</c:v>
                </c:pt>
                <c:pt idx="1019">
                  <c:v>-4.5645002897223099</c:v>
                </c:pt>
                <c:pt idx="1020">
                  <c:v>-11.979928223630999</c:v>
                </c:pt>
                <c:pt idx="1021">
                  <c:v>-0.92148203062812795</c:v>
                </c:pt>
                <c:pt idx="1022">
                  <c:v>-15.7374438274885</c:v>
                </c:pt>
                <c:pt idx="1023">
                  <c:v>6.9723294577383701</c:v>
                </c:pt>
                <c:pt idx="1024">
                  <c:v>5.29622867231401</c:v>
                </c:pt>
                <c:pt idx="1025">
                  <c:v>-15.9502106662662</c:v>
                </c:pt>
                <c:pt idx="1026">
                  <c:v>-8.7073353317701407</c:v>
                </c:pt>
                <c:pt idx="1027">
                  <c:v>-15.4876350714261</c:v>
                </c:pt>
                <c:pt idx="1028">
                  <c:v>4.8387944747525902</c:v>
                </c:pt>
                <c:pt idx="1029">
                  <c:v>-14.9856249372174</c:v>
                </c:pt>
                <c:pt idx="1030">
                  <c:v>-11.534976978113001</c:v>
                </c:pt>
                <c:pt idx="1031">
                  <c:v>8.9763163684639302</c:v>
                </c:pt>
                <c:pt idx="1032">
                  <c:v>0.68282227885468405</c:v>
                </c:pt>
                <c:pt idx="1033">
                  <c:v>-4.2880599766916001</c:v>
                </c:pt>
                <c:pt idx="1034">
                  <c:v>6.5531471560758803</c:v>
                </c:pt>
                <c:pt idx="1035">
                  <c:v>-18.181950661866999</c:v>
                </c:pt>
                <c:pt idx="1036">
                  <c:v>-13.1640065804387</c:v>
                </c:pt>
                <c:pt idx="1037">
                  <c:v>0.96543627987298897</c:v>
                </c:pt>
                <c:pt idx="1038">
                  <c:v>3.4458787050753301</c:v>
                </c:pt>
                <c:pt idx="1039">
                  <c:v>-8.5333506729249695</c:v>
                </c:pt>
                <c:pt idx="1040">
                  <c:v>-9.7444098928844998</c:v>
                </c:pt>
                <c:pt idx="1041">
                  <c:v>6.0750548037428</c:v>
                </c:pt>
                <c:pt idx="1042">
                  <c:v>3.72134988724989</c:v>
                </c:pt>
                <c:pt idx="1043">
                  <c:v>-18.355142027291301</c:v>
                </c:pt>
                <c:pt idx="1044">
                  <c:v>-9.4706233549046104</c:v>
                </c:pt>
                <c:pt idx="1045">
                  <c:v>-14.4447773399997</c:v>
                </c:pt>
                <c:pt idx="1046">
                  <c:v>-0.71152430364341301</c:v>
                </c:pt>
                <c:pt idx="1047">
                  <c:v>6.7510188693818796</c:v>
                </c:pt>
                <c:pt idx="1048">
                  <c:v>-9.9855429005545506</c:v>
                </c:pt>
                <c:pt idx="1049">
                  <c:v>-18.229617366496299</c:v>
                </c:pt>
                <c:pt idx="1050">
                  <c:v>4.6907751173360802E-2</c:v>
                </c:pt>
                <c:pt idx="1051">
                  <c:v>-2.28602360497332</c:v>
                </c:pt>
                <c:pt idx="1052">
                  <c:v>-7.0270421924973503</c:v>
                </c:pt>
                <c:pt idx="1053">
                  <c:v>-3.2668613618143199</c:v>
                </c:pt>
                <c:pt idx="1054">
                  <c:v>4.8171970338166696</c:v>
                </c:pt>
                <c:pt idx="1055">
                  <c:v>0.79003914500214201</c:v>
                </c:pt>
                <c:pt idx="1056">
                  <c:v>-16.526966406098801</c:v>
                </c:pt>
                <c:pt idx="1057">
                  <c:v>-1.7046660459236</c:v>
                </c:pt>
                <c:pt idx="1058">
                  <c:v>-3.04354811891778</c:v>
                </c:pt>
                <c:pt idx="1059">
                  <c:v>-13.201976449978799</c:v>
                </c:pt>
                <c:pt idx="1060">
                  <c:v>5.7375941534860901</c:v>
                </c:pt>
                <c:pt idx="1061">
                  <c:v>-2.4193849892186798</c:v>
                </c:pt>
                <c:pt idx="1062">
                  <c:v>1.99829624804988</c:v>
                </c:pt>
                <c:pt idx="1063">
                  <c:v>-13.199828718403699</c:v>
                </c:pt>
                <c:pt idx="1064">
                  <c:v>3.1878196385408701</c:v>
                </c:pt>
                <c:pt idx="1065">
                  <c:v>-1.9975458926570899</c:v>
                </c:pt>
                <c:pt idx="1066">
                  <c:v>-6.1152128810831297</c:v>
                </c:pt>
                <c:pt idx="1067">
                  <c:v>-17.331688032699901</c:v>
                </c:pt>
                <c:pt idx="1068">
                  <c:v>-18.615324488362301</c:v>
                </c:pt>
                <c:pt idx="1069">
                  <c:v>5.0486052007704796</c:v>
                </c:pt>
                <c:pt idx="1070">
                  <c:v>0.83191523159032499</c:v>
                </c:pt>
                <c:pt idx="1071">
                  <c:v>6.3574247888162603</c:v>
                </c:pt>
                <c:pt idx="1072">
                  <c:v>8.8223682052787407</c:v>
                </c:pt>
                <c:pt idx="1073">
                  <c:v>-5.4891614733772398</c:v>
                </c:pt>
                <c:pt idx="1074">
                  <c:v>5.7766202232371899</c:v>
                </c:pt>
                <c:pt idx="1075">
                  <c:v>-18.131140232846601</c:v>
                </c:pt>
                <c:pt idx="1076">
                  <c:v>-13.195544472944</c:v>
                </c:pt>
                <c:pt idx="1077">
                  <c:v>-15.066090548394699</c:v>
                </c:pt>
                <c:pt idx="1078">
                  <c:v>0.66392511878986704</c:v>
                </c:pt>
                <c:pt idx="1079">
                  <c:v>6.8983423883686603</c:v>
                </c:pt>
                <c:pt idx="1080">
                  <c:v>-6.0629658510276698</c:v>
                </c:pt>
                <c:pt idx="1081">
                  <c:v>-4.04971106959451</c:v>
                </c:pt>
                <c:pt idx="1082">
                  <c:v>-17.868206511686601</c:v>
                </c:pt>
                <c:pt idx="1083">
                  <c:v>-6.1272198832256901</c:v>
                </c:pt>
                <c:pt idx="1084">
                  <c:v>5.9823174268695398</c:v>
                </c:pt>
                <c:pt idx="1085">
                  <c:v>-8.6171300750377604</c:v>
                </c:pt>
                <c:pt idx="1086">
                  <c:v>-15.3629229828723</c:v>
                </c:pt>
                <c:pt idx="1087">
                  <c:v>-16.5348443481376</c:v>
                </c:pt>
                <c:pt idx="1088">
                  <c:v>-5.2094513510043203</c:v>
                </c:pt>
                <c:pt idx="1089">
                  <c:v>-9.6206133577424104</c:v>
                </c:pt>
                <c:pt idx="1090">
                  <c:v>-9.7241930184324197</c:v>
                </c:pt>
                <c:pt idx="1091">
                  <c:v>2.6871707459751799</c:v>
                </c:pt>
                <c:pt idx="1092">
                  <c:v>7.1550126782134296</c:v>
                </c:pt>
                <c:pt idx="1093">
                  <c:v>7.4513971466010602</c:v>
                </c:pt>
                <c:pt idx="1094">
                  <c:v>-4.2158430772506703</c:v>
                </c:pt>
                <c:pt idx="1095">
                  <c:v>-13.467893717844399</c:v>
                </c:pt>
                <c:pt idx="1096">
                  <c:v>-0.36678146496206299</c:v>
                </c:pt>
                <c:pt idx="1097">
                  <c:v>0.52600123641156704</c:v>
                </c:pt>
                <c:pt idx="1098">
                  <c:v>-12.0891968330099</c:v>
                </c:pt>
                <c:pt idx="1099">
                  <c:v>2.8362514546425199</c:v>
                </c:pt>
                <c:pt idx="1100">
                  <c:v>-7.8110621521748103</c:v>
                </c:pt>
                <c:pt idx="1101">
                  <c:v>5.9434061543744603</c:v>
                </c:pt>
                <c:pt idx="1102">
                  <c:v>0.56745693708070699</c:v>
                </c:pt>
                <c:pt idx="1103">
                  <c:v>-15.1079489507409</c:v>
                </c:pt>
                <c:pt idx="1104">
                  <c:v>9.5573437234458893</c:v>
                </c:pt>
                <c:pt idx="1105">
                  <c:v>-2.2140019129639401</c:v>
                </c:pt>
                <c:pt idx="1106">
                  <c:v>-1.86258444057671</c:v>
                </c:pt>
                <c:pt idx="1107">
                  <c:v>-15.054705429126599</c:v>
                </c:pt>
                <c:pt idx="1108">
                  <c:v>-9.4224341212297205</c:v>
                </c:pt>
                <c:pt idx="1109">
                  <c:v>-13.3931826079045</c:v>
                </c:pt>
                <c:pt idx="1110">
                  <c:v>-12.8325233759605</c:v>
                </c:pt>
                <c:pt idx="1111">
                  <c:v>-3.42925495833983</c:v>
                </c:pt>
                <c:pt idx="1112">
                  <c:v>-14.0468965196076</c:v>
                </c:pt>
                <c:pt idx="1113">
                  <c:v>-9.3564511340946304</c:v>
                </c:pt>
                <c:pt idx="1114">
                  <c:v>7.3139326986589399</c:v>
                </c:pt>
                <c:pt idx="1115">
                  <c:v>6.6047669991422797</c:v>
                </c:pt>
                <c:pt idx="1116">
                  <c:v>-13.829796440599701</c:v>
                </c:pt>
                <c:pt idx="1117">
                  <c:v>-10.637580314127799</c:v>
                </c:pt>
                <c:pt idx="1118">
                  <c:v>-15.234506582626899</c:v>
                </c:pt>
                <c:pt idx="1119">
                  <c:v>7.2859419180004998</c:v>
                </c:pt>
                <c:pt idx="1120">
                  <c:v>-13.659505931562901</c:v>
                </c:pt>
                <c:pt idx="1121">
                  <c:v>-3.1075053722235002</c:v>
                </c:pt>
                <c:pt idx="1122">
                  <c:v>-13.3762695769242</c:v>
                </c:pt>
                <c:pt idx="1123">
                  <c:v>-14.689947946604301</c:v>
                </c:pt>
                <c:pt idx="1124">
                  <c:v>4.4618006952774403</c:v>
                </c:pt>
                <c:pt idx="1125">
                  <c:v>-11.289380021527601</c:v>
                </c:pt>
                <c:pt idx="1126">
                  <c:v>-18.3367013299547</c:v>
                </c:pt>
                <c:pt idx="1127">
                  <c:v>-6.1450774253504203</c:v>
                </c:pt>
                <c:pt idx="1128">
                  <c:v>-7.6298337755543297</c:v>
                </c:pt>
                <c:pt idx="1129">
                  <c:v>-9.2235048146421104</c:v>
                </c:pt>
                <c:pt idx="1130">
                  <c:v>-16.244110999825299</c:v>
                </c:pt>
                <c:pt idx="1131">
                  <c:v>3.0120621321791399</c:v>
                </c:pt>
                <c:pt idx="1132">
                  <c:v>-8.3080640080457506</c:v>
                </c:pt>
                <c:pt idx="1133">
                  <c:v>8.6883183984185504</c:v>
                </c:pt>
                <c:pt idx="1134">
                  <c:v>-9.5137773565385704</c:v>
                </c:pt>
                <c:pt idx="1135">
                  <c:v>1.97882048456989</c:v>
                </c:pt>
                <c:pt idx="1136">
                  <c:v>-18.571117267522801</c:v>
                </c:pt>
                <c:pt idx="1137">
                  <c:v>-13.0684604730484</c:v>
                </c:pt>
                <c:pt idx="1138">
                  <c:v>-10.241646652425</c:v>
                </c:pt>
                <c:pt idx="1139">
                  <c:v>-0.68886099847672499</c:v>
                </c:pt>
                <c:pt idx="1140">
                  <c:v>-11.203891322254901</c:v>
                </c:pt>
                <c:pt idx="1141">
                  <c:v>1.24099111888526</c:v>
                </c:pt>
                <c:pt idx="1142">
                  <c:v>-17.847270582571099</c:v>
                </c:pt>
                <c:pt idx="1143">
                  <c:v>-10.2525950194368</c:v>
                </c:pt>
                <c:pt idx="1144">
                  <c:v>7.4474351979550502</c:v>
                </c:pt>
                <c:pt idx="1145">
                  <c:v>-0.93328606885091103</c:v>
                </c:pt>
                <c:pt idx="1146">
                  <c:v>7.9167590205218197</c:v>
                </c:pt>
                <c:pt idx="1147">
                  <c:v>5.8901191476247297</c:v>
                </c:pt>
                <c:pt idx="1148">
                  <c:v>-5.7384861451451599</c:v>
                </c:pt>
                <c:pt idx="1149">
                  <c:v>-4.5131723620940898</c:v>
                </c:pt>
                <c:pt idx="1150">
                  <c:v>-14.6875783110056</c:v>
                </c:pt>
                <c:pt idx="1151">
                  <c:v>-10.476242620369799</c:v>
                </c:pt>
                <c:pt idx="1152">
                  <c:v>-5.10222647735766</c:v>
                </c:pt>
                <c:pt idx="1153">
                  <c:v>-15.3050715748545</c:v>
                </c:pt>
                <c:pt idx="1154">
                  <c:v>-2.09162177008746</c:v>
                </c:pt>
                <c:pt idx="1155">
                  <c:v>-13.0089507163951</c:v>
                </c:pt>
                <c:pt idx="1156">
                  <c:v>-5.0809957861637303</c:v>
                </c:pt>
                <c:pt idx="1157">
                  <c:v>-1.9437785019593701</c:v>
                </c:pt>
                <c:pt idx="1158">
                  <c:v>-1.9388297697027701</c:v>
                </c:pt>
                <c:pt idx="1159">
                  <c:v>-16.2022583633224</c:v>
                </c:pt>
                <c:pt idx="1160">
                  <c:v>6.6653233257325697</c:v>
                </c:pt>
                <c:pt idx="1161">
                  <c:v>2.5148027757190898</c:v>
                </c:pt>
                <c:pt idx="1162">
                  <c:v>-11.071577556683501</c:v>
                </c:pt>
                <c:pt idx="1163">
                  <c:v>-6.6623882473589404</c:v>
                </c:pt>
                <c:pt idx="1164">
                  <c:v>2.6067917296266702E-2</c:v>
                </c:pt>
                <c:pt idx="1165">
                  <c:v>3.23108942552112</c:v>
                </c:pt>
                <c:pt idx="1166">
                  <c:v>-5.9027840547912298</c:v>
                </c:pt>
                <c:pt idx="1167">
                  <c:v>-15.007850158216399</c:v>
                </c:pt>
                <c:pt idx="1168">
                  <c:v>5.2397470184719799</c:v>
                </c:pt>
                <c:pt idx="1169">
                  <c:v>2.2531908347929401</c:v>
                </c:pt>
                <c:pt idx="1170">
                  <c:v>-7.6205852607094098</c:v>
                </c:pt>
                <c:pt idx="1171">
                  <c:v>5.3709671740700404</c:v>
                </c:pt>
                <c:pt idx="1172">
                  <c:v>-16.3769596999546</c:v>
                </c:pt>
                <c:pt idx="1173">
                  <c:v>-15.868737527217499</c:v>
                </c:pt>
                <c:pt idx="1174">
                  <c:v>-1.56599721234348</c:v>
                </c:pt>
                <c:pt idx="1175">
                  <c:v>-8.1544995955148902</c:v>
                </c:pt>
                <c:pt idx="1176">
                  <c:v>-7.9560374593353096</c:v>
                </c:pt>
                <c:pt idx="1177">
                  <c:v>3.3750946764443599</c:v>
                </c:pt>
                <c:pt idx="1178">
                  <c:v>-15.061021556541199</c:v>
                </c:pt>
                <c:pt idx="1179">
                  <c:v>-4.2726726966913402</c:v>
                </c:pt>
                <c:pt idx="1180">
                  <c:v>-2.9900381160909402</c:v>
                </c:pt>
                <c:pt idx="1181">
                  <c:v>-0.73926946880367606</c:v>
                </c:pt>
                <c:pt idx="1182">
                  <c:v>4.2508969239969696</c:v>
                </c:pt>
                <c:pt idx="1183">
                  <c:v>-6.2076192146742102</c:v>
                </c:pt>
                <c:pt idx="1184">
                  <c:v>-0.81996518342692604</c:v>
                </c:pt>
                <c:pt idx="1185">
                  <c:v>-0.28365208865210501</c:v>
                </c:pt>
                <c:pt idx="1186">
                  <c:v>-3.03313704283222</c:v>
                </c:pt>
                <c:pt idx="1187">
                  <c:v>-13.353874074381</c:v>
                </c:pt>
                <c:pt idx="1188">
                  <c:v>8.3961431103919892</c:v>
                </c:pt>
                <c:pt idx="1189">
                  <c:v>8.5937041230568205</c:v>
                </c:pt>
                <c:pt idx="1190">
                  <c:v>3.34886135923476</c:v>
                </c:pt>
                <c:pt idx="1191">
                  <c:v>-4.8623992877080804</c:v>
                </c:pt>
                <c:pt idx="1192">
                  <c:v>7.9061903715063799</c:v>
                </c:pt>
                <c:pt idx="1193">
                  <c:v>-15.023148694624</c:v>
                </c:pt>
                <c:pt idx="1194">
                  <c:v>-11.754823173977501</c:v>
                </c:pt>
                <c:pt idx="1195">
                  <c:v>-12.047598586029499</c:v>
                </c:pt>
                <c:pt idx="1196">
                  <c:v>-4.3172540953786802</c:v>
                </c:pt>
                <c:pt idx="1197">
                  <c:v>-16.444664896121999</c:v>
                </c:pt>
                <c:pt idx="1198">
                  <c:v>-14.105037295804401</c:v>
                </c:pt>
                <c:pt idx="1199">
                  <c:v>-16.441832102466002</c:v>
                </c:pt>
                <c:pt idx="1200">
                  <c:v>-0.65270416467470405</c:v>
                </c:pt>
                <c:pt idx="1201">
                  <c:v>-9.6383792782363908</c:v>
                </c:pt>
                <c:pt idx="1202">
                  <c:v>9.9824910241165396E-2</c:v>
                </c:pt>
                <c:pt idx="1203">
                  <c:v>-1.13846301657866</c:v>
                </c:pt>
                <c:pt idx="1204">
                  <c:v>-15.7727732533428</c:v>
                </c:pt>
                <c:pt idx="1205">
                  <c:v>-2.1511988446255801</c:v>
                </c:pt>
                <c:pt idx="1206">
                  <c:v>8.0671512578308597</c:v>
                </c:pt>
                <c:pt idx="1207">
                  <c:v>4.4971269542339503</c:v>
                </c:pt>
                <c:pt idx="1208">
                  <c:v>-5.3143278779495304</c:v>
                </c:pt>
                <c:pt idx="1209">
                  <c:v>-16.516389267828199</c:v>
                </c:pt>
                <c:pt idx="1210">
                  <c:v>-6.4501960170617902</c:v>
                </c:pt>
                <c:pt idx="1211">
                  <c:v>-2.68686112672412</c:v>
                </c:pt>
                <c:pt idx="1212">
                  <c:v>4.38182072546127</c:v>
                </c:pt>
                <c:pt idx="1213">
                  <c:v>9.1239015859788299</c:v>
                </c:pt>
                <c:pt idx="1214">
                  <c:v>-3.4543688703266899</c:v>
                </c:pt>
                <c:pt idx="1215">
                  <c:v>8.2311556844262306</c:v>
                </c:pt>
                <c:pt idx="1216">
                  <c:v>6.9783000760188996</c:v>
                </c:pt>
                <c:pt idx="1217">
                  <c:v>4.4207032361666299</c:v>
                </c:pt>
                <c:pt idx="1218">
                  <c:v>-12.115478967716101</c:v>
                </c:pt>
                <c:pt idx="1219">
                  <c:v>-17.8689865232625</c:v>
                </c:pt>
                <c:pt idx="1220">
                  <c:v>-17.231082491963601</c:v>
                </c:pt>
                <c:pt idx="1221">
                  <c:v>7.1540464861786699</c:v>
                </c:pt>
                <c:pt idx="1222">
                  <c:v>-10.3594783765349</c:v>
                </c:pt>
                <c:pt idx="1223">
                  <c:v>-9.0606349042983503</c:v>
                </c:pt>
                <c:pt idx="1224">
                  <c:v>-18.806979507566702</c:v>
                </c:pt>
                <c:pt idx="1225">
                  <c:v>-2.43371390927825</c:v>
                </c:pt>
                <c:pt idx="1226">
                  <c:v>-13.9927761099544</c:v>
                </c:pt>
                <c:pt idx="1227">
                  <c:v>-14.6867940477498</c:v>
                </c:pt>
                <c:pt idx="1228">
                  <c:v>-13.891984048773001</c:v>
                </c:pt>
                <c:pt idx="1229">
                  <c:v>0.39207825201593199</c:v>
                </c:pt>
                <c:pt idx="1230">
                  <c:v>5.3268893092741099</c:v>
                </c:pt>
                <c:pt idx="1231">
                  <c:v>5.1180521857515098</c:v>
                </c:pt>
                <c:pt idx="1232">
                  <c:v>6.8816290548982302</c:v>
                </c:pt>
                <c:pt idx="1233">
                  <c:v>2.2619212651617699</c:v>
                </c:pt>
                <c:pt idx="1234">
                  <c:v>-9.1414472831207707</c:v>
                </c:pt>
                <c:pt idx="1235">
                  <c:v>-19.0740776640951</c:v>
                </c:pt>
                <c:pt idx="1236">
                  <c:v>-11.1291487555551</c:v>
                </c:pt>
                <c:pt idx="1237">
                  <c:v>-9.9157387678852906</c:v>
                </c:pt>
                <c:pt idx="1238">
                  <c:v>-0.13243541107831899</c:v>
                </c:pt>
                <c:pt idx="1239">
                  <c:v>-3.0627781059385701</c:v>
                </c:pt>
                <c:pt idx="1240">
                  <c:v>-12.6648199484305</c:v>
                </c:pt>
                <c:pt idx="1241">
                  <c:v>-7.1470202900667301</c:v>
                </c:pt>
                <c:pt idx="1242">
                  <c:v>-13.8356434739037</c:v>
                </c:pt>
                <c:pt idx="1243">
                  <c:v>-1.76533316557968</c:v>
                </c:pt>
                <c:pt idx="1244">
                  <c:v>-18.315988667597299</c:v>
                </c:pt>
                <c:pt idx="1245">
                  <c:v>0.64604486815955997</c:v>
                </c:pt>
                <c:pt idx="1246">
                  <c:v>-1.9758448371485899</c:v>
                </c:pt>
                <c:pt idx="1247">
                  <c:v>-12.983720219699601</c:v>
                </c:pt>
                <c:pt idx="1248">
                  <c:v>-12.044179703275001</c:v>
                </c:pt>
                <c:pt idx="1249">
                  <c:v>-13.373635199229501</c:v>
                </c:pt>
                <c:pt idx="1250">
                  <c:v>-11.9758081370949</c:v>
                </c:pt>
                <c:pt idx="1251">
                  <c:v>-9.6824052887717098</c:v>
                </c:pt>
                <c:pt idx="1252">
                  <c:v>1.00486396465268</c:v>
                </c:pt>
                <c:pt idx="1253">
                  <c:v>8.3505583126935292</c:v>
                </c:pt>
                <c:pt idx="1254">
                  <c:v>-5.7754121082629499</c:v>
                </c:pt>
                <c:pt idx="1255">
                  <c:v>-14.7064947276941</c:v>
                </c:pt>
                <c:pt idx="1256">
                  <c:v>-14.2456351163116</c:v>
                </c:pt>
                <c:pt idx="1257">
                  <c:v>-16.006565684677799</c:v>
                </c:pt>
                <c:pt idx="1258">
                  <c:v>-14.8665432173225</c:v>
                </c:pt>
                <c:pt idx="1259">
                  <c:v>-2.6050897778006399</c:v>
                </c:pt>
                <c:pt idx="1260">
                  <c:v>-5.8498664572504904</c:v>
                </c:pt>
                <c:pt idx="1261">
                  <c:v>-6.6159594394819301</c:v>
                </c:pt>
                <c:pt idx="1262">
                  <c:v>-3.8391991060986199</c:v>
                </c:pt>
                <c:pt idx="1263">
                  <c:v>0.10620402340613699</c:v>
                </c:pt>
                <c:pt idx="1264">
                  <c:v>5.9793644922183002</c:v>
                </c:pt>
                <c:pt idx="1265">
                  <c:v>5.8569866013766099</c:v>
                </c:pt>
                <c:pt idx="1266">
                  <c:v>-15.6885200744966</c:v>
                </c:pt>
                <c:pt idx="1267">
                  <c:v>1.9762211023439</c:v>
                </c:pt>
                <c:pt idx="1268">
                  <c:v>5.12805251465584</c:v>
                </c:pt>
                <c:pt idx="1269">
                  <c:v>-18.199005992826599</c:v>
                </c:pt>
                <c:pt idx="1270">
                  <c:v>-15.8218586231221</c:v>
                </c:pt>
                <c:pt idx="1271">
                  <c:v>4.9159287334214001</c:v>
                </c:pt>
                <c:pt idx="1272">
                  <c:v>8.2165450975796903E-2</c:v>
                </c:pt>
                <c:pt idx="1273">
                  <c:v>-17.6092670242578</c:v>
                </c:pt>
                <c:pt idx="1274">
                  <c:v>-10.7335575726361</c:v>
                </c:pt>
                <c:pt idx="1275">
                  <c:v>-14.6650733678548</c:v>
                </c:pt>
                <c:pt idx="1276">
                  <c:v>-12.095739100197999</c:v>
                </c:pt>
                <c:pt idx="1277">
                  <c:v>3.5409582209347001</c:v>
                </c:pt>
                <c:pt idx="1278">
                  <c:v>-9.8279624166545698</c:v>
                </c:pt>
                <c:pt idx="1279">
                  <c:v>3.8856330298525701</c:v>
                </c:pt>
                <c:pt idx="1280">
                  <c:v>-0.35569012501569103</c:v>
                </c:pt>
                <c:pt idx="1281">
                  <c:v>-8.5346449214315996</c:v>
                </c:pt>
                <c:pt idx="1282">
                  <c:v>-13.2080737644084</c:v>
                </c:pt>
                <c:pt idx="1283">
                  <c:v>4.1924439847672703</c:v>
                </c:pt>
                <c:pt idx="1284">
                  <c:v>-0.14755858283979201</c:v>
                </c:pt>
                <c:pt idx="1285">
                  <c:v>-8.8238366189270501</c:v>
                </c:pt>
                <c:pt idx="1286">
                  <c:v>-2.5714945115975198</c:v>
                </c:pt>
                <c:pt idx="1287">
                  <c:v>0.57827636297611895</c:v>
                </c:pt>
                <c:pt idx="1288">
                  <c:v>-4.359935090035</c:v>
                </c:pt>
                <c:pt idx="1289">
                  <c:v>7.38800930693324</c:v>
                </c:pt>
                <c:pt idx="1290">
                  <c:v>1.8730481508564401</c:v>
                </c:pt>
                <c:pt idx="1291">
                  <c:v>-2.1391196668883801</c:v>
                </c:pt>
                <c:pt idx="1292">
                  <c:v>-15.7749204506226</c:v>
                </c:pt>
                <c:pt idx="1293">
                  <c:v>-15.1981920769783</c:v>
                </c:pt>
                <c:pt idx="1294">
                  <c:v>2.5573112534482099</c:v>
                </c:pt>
                <c:pt idx="1295">
                  <c:v>-14.523537416045899</c:v>
                </c:pt>
                <c:pt idx="1296">
                  <c:v>-10.945217955564299</c:v>
                </c:pt>
                <c:pt idx="1297">
                  <c:v>6.1185271336529503</c:v>
                </c:pt>
                <c:pt idx="1298">
                  <c:v>0.24657351378314701</c:v>
                </c:pt>
                <c:pt idx="1299">
                  <c:v>9.0925607584524109</c:v>
                </c:pt>
                <c:pt idx="1300">
                  <c:v>-15.0334163371601</c:v>
                </c:pt>
                <c:pt idx="1301">
                  <c:v>-8.7319777544855093</c:v>
                </c:pt>
                <c:pt idx="1302">
                  <c:v>-14.563519721586999</c:v>
                </c:pt>
                <c:pt idx="1303">
                  <c:v>-18.1587240901809</c:v>
                </c:pt>
                <c:pt idx="1304">
                  <c:v>-18.1060065404913</c:v>
                </c:pt>
                <c:pt idx="1305">
                  <c:v>-18.731465245648501</c:v>
                </c:pt>
                <c:pt idx="1306">
                  <c:v>-14.688122342892299</c:v>
                </c:pt>
                <c:pt idx="1307">
                  <c:v>-17.248121783868001</c:v>
                </c:pt>
                <c:pt idx="1308">
                  <c:v>-9.7195952754114003</c:v>
                </c:pt>
                <c:pt idx="1309">
                  <c:v>-9.7314532441099608</c:v>
                </c:pt>
                <c:pt idx="1310">
                  <c:v>-0.34160911098839603</c:v>
                </c:pt>
                <c:pt idx="1311">
                  <c:v>-1.96288527008456</c:v>
                </c:pt>
                <c:pt idx="1312">
                  <c:v>4.5854272502185598</c:v>
                </c:pt>
                <c:pt idx="1313">
                  <c:v>4.8853114860640297</c:v>
                </c:pt>
                <c:pt idx="1314">
                  <c:v>9.5073440798285294</c:v>
                </c:pt>
                <c:pt idx="1315">
                  <c:v>-15.0548811776556</c:v>
                </c:pt>
                <c:pt idx="1316">
                  <c:v>-0.81568177780917805</c:v>
                </c:pt>
                <c:pt idx="1317">
                  <c:v>-8.6440036095814605</c:v>
                </c:pt>
                <c:pt idx="1318">
                  <c:v>-16.121677131316801</c:v>
                </c:pt>
                <c:pt idx="1319">
                  <c:v>-15.563814060436901</c:v>
                </c:pt>
                <c:pt idx="1320">
                  <c:v>-1.9573635610882201</c:v>
                </c:pt>
                <c:pt idx="1321">
                  <c:v>-17.6179331112345</c:v>
                </c:pt>
                <c:pt idx="1322">
                  <c:v>-17.018597359973501</c:v>
                </c:pt>
                <c:pt idx="1323">
                  <c:v>1.6420996810663</c:v>
                </c:pt>
                <c:pt idx="1324">
                  <c:v>-17.8657264834006</c:v>
                </c:pt>
                <c:pt idx="1325">
                  <c:v>-15.1104934492823</c:v>
                </c:pt>
                <c:pt idx="1326">
                  <c:v>-0.480957878336292</c:v>
                </c:pt>
                <c:pt idx="1327">
                  <c:v>6.6284594338935596</c:v>
                </c:pt>
                <c:pt idx="1328">
                  <c:v>0.32725616135934299</c:v>
                </c:pt>
                <c:pt idx="1329">
                  <c:v>-5.0301986283934799</c:v>
                </c:pt>
                <c:pt idx="1330">
                  <c:v>5.9204839289464299</c:v>
                </c:pt>
                <c:pt idx="1331">
                  <c:v>-8.8491629373509308</c:v>
                </c:pt>
                <c:pt idx="1332">
                  <c:v>4.1929406828980502</c:v>
                </c:pt>
                <c:pt idx="1333">
                  <c:v>-14.422552053338</c:v>
                </c:pt>
                <c:pt idx="1334">
                  <c:v>4.2610632420825896</c:v>
                </c:pt>
                <c:pt idx="1335">
                  <c:v>-14.9365782106401</c:v>
                </c:pt>
                <c:pt idx="1336">
                  <c:v>-13.459995980536901</c:v>
                </c:pt>
                <c:pt idx="1337">
                  <c:v>-6.3842233035448599</c:v>
                </c:pt>
                <c:pt idx="1338">
                  <c:v>-6.6505639939876504</c:v>
                </c:pt>
                <c:pt idx="1339">
                  <c:v>-11.9255530043558</c:v>
                </c:pt>
                <c:pt idx="1340">
                  <c:v>-19.333787089354299</c:v>
                </c:pt>
                <c:pt idx="1341">
                  <c:v>-13.1853581499673</c:v>
                </c:pt>
                <c:pt idx="1342">
                  <c:v>-3.5630022737096998</c:v>
                </c:pt>
                <c:pt idx="1343">
                  <c:v>-16.123864736279302</c:v>
                </c:pt>
                <c:pt idx="1344">
                  <c:v>-13.498611047695499</c:v>
                </c:pt>
                <c:pt idx="1345">
                  <c:v>0.113501198074885</c:v>
                </c:pt>
                <c:pt idx="1346">
                  <c:v>0.87514959728436703</c:v>
                </c:pt>
                <c:pt idx="1347">
                  <c:v>4.8450083751379296</c:v>
                </c:pt>
                <c:pt idx="1348">
                  <c:v>8.4077411022686803</c:v>
                </c:pt>
                <c:pt idx="1349">
                  <c:v>2.0757085538456401</c:v>
                </c:pt>
                <c:pt idx="1350">
                  <c:v>9.6468368770572592</c:v>
                </c:pt>
                <c:pt idx="1351">
                  <c:v>-6.1106790107835796</c:v>
                </c:pt>
                <c:pt idx="1352">
                  <c:v>-19.1493651599861</c:v>
                </c:pt>
                <c:pt idx="1353">
                  <c:v>-18.2993492300265</c:v>
                </c:pt>
                <c:pt idx="1354">
                  <c:v>0.104149026069777</c:v>
                </c:pt>
                <c:pt idx="1355">
                  <c:v>-11.8141349736397</c:v>
                </c:pt>
                <c:pt idx="1356">
                  <c:v>-7.5325631635236601</c:v>
                </c:pt>
                <c:pt idx="1357">
                  <c:v>-9.6008533082429608</c:v>
                </c:pt>
                <c:pt idx="1358">
                  <c:v>-16.320945941223499</c:v>
                </c:pt>
                <c:pt idx="1359">
                  <c:v>-17.1865063271628</c:v>
                </c:pt>
                <c:pt idx="1360">
                  <c:v>-9.4796121745900699</c:v>
                </c:pt>
                <c:pt idx="1361">
                  <c:v>-10.5116450293899</c:v>
                </c:pt>
                <c:pt idx="1362">
                  <c:v>-18.574806806059499</c:v>
                </c:pt>
                <c:pt idx="1363">
                  <c:v>-9.5300748138665003</c:v>
                </c:pt>
                <c:pt idx="1364">
                  <c:v>0.38160032021948398</c:v>
                </c:pt>
                <c:pt idx="1365">
                  <c:v>-9.0095358541579706</c:v>
                </c:pt>
                <c:pt idx="1366">
                  <c:v>3.1377132665752399</c:v>
                </c:pt>
                <c:pt idx="1367">
                  <c:v>-8.1718339192977005</c:v>
                </c:pt>
                <c:pt idx="1368">
                  <c:v>5.8131476338816501</c:v>
                </c:pt>
                <c:pt idx="1369">
                  <c:v>-13.1818594540748</c:v>
                </c:pt>
                <c:pt idx="1370">
                  <c:v>2.1790286505416701</c:v>
                </c:pt>
                <c:pt idx="1371">
                  <c:v>-13.5030679472993</c:v>
                </c:pt>
                <c:pt idx="1372">
                  <c:v>1.1509648393751499</c:v>
                </c:pt>
                <c:pt idx="1373">
                  <c:v>-10.368476190629</c:v>
                </c:pt>
                <c:pt idx="1374">
                  <c:v>-13.016584848900401</c:v>
                </c:pt>
                <c:pt idx="1375">
                  <c:v>-18.277625436034299</c:v>
                </c:pt>
                <c:pt idx="1376">
                  <c:v>7.0886611819719798</c:v>
                </c:pt>
                <c:pt idx="1377">
                  <c:v>-11.6404360155025</c:v>
                </c:pt>
                <c:pt idx="1378">
                  <c:v>-9.9655575813266495</c:v>
                </c:pt>
                <c:pt idx="1379">
                  <c:v>6.3245108929911602</c:v>
                </c:pt>
                <c:pt idx="1380">
                  <c:v>3.3792381638314999</c:v>
                </c:pt>
                <c:pt idx="1381">
                  <c:v>2.0660203991102501</c:v>
                </c:pt>
                <c:pt idx="1382">
                  <c:v>-16.581374392097999</c:v>
                </c:pt>
                <c:pt idx="1383">
                  <c:v>8.5165843171544005</c:v>
                </c:pt>
                <c:pt idx="1384">
                  <c:v>-14.482918262418901</c:v>
                </c:pt>
                <c:pt idx="1385">
                  <c:v>-6.0064456940823803</c:v>
                </c:pt>
                <c:pt idx="1386">
                  <c:v>-16.1127980842308</c:v>
                </c:pt>
                <c:pt idx="1387">
                  <c:v>8.9686458762639791</c:v>
                </c:pt>
                <c:pt idx="1388">
                  <c:v>0.20706758106051901</c:v>
                </c:pt>
                <c:pt idx="1389">
                  <c:v>-16.4521213874953</c:v>
                </c:pt>
                <c:pt idx="1390">
                  <c:v>-15.3217976063448</c:v>
                </c:pt>
                <c:pt idx="1391">
                  <c:v>4.7699318970583402</c:v>
                </c:pt>
                <c:pt idx="1392">
                  <c:v>6.4491167032335497</c:v>
                </c:pt>
                <c:pt idx="1393">
                  <c:v>8.9202673963625791</c:v>
                </c:pt>
                <c:pt idx="1394">
                  <c:v>-2.1379224035170799</c:v>
                </c:pt>
                <c:pt idx="1395">
                  <c:v>-3.6288005344199501</c:v>
                </c:pt>
                <c:pt idx="1396">
                  <c:v>-7.7805350097784602</c:v>
                </c:pt>
                <c:pt idx="1397">
                  <c:v>-14.576073393229199</c:v>
                </c:pt>
                <c:pt idx="1398">
                  <c:v>-12.9142246068189</c:v>
                </c:pt>
                <c:pt idx="1399">
                  <c:v>5.2597244494871003</c:v>
                </c:pt>
                <c:pt idx="1400">
                  <c:v>-1.68556260829459</c:v>
                </c:pt>
                <c:pt idx="1401">
                  <c:v>8.4783164608921098</c:v>
                </c:pt>
                <c:pt idx="1402">
                  <c:v>-7.5360132506175104</c:v>
                </c:pt>
                <c:pt idx="1403">
                  <c:v>-10.759956661141199</c:v>
                </c:pt>
                <c:pt idx="1404">
                  <c:v>-16.277390907185001</c:v>
                </c:pt>
                <c:pt idx="1405">
                  <c:v>4.0052643656222502</c:v>
                </c:pt>
                <c:pt idx="1406">
                  <c:v>-8.2117655223129802</c:v>
                </c:pt>
                <c:pt idx="1407">
                  <c:v>3.16356659374684</c:v>
                </c:pt>
                <c:pt idx="1408">
                  <c:v>-6.6525707761577397</c:v>
                </c:pt>
                <c:pt idx="1409">
                  <c:v>-12.1633764342061</c:v>
                </c:pt>
                <c:pt idx="1410">
                  <c:v>-15.488794003622001</c:v>
                </c:pt>
                <c:pt idx="1411">
                  <c:v>9.1841324115833398</c:v>
                </c:pt>
                <c:pt idx="1412">
                  <c:v>-17.248678980337701</c:v>
                </c:pt>
                <c:pt idx="1413">
                  <c:v>-12.0451546824854</c:v>
                </c:pt>
                <c:pt idx="1414">
                  <c:v>-2.40796574734389E-2</c:v>
                </c:pt>
                <c:pt idx="1415">
                  <c:v>-4.3784467553308497</c:v>
                </c:pt>
                <c:pt idx="1416">
                  <c:v>-8.5643309766865201</c:v>
                </c:pt>
                <c:pt idx="1417">
                  <c:v>-10.874460125156</c:v>
                </c:pt>
                <c:pt idx="1418">
                  <c:v>-6.2093925119154898</c:v>
                </c:pt>
                <c:pt idx="1419">
                  <c:v>-2.6524629088259801</c:v>
                </c:pt>
                <c:pt idx="1420">
                  <c:v>-0.27633552706327902</c:v>
                </c:pt>
                <c:pt idx="1421">
                  <c:v>-18.302456987331201</c:v>
                </c:pt>
                <c:pt idx="1422">
                  <c:v>-17.2527824996859</c:v>
                </c:pt>
                <c:pt idx="1423">
                  <c:v>-1.95549496061652</c:v>
                </c:pt>
                <c:pt idx="1424">
                  <c:v>-11.76462819971</c:v>
                </c:pt>
                <c:pt idx="1425">
                  <c:v>-10.823805107635</c:v>
                </c:pt>
                <c:pt idx="1426">
                  <c:v>3.89245658922226</c:v>
                </c:pt>
                <c:pt idx="1427">
                  <c:v>-17.0183336035876</c:v>
                </c:pt>
                <c:pt idx="1428">
                  <c:v>-11.0752020761655</c:v>
                </c:pt>
                <c:pt idx="1429">
                  <c:v>-4.57621593961266</c:v>
                </c:pt>
                <c:pt idx="1430">
                  <c:v>-1.7770097559587901</c:v>
                </c:pt>
                <c:pt idx="1431">
                  <c:v>-0.32523460748046001</c:v>
                </c:pt>
                <c:pt idx="1432">
                  <c:v>-12.9447851905681</c:v>
                </c:pt>
                <c:pt idx="1433">
                  <c:v>5.6843210204685501</c:v>
                </c:pt>
                <c:pt idx="1434">
                  <c:v>-5.2371733391642197</c:v>
                </c:pt>
                <c:pt idx="1435">
                  <c:v>-13.1918640855692</c:v>
                </c:pt>
                <c:pt idx="1436">
                  <c:v>-7.8337191401037902</c:v>
                </c:pt>
                <c:pt idx="1437">
                  <c:v>6.2570317948027903</c:v>
                </c:pt>
                <c:pt idx="1438">
                  <c:v>-11.870049608998199</c:v>
                </c:pt>
                <c:pt idx="1439">
                  <c:v>-10.6855511248142</c:v>
                </c:pt>
                <c:pt idx="1440">
                  <c:v>-13.712649330708899</c:v>
                </c:pt>
                <c:pt idx="1441">
                  <c:v>-16.584344284612001</c:v>
                </c:pt>
                <c:pt idx="1442">
                  <c:v>7.5490826241717297</c:v>
                </c:pt>
                <c:pt idx="1443">
                  <c:v>-9.6561672021422797</c:v>
                </c:pt>
                <c:pt idx="1444">
                  <c:v>4.7957886214402201</c:v>
                </c:pt>
                <c:pt idx="1445">
                  <c:v>-1.71298019763589</c:v>
                </c:pt>
                <c:pt idx="1446">
                  <c:v>-1.40302943668364</c:v>
                </c:pt>
                <c:pt idx="1447">
                  <c:v>-18.422521695709499</c:v>
                </c:pt>
                <c:pt idx="1448">
                  <c:v>3.2032229711164999</c:v>
                </c:pt>
                <c:pt idx="1449">
                  <c:v>-6.3740532881699004</c:v>
                </c:pt>
                <c:pt idx="1450">
                  <c:v>-9.4668130523281402</c:v>
                </c:pt>
                <c:pt idx="1451">
                  <c:v>-17.5660450349434</c:v>
                </c:pt>
                <c:pt idx="1452">
                  <c:v>1.5470567709501699</c:v>
                </c:pt>
                <c:pt idx="1453">
                  <c:v>8.2753864008165703</c:v>
                </c:pt>
                <c:pt idx="1454">
                  <c:v>2.7121954123693799</c:v>
                </c:pt>
                <c:pt idx="1455">
                  <c:v>-1.21835759312548</c:v>
                </c:pt>
                <c:pt idx="1456">
                  <c:v>-0.47423545668705802</c:v>
                </c:pt>
                <c:pt idx="1457">
                  <c:v>5.6687313778956998</c:v>
                </c:pt>
                <c:pt idx="1458">
                  <c:v>-1.3906710368005</c:v>
                </c:pt>
                <c:pt idx="1459">
                  <c:v>-16.2289178708306</c:v>
                </c:pt>
                <c:pt idx="1460">
                  <c:v>2.49619672765431</c:v>
                </c:pt>
                <c:pt idx="1461">
                  <c:v>7.4675669343923303</c:v>
                </c:pt>
                <c:pt idx="1462">
                  <c:v>7.8067125308225798</c:v>
                </c:pt>
                <c:pt idx="1463">
                  <c:v>1.13552040434693</c:v>
                </c:pt>
                <c:pt idx="1464">
                  <c:v>-5.5100816758743596</c:v>
                </c:pt>
                <c:pt idx="1465">
                  <c:v>5.0880065182553302</c:v>
                </c:pt>
                <c:pt idx="1466">
                  <c:v>-0.55124627469613596</c:v>
                </c:pt>
                <c:pt idx="1467">
                  <c:v>-18.867444750607302</c:v>
                </c:pt>
                <c:pt idx="1468">
                  <c:v>-19.1053305050701</c:v>
                </c:pt>
                <c:pt idx="1469">
                  <c:v>9.1142999391791601</c:v>
                </c:pt>
                <c:pt idx="1470">
                  <c:v>-5.3029056478692498</c:v>
                </c:pt>
                <c:pt idx="1471">
                  <c:v>-15.230646251211301</c:v>
                </c:pt>
                <c:pt idx="1472">
                  <c:v>-5.5861718049705296</c:v>
                </c:pt>
                <c:pt idx="1473">
                  <c:v>-15.1129755246494</c:v>
                </c:pt>
                <c:pt idx="1474">
                  <c:v>-7.9773885895058703</c:v>
                </c:pt>
                <c:pt idx="1475">
                  <c:v>-8.6474287622708399</c:v>
                </c:pt>
                <c:pt idx="1476">
                  <c:v>-16.757854781203399</c:v>
                </c:pt>
                <c:pt idx="1477">
                  <c:v>4.1011322211493102</c:v>
                </c:pt>
                <c:pt idx="1478">
                  <c:v>-15.302382054454799</c:v>
                </c:pt>
                <c:pt idx="1479">
                  <c:v>-13.501441353387399</c:v>
                </c:pt>
                <c:pt idx="1480">
                  <c:v>3.7789551098227401</c:v>
                </c:pt>
                <c:pt idx="1481">
                  <c:v>-15.129335331019901</c:v>
                </c:pt>
                <c:pt idx="1482">
                  <c:v>-13.7855114464856</c:v>
                </c:pt>
                <c:pt idx="1483">
                  <c:v>0.51471850321586698</c:v>
                </c:pt>
                <c:pt idx="1484">
                  <c:v>-4.1195958139371198</c:v>
                </c:pt>
                <c:pt idx="1485">
                  <c:v>-18.519398952055099</c:v>
                </c:pt>
                <c:pt idx="1486">
                  <c:v>-16.062138827381901</c:v>
                </c:pt>
                <c:pt idx="1487">
                  <c:v>2.78955294534572</c:v>
                </c:pt>
                <c:pt idx="1488">
                  <c:v>4.5966175419786897</c:v>
                </c:pt>
                <c:pt idx="1489">
                  <c:v>-16.760233667718399</c:v>
                </c:pt>
                <c:pt idx="1490">
                  <c:v>-10.242236490858099</c:v>
                </c:pt>
                <c:pt idx="1491">
                  <c:v>-1.1426249572457801</c:v>
                </c:pt>
                <c:pt idx="1492">
                  <c:v>-17.346042464517701</c:v>
                </c:pt>
                <c:pt idx="1493">
                  <c:v>-7.8495971755502003</c:v>
                </c:pt>
                <c:pt idx="1494">
                  <c:v>9.3725026002882199</c:v>
                </c:pt>
                <c:pt idx="1495">
                  <c:v>7.4485581651345303</c:v>
                </c:pt>
                <c:pt idx="1496">
                  <c:v>-13.4440840618041</c:v>
                </c:pt>
                <c:pt idx="1497">
                  <c:v>-10.7259399080964</c:v>
                </c:pt>
                <c:pt idx="1498">
                  <c:v>-0.82780874264208903</c:v>
                </c:pt>
                <c:pt idx="1499">
                  <c:v>-16.5160155917754</c:v>
                </c:pt>
                <c:pt idx="1500">
                  <c:v>-7.3443416223524398</c:v>
                </c:pt>
                <c:pt idx="1501">
                  <c:v>0.14341090114517399</c:v>
                </c:pt>
                <c:pt idx="1502">
                  <c:v>-14.2244118958185</c:v>
                </c:pt>
                <c:pt idx="1503">
                  <c:v>-11.073803975261701</c:v>
                </c:pt>
                <c:pt idx="1504">
                  <c:v>-3.8012869820623201</c:v>
                </c:pt>
                <c:pt idx="1505">
                  <c:v>-0.77785851189016597</c:v>
                </c:pt>
                <c:pt idx="1506">
                  <c:v>-13.0168996905594</c:v>
                </c:pt>
                <c:pt idx="1507">
                  <c:v>-11.694284735816399</c:v>
                </c:pt>
                <c:pt idx="1508">
                  <c:v>-12.994136361991499</c:v>
                </c:pt>
                <c:pt idx="1509">
                  <c:v>0.74317552262874498</c:v>
                </c:pt>
                <c:pt idx="1510">
                  <c:v>6.4305697172076801</c:v>
                </c:pt>
                <c:pt idx="1511">
                  <c:v>2.3838731260909398</c:v>
                </c:pt>
                <c:pt idx="1512">
                  <c:v>-5.1873706552594703</c:v>
                </c:pt>
                <c:pt idx="1513">
                  <c:v>-16.863874232052599</c:v>
                </c:pt>
                <c:pt idx="1514">
                  <c:v>-2.1597485557059102</c:v>
                </c:pt>
                <c:pt idx="1515">
                  <c:v>-4.8230316345745496</c:v>
                </c:pt>
                <c:pt idx="1516">
                  <c:v>5.9049383253424299</c:v>
                </c:pt>
                <c:pt idx="1517">
                  <c:v>-14.783081089908</c:v>
                </c:pt>
                <c:pt idx="1518">
                  <c:v>-11.1687315858674</c:v>
                </c:pt>
                <c:pt idx="1519">
                  <c:v>-17.430504005505298</c:v>
                </c:pt>
                <c:pt idx="1520">
                  <c:v>1.4715206895281501</c:v>
                </c:pt>
                <c:pt idx="1521">
                  <c:v>-13.6203815028507</c:v>
                </c:pt>
                <c:pt idx="1522">
                  <c:v>-9.6067735830190699</c:v>
                </c:pt>
                <c:pt idx="1523">
                  <c:v>-19.4091534300977</c:v>
                </c:pt>
                <c:pt idx="1524">
                  <c:v>-14.742865450747701</c:v>
                </c:pt>
                <c:pt idx="1525">
                  <c:v>-12.364594545643399</c:v>
                </c:pt>
                <c:pt idx="1526">
                  <c:v>-18.5650608464315</c:v>
                </c:pt>
                <c:pt idx="1527">
                  <c:v>-0.33487805476047999</c:v>
                </c:pt>
                <c:pt idx="1528">
                  <c:v>-14.6157453918269</c:v>
                </c:pt>
                <c:pt idx="1529">
                  <c:v>3.3955006309240701</c:v>
                </c:pt>
                <c:pt idx="1530">
                  <c:v>-14.895920654203501</c:v>
                </c:pt>
                <c:pt idx="1531">
                  <c:v>5.82433328774207E-2</c:v>
                </c:pt>
                <c:pt idx="1532">
                  <c:v>-9.4309782094023191</c:v>
                </c:pt>
                <c:pt idx="1533">
                  <c:v>1.34269473012596</c:v>
                </c:pt>
                <c:pt idx="1534">
                  <c:v>-7.2243377523652796</c:v>
                </c:pt>
                <c:pt idx="1535">
                  <c:v>5.4076913100439103</c:v>
                </c:pt>
                <c:pt idx="1536">
                  <c:v>4.6291946816534599</c:v>
                </c:pt>
                <c:pt idx="1537">
                  <c:v>-6.2000542274591703</c:v>
                </c:pt>
                <c:pt idx="1538">
                  <c:v>3.0508886831931599</c:v>
                </c:pt>
                <c:pt idx="1539">
                  <c:v>9.5627511952947604</c:v>
                </c:pt>
                <c:pt idx="1540">
                  <c:v>-17.840617241444601</c:v>
                </c:pt>
                <c:pt idx="1541">
                  <c:v>1.7190937046939001</c:v>
                </c:pt>
                <c:pt idx="1542">
                  <c:v>-1.01839713536287</c:v>
                </c:pt>
                <c:pt idx="1543">
                  <c:v>-11.4522688004641</c:v>
                </c:pt>
                <c:pt idx="1544">
                  <c:v>-6.7893636120580503</c:v>
                </c:pt>
                <c:pt idx="1545">
                  <c:v>-9.5654560195742899</c:v>
                </c:pt>
                <c:pt idx="1546">
                  <c:v>-14.3674539495353</c:v>
                </c:pt>
                <c:pt idx="1547">
                  <c:v>8.0966811614838292</c:v>
                </c:pt>
                <c:pt idx="1548">
                  <c:v>1.78572270236444</c:v>
                </c:pt>
                <c:pt idx="1549">
                  <c:v>-14.311169136431801</c:v>
                </c:pt>
                <c:pt idx="1550">
                  <c:v>-14.5808052375993</c:v>
                </c:pt>
                <c:pt idx="1551">
                  <c:v>-3.0794651630076202</c:v>
                </c:pt>
                <c:pt idx="1552">
                  <c:v>9.1011613780755507</c:v>
                </c:pt>
                <c:pt idx="1553">
                  <c:v>8.7171448999810295</c:v>
                </c:pt>
                <c:pt idx="1554">
                  <c:v>5.3300750436688098</c:v>
                </c:pt>
                <c:pt idx="1555">
                  <c:v>-10.8820351664704</c:v>
                </c:pt>
                <c:pt idx="1556">
                  <c:v>6.8436524059997401</c:v>
                </c:pt>
                <c:pt idx="1557">
                  <c:v>-10.503852563434799</c:v>
                </c:pt>
                <c:pt idx="1558">
                  <c:v>-7.6954774571686402</c:v>
                </c:pt>
                <c:pt idx="1559">
                  <c:v>0.196495420559162</c:v>
                </c:pt>
                <c:pt idx="1560">
                  <c:v>-8.3147912942285505</c:v>
                </c:pt>
                <c:pt idx="1561">
                  <c:v>-1.5522476122289099E-2</c:v>
                </c:pt>
                <c:pt idx="1562">
                  <c:v>-16.721086770432599</c:v>
                </c:pt>
                <c:pt idx="1563">
                  <c:v>-17.292520159049602</c:v>
                </c:pt>
                <c:pt idx="1564">
                  <c:v>3.2698615055039699</c:v>
                </c:pt>
                <c:pt idx="1565">
                  <c:v>-11.397299223438401</c:v>
                </c:pt>
                <c:pt idx="1566">
                  <c:v>0.21416946212934401</c:v>
                </c:pt>
                <c:pt idx="1567">
                  <c:v>-5.26773762870019</c:v>
                </c:pt>
                <c:pt idx="1568">
                  <c:v>-3.64235891965432</c:v>
                </c:pt>
                <c:pt idx="1569">
                  <c:v>-4.9091325578013096</c:v>
                </c:pt>
                <c:pt idx="1570">
                  <c:v>4.5347182596311297</c:v>
                </c:pt>
                <c:pt idx="1571">
                  <c:v>-1.4861933399924701</c:v>
                </c:pt>
                <c:pt idx="1572">
                  <c:v>-16.493695318603301</c:v>
                </c:pt>
                <c:pt idx="1573">
                  <c:v>-9.3145546404813597</c:v>
                </c:pt>
                <c:pt idx="1574">
                  <c:v>-7.7060802196745799</c:v>
                </c:pt>
                <c:pt idx="1575">
                  <c:v>-6.5464543230148102</c:v>
                </c:pt>
                <c:pt idx="1576">
                  <c:v>-13.8321234944748</c:v>
                </c:pt>
                <c:pt idx="1577">
                  <c:v>0.84791641832026199</c:v>
                </c:pt>
                <c:pt idx="1578">
                  <c:v>-3.0552087237360399</c:v>
                </c:pt>
                <c:pt idx="1579">
                  <c:v>-13.010904711288999</c:v>
                </c:pt>
                <c:pt idx="1580">
                  <c:v>8.1881804002651499</c:v>
                </c:pt>
                <c:pt idx="1581">
                  <c:v>-5.5548522078355003</c:v>
                </c:pt>
                <c:pt idx="1582">
                  <c:v>-3.1041050116053399</c:v>
                </c:pt>
                <c:pt idx="1583">
                  <c:v>-0.273987031660686</c:v>
                </c:pt>
                <c:pt idx="1584">
                  <c:v>-2.8280679657590402</c:v>
                </c:pt>
                <c:pt idx="1585">
                  <c:v>-9.0746655990654208</c:v>
                </c:pt>
                <c:pt idx="1586">
                  <c:v>-9.2306828012128506</c:v>
                </c:pt>
                <c:pt idx="1587">
                  <c:v>6.3397948024166597</c:v>
                </c:pt>
                <c:pt idx="1588">
                  <c:v>-10.1968016626651</c:v>
                </c:pt>
                <c:pt idx="1589">
                  <c:v>-11.4989062831556</c:v>
                </c:pt>
                <c:pt idx="1590">
                  <c:v>0.15925636765437701</c:v>
                </c:pt>
                <c:pt idx="1591">
                  <c:v>-14.2231246289294</c:v>
                </c:pt>
                <c:pt idx="1592">
                  <c:v>4.2667015102609902</c:v>
                </c:pt>
                <c:pt idx="1593">
                  <c:v>-17.2099962979545</c:v>
                </c:pt>
                <c:pt idx="1594">
                  <c:v>-7.4668157738755001</c:v>
                </c:pt>
                <c:pt idx="1595">
                  <c:v>2.1568381736950202</c:v>
                </c:pt>
                <c:pt idx="1596">
                  <c:v>6.1111808689981801</c:v>
                </c:pt>
                <c:pt idx="1597">
                  <c:v>-0.12565262700330099</c:v>
                </c:pt>
                <c:pt idx="1598">
                  <c:v>-8.4658511382887003</c:v>
                </c:pt>
                <c:pt idx="1599">
                  <c:v>-9.1939797036453399</c:v>
                </c:pt>
                <c:pt idx="1600">
                  <c:v>1.96015410802606</c:v>
                </c:pt>
                <c:pt idx="1601">
                  <c:v>8.0346858705648803</c:v>
                </c:pt>
                <c:pt idx="1602">
                  <c:v>-15.5232284755014</c:v>
                </c:pt>
                <c:pt idx="1603">
                  <c:v>9.5207416457237297</c:v>
                </c:pt>
                <c:pt idx="1604">
                  <c:v>-17.623582257729701</c:v>
                </c:pt>
                <c:pt idx="1605">
                  <c:v>5.5941149786311799</c:v>
                </c:pt>
                <c:pt idx="1606">
                  <c:v>-6.7445773626375498</c:v>
                </c:pt>
                <c:pt idx="1607">
                  <c:v>-2.4868449072307701</c:v>
                </c:pt>
                <c:pt idx="1608">
                  <c:v>-14.113652605372501</c:v>
                </c:pt>
                <c:pt idx="1609">
                  <c:v>-0.29689113527236299</c:v>
                </c:pt>
                <c:pt idx="1610">
                  <c:v>2.4899058176042899</c:v>
                </c:pt>
                <c:pt idx="1611">
                  <c:v>4.2100619009299898</c:v>
                </c:pt>
                <c:pt idx="1612">
                  <c:v>-11.0067072279515</c:v>
                </c:pt>
                <c:pt idx="1613">
                  <c:v>-17.990974513190199</c:v>
                </c:pt>
                <c:pt idx="1614">
                  <c:v>-13.841373559369099</c:v>
                </c:pt>
                <c:pt idx="1615">
                  <c:v>9.46836007434508</c:v>
                </c:pt>
                <c:pt idx="1616">
                  <c:v>-2.6905571026634298</c:v>
                </c:pt>
                <c:pt idx="1617">
                  <c:v>1.5113160270396899</c:v>
                </c:pt>
                <c:pt idx="1618">
                  <c:v>-9.5998953108476996</c:v>
                </c:pt>
                <c:pt idx="1619">
                  <c:v>3.5038275272736801</c:v>
                </c:pt>
                <c:pt idx="1620">
                  <c:v>-18.650863016921701</c:v>
                </c:pt>
                <c:pt idx="1621">
                  <c:v>-17.159932728726901</c:v>
                </c:pt>
                <c:pt idx="1622">
                  <c:v>-0.63802077902940002</c:v>
                </c:pt>
                <c:pt idx="1623">
                  <c:v>-10.115024022292999</c:v>
                </c:pt>
                <c:pt idx="1624">
                  <c:v>-19.416075522226301</c:v>
                </c:pt>
                <c:pt idx="1625">
                  <c:v>9.42066354447946</c:v>
                </c:pt>
                <c:pt idx="1626">
                  <c:v>0.34502341117621999</c:v>
                </c:pt>
                <c:pt idx="1627">
                  <c:v>-19.246839859426501</c:v>
                </c:pt>
                <c:pt idx="1628">
                  <c:v>-6.7710680772567597</c:v>
                </c:pt>
                <c:pt idx="1629">
                  <c:v>-15.8184819387871</c:v>
                </c:pt>
                <c:pt idx="1630">
                  <c:v>-2.6388304470163599</c:v>
                </c:pt>
                <c:pt idx="1631">
                  <c:v>-12.660276282398399</c:v>
                </c:pt>
                <c:pt idx="1632">
                  <c:v>5.8774511420963398</c:v>
                </c:pt>
                <c:pt idx="1633">
                  <c:v>-14.3252337655335</c:v>
                </c:pt>
                <c:pt idx="1634">
                  <c:v>0.26004325530955902</c:v>
                </c:pt>
                <c:pt idx="1635">
                  <c:v>-8.84950627143186</c:v>
                </c:pt>
                <c:pt idx="1636">
                  <c:v>-15.477217955967101</c:v>
                </c:pt>
                <c:pt idx="1637">
                  <c:v>4.6110193630337601</c:v>
                </c:pt>
                <c:pt idx="1638">
                  <c:v>-11.089460717451701</c:v>
                </c:pt>
                <c:pt idx="1639">
                  <c:v>-17.778662979166899</c:v>
                </c:pt>
                <c:pt idx="1640">
                  <c:v>2.6835262678798601</c:v>
                </c:pt>
                <c:pt idx="1641">
                  <c:v>4.3523136626702499</c:v>
                </c:pt>
                <c:pt idx="1642">
                  <c:v>5.2322109658620999</c:v>
                </c:pt>
                <c:pt idx="1643">
                  <c:v>3.9190889816759502</c:v>
                </c:pt>
                <c:pt idx="1644">
                  <c:v>-13.9303004894228</c:v>
                </c:pt>
                <c:pt idx="1645">
                  <c:v>-14.102900678015301</c:v>
                </c:pt>
                <c:pt idx="1646">
                  <c:v>-13.098855205016701</c:v>
                </c:pt>
                <c:pt idx="1647">
                  <c:v>4.8198273556802196</c:v>
                </c:pt>
                <c:pt idx="1648">
                  <c:v>-16.7234114568057</c:v>
                </c:pt>
                <c:pt idx="1649">
                  <c:v>-12.292585224852701</c:v>
                </c:pt>
                <c:pt idx="1650">
                  <c:v>-5.0489170056852197</c:v>
                </c:pt>
                <c:pt idx="1651">
                  <c:v>9.3210459607345193</c:v>
                </c:pt>
                <c:pt idx="1652">
                  <c:v>-9.5262086111701496</c:v>
                </c:pt>
                <c:pt idx="1653">
                  <c:v>-12.3415154002478</c:v>
                </c:pt>
                <c:pt idx="1654">
                  <c:v>-3.1348018639646398</c:v>
                </c:pt>
                <c:pt idx="1655">
                  <c:v>-5.1596318003167703</c:v>
                </c:pt>
                <c:pt idx="1656">
                  <c:v>-2.0279814388654902</c:v>
                </c:pt>
                <c:pt idx="1657">
                  <c:v>-16.409052797170801</c:v>
                </c:pt>
                <c:pt idx="1658">
                  <c:v>-7.7353990039507501</c:v>
                </c:pt>
                <c:pt idx="1659">
                  <c:v>4.4034942239868498</c:v>
                </c:pt>
                <c:pt idx="1660">
                  <c:v>1.41163568074763</c:v>
                </c:pt>
                <c:pt idx="1661">
                  <c:v>3.5031379539918501</c:v>
                </c:pt>
                <c:pt idx="1662">
                  <c:v>1.09364864369543</c:v>
                </c:pt>
                <c:pt idx="1663">
                  <c:v>-8.6670809738902399</c:v>
                </c:pt>
                <c:pt idx="1664">
                  <c:v>-17.7904820595122</c:v>
                </c:pt>
                <c:pt idx="1665">
                  <c:v>-5.9074024969361201</c:v>
                </c:pt>
                <c:pt idx="1666">
                  <c:v>-14.862074616288099</c:v>
                </c:pt>
                <c:pt idx="1667">
                  <c:v>-18.169026551942501</c:v>
                </c:pt>
                <c:pt idx="1668">
                  <c:v>-9.9973665967951604</c:v>
                </c:pt>
                <c:pt idx="1669">
                  <c:v>-8.8127575837406606</c:v>
                </c:pt>
                <c:pt idx="1670">
                  <c:v>-6.96533892557194</c:v>
                </c:pt>
                <c:pt idx="1671">
                  <c:v>6.6740970131845199</c:v>
                </c:pt>
                <c:pt idx="1672">
                  <c:v>7.8908311710478003</c:v>
                </c:pt>
                <c:pt idx="1673">
                  <c:v>-6.74505421767239</c:v>
                </c:pt>
                <c:pt idx="1674">
                  <c:v>-0.54022376413386997</c:v>
                </c:pt>
                <c:pt idx="1675">
                  <c:v>-5.6615678197717196</c:v>
                </c:pt>
                <c:pt idx="1676">
                  <c:v>-0.87371030859191201</c:v>
                </c:pt>
                <c:pt idx="1677">
                  <c:v>-9.9623742370982704</c:v>
                </c:pt>
                <c:pt idx="1678">
                  <c:v>3.62558427596591</c:v>
                </c:pt>
                <c:pt idx="1679">
                  <c:v>6.7634725822736499</c:v>
                </c:pt>
                <c:pt idx="1680">
                  <c:v>-13.9817383373132</c:v>
                </c:pt>
                <c:pt idx="1681">
                  <c:v>3.1007194991260798</c:v>
                </c:pt>
                <c:pt idx="1682">
                  <c:v>-1.50394306187928</c:v>
                </c:pt>
                <c:pt idx="1683">
                  <c:v>3.0819126356006099</c:v>
                </c:pt>
                <c:pt idx="1684">
                  <c:v>4.2210396787610396</c:v>
                </c:pt>
                <c:pt idx="1685">
                  <c:v>-12.3227334591143</c:v>
                </c:pt>
                <c:pt idx="1686">
                  <c:v>-6.6082837354759603</c:v>
                </c:pt>
                <c:pt idx="1687">
                  <c:v>-3.33387792163209</c:v>
                </c:pt>
                <c:pt idx="1688">
                  <c:v>-3.57586190889766</c:v>
                </c:pt>
                <c:pt idx="1689">
                  <c:v>-19.3785295825239</c:v>
                </c:pt>
                <c:pt idx="1690">
                  <c:v>-16.093815721990701</c:v>
                </c:pt>
                <c:pt idx="1691">
                  <c:v>-11.836035419675699</c:v>
                </c:pt>
                <c:pt idx="1692">
                  <c:v>7.8038919265861697</c:v>
                </c:pt>
                <c:pt idx="1693">
                  <c:v>-9.5461274491287202</c:v>
                </c:pt>
                <c:pt idx="1694">
                  <c:v>-16.346008946152399</c:v>
                </c:pt>
                <c:pt idx="1695">
                  <c:v>4.8439024241742903</c:v>
                </c:pt>
                <c:pt idx="1696">
                  <c:v>-14.1096403234751</c:v>
                </c:pt>
                <c:pt idx="1697">
                  <c:v>8.05910648813758</c:v>
                </c:pt>
                <c:pt idx="1698">
                  <c:v>9.4243058925608594</c:v>
                </c:pt>
                <c:pt idx="1699">
                  <c:v>-8.7726788432788396</c:v>
                </c:pt>
                <c:pt idx="1700">
                  <c:v>-15.0871991345743</c:v>
                </c:pt>
                <c:pt idx="1701">
                  <c:v>-9.1914421192857105</c:v>
                </c:pt>
                <c:pt idx="1702">
                  <c:v>1.6114098108512001</c:v>
                </c:pt>
                <c:pt idx="1703">
                  <c:v>-12.7079259500587</c:v>
                </c:pt>
                <c:pt idx="1704">
                  <c:v>-10.9937736732949</c:v>
                </c:pt>
                <c:pt idx="1705">
                  <c:v>-4.6460088690170096</c:v>
                </c:pt>
                <c:pt idx="1706">
                  <c:v>3.49872093612748</c:v>
                </c:pt>
                <c:pt idx="1707">
                  <c:v>-0.83371769760417802</c:v>
                </c:pt>
                <c:pt idx="1708">
                  <c:v>0.77772746712213803</c:v>
                </c:pt>
                <c:pt idx="1709">
                  <c:v>0.56858221451267998</c:v>
                </c:pt>
                <c:pt idx="1710">
                  <c:v>-0.84561040334081305</c:v>
                </c:pt>
                <c:pt idx="1711">
                  <c:v>5.40095779989361</c:v>
                </c:pt>
                <c:pt idx="1712">
                  <c:v>-13.425996774166901</c:v>
                </c:pt>
                <c:pt idx="1713">
                  <c:v>4.1183753160525196</c:v>
                </c:pt>
                <c:pt idx="1714">
                  <c:v>-3.15518900327874</c:v>
                </c:pt>
                <c:pt idx="1715">
                  <c:v>-8.6289910287229894</c:v>
                </c:pt>
                <c:pt idx="1716">
                  <c:v>-15.136790864826001</c:v>
                </c:pt>
                <c:pt idx="1717">
                  <c:v>-17.3801530445268</c:v>
                </c:pt>
                <c:pt idx="1718">
                  <c:v>1.23057020137132</c:v>
                </c:pt>
                <c:pt idx="1719">
                  <c:v>-7.7595276779348099</c:v>
                </c:pt>
                <c:pt idx="1720">
                  <c:v>7.7851117774196501</c:v>
                </c:pt>
                <c:pt idx="1721">
                  <c:v>1.7352368826596001</c:v>
                </c:pt>
                <c:pt idx="1722">
                  <c:v>-14.972040604981499</c:v>
                </c:pt>
                <c:pt idx="1723">
                  <c:v>4.1321211609590298</c:v>
                </c:pt>
                <c:pt idx="1724">
                  <c:v>-14.7883188927352</c:v>
                </c:pt>
                <c:pt idx="1725">
                  <c:v>1.25732721542024</c:v>
                </c:pt>
                <c:pt idx="1726">
                  <c:v>8.7561181551741196</c:v>
                </c:pt>
                <c:pt idx="1727">
                  <c:v>-13.1371341108563</c:v>
                </c:pt>
                <c:pt idx="1728">
                  <c:v>-9.4837569140979507</c:v>
                </c:pt>
                <c:pt idx="1729">
                  <c:v>6.6552785766587501</c:v>
                </c:pt>
                <c:pt idx="1730">
                  <c:v>2.6688088544173398</c:v>
                </c:pt>
                <c:pt idx="1731">
                  <c:v>-5.5746716598068096</c:v>
                </c:pt>
                <c:pt idx="1732">
                  <c:v>6.2765430043501302</c:v>
                </c:pt>
                <c:pt idx="1733">
                  <c:v>-9.1503348849542192</c:v>
                </c:pt>
                <c:pt idx="1734">
                  <c:v>-12.4436993155213</c:v>
                </c:pt>
                <c:pt idx="1735">
                  <c:v>6.1041617128658796</c:v>
                </c:pt>
                <c:pt idx="1736">
                  <c:v>-19.086045516987699</c:v>
                </c:pt>
                <c:pt idx="1737">
                  <c:v>4.7876441897918198</c:v>
                </c:pt>
                <c:pt idx="1738">
                  <c:v>-16.3102389389522</c:v>
                </c:pt>
                <c:pt idx="1739">
                  <c:v>-4.2764302589158802</c:v>
                </c:pt>
                <c:pt idx="1740">
                  <c:v>-13.4807719250825</c:v>
                </c:pt>
                <c:pt idx="1741">
                  <c:v>-4.7842503948428998</c:v>
                </c:pt>
                <c:pt idx="1742">
                  <c:v>-0.24600443825336499</c:v>
                </c:pt>
                <c:pt idx="1743">
                  <c:v>1.7584447728168699</c:v>
                </c:pt>
                <c:pt idx="1744">
                  <c:v>-4.5511390704219599</c:v>
                </c:pt>
                <c:pt idx="1745">
                  <c:v>-12.2616831979662</c:v>
                </c:pt>
                <c:pt idx="1746">
                  <c:v>-3.4173486847571399</c:v>
                </c:pt>
                <c:pt idx="1747">
                  <c:v>-7.9834725817454597</c:v>
                </c:pt>
                <c:pt idx="1748">
                  <c:v>-11.7358578119665</c:v>
                </c:pt>
                <c:pt idx="1749">
                  <c:v>2.7694014806565801</c:v>
                </c:pt>
                <c:pt idx="1750">
                  <c:v>1.9257315735749501</c:v>
                </c:pt>
                <c:pt idx="1751">
                  <c:v>-11.743011735847199</c:v>
                </c:pt>
                <c:pt idx="1752">
                  <c:v>-13.6062422492903</c:v>
                </c:pt>
                <c:pt idx="1753">
                  <c:v>-17.000209151881499</c:v>
                </c:pt>
                <c:pt idx="1754">
                  <c:v>8.5141659786606798</c:v>
                </c:pt>
                <c:pt idx="1755">
                  <c:v>-12.4686199621245</c:v>
                </c:pt>
                <c:pt idx="1756">
                  <c:v>-16.943416444178901</c:v>
                </c:pt>
                <c:pt idx="1757">
                  <c:v>2.8091465312332899</c:v>
                </c:pt>
                <c:pt idx="1758">
                  <c:v>2.67388074401034</c:v>
                </c:pt>
                <c:pt idx="1759">
                  <c:v>3.1552416102427099</c:v>
                </c:pt>
                <c:pt idx="1760">
                  <c:v>-15.3529362783104</c:v>
                </c:pt>
                <c:pt idx="1761">
                  <c:v>-2.3509179014392201</c:v>
                </c:pt>
                <c:pt idx="1762">
                  <c:v>-17.554230004178802</c:v>
                </c:pt>
                <c:pt idx="1763">
                  <c:v>-16.731838660268501</c:v>
                </c:pt>
                <c:pt idx="1764">
                  <c:v>-16.35995135325</c:v>
                </c:pt>
                <c:pt idx="1765">
                  <c:v>-17.047862108650399</c:v>
                </c:pt>
                <c:pt idx="1766">
                  <c:v>-1.7832296664730301</c:v>
                </c:pt>
                <c:pt idx="1767">
                  <c:v>-16.452621904822699</c:v>
                </c:pt>
                <c:pt idx="1768">
                  <c:v>-2.9424860230232799</c:v>
                </c:pt>
                <c:pt idx="1769">
                  <c:v>-16.139726685964799</c:v>
                </c:pt>
                <c:pt idx="1770">
                  <c:v>8.7089007985391103</c:v>
                </c:pt>
                <c:pt idx="1771">
                  <c:v>-7.0824660848541701</c:v>
                </c:pt>
                <c:pt idx="1772">
                  <c:v>-14.587333012645001</c:v>
                </c:pt>
                <c:pt idx="1773">
                  <c:v>-14.164620967991601</c:v>
                </c:pt>
                <c:pt idx="1774">
                  <c:v>0.17830501022692999</c:v>
                </c:pt>
                <c:pt idx="1775">
                  <c:v>0.32898678244888502</c:v>
                </c:pt>
                <c:pt idx="1776">
                  <c:v>-12.344604021726701</c:v>
                </c:pt>
                <c:pt idx="1777">
                  <c:v>0.51451670669911098</c:v>
                </c:pt>
                <c:pt idx="1778">
                  <c:v>-3.0278949324777802</c:v>
                </c:pt>
                <c:pt idx="1779">
                  <c:v>-2.98135082792197</c:v>
                </c:pt>
                <c:pt idx="1780">
                  <c:v>-8.7040550414549998</c:v>
                </c:pt>
                <c:pt idx="1781">
                  <c:v>2.40119708243604</c:v>
                </c:pt>
                <c:pt idx="1782">
                  <c:v>4.4995024716353598</c:v>
                </c:pt>
                <c:pt idx="1783">
                  <c:v>6.1063897059515</c:v>
                </c:pt>
                <c:pt idx="1784">
                  <c:v>-5.6147932838439401</c:v>
                </c:pt>
                <c:pt idx="1785">
                  <c:v>-6.7233491346582603</c:v>
                </c:pt>
                <c:pt idx="1786">
                  <c:v>3.7529236341368799</c:v>
                </c:pt>
                <c:pt idx="1787">
                  <c:v>-9.9225432916716496</c:v>
                </c:pt>
                <c:pt idx="1788">
                  <c:v>-8.8751520539322506</c:v>
                </c:pt>
                <c:pt idx="1789">
                  <c:v>1.4021108317481299</c:v>
                </c:pt>
                <c:pt idx="1790">
                  <c:v>2.57316781575306</c:v>
                </c:pt>
                <c:pt idx="1791">
                  <c:v>0.66366535665345205</c:v>
                </c:pt>
                <c:pt idx="1792">
                  <c:v>-2.59688062152411</c:v>
                </c:pt>
                <c:pt idx="1793">
                  <c:v>-4.6074480579352199</c:v>
                </c:pt>
                <c:pt idx="1794">
                  <c:v>0.47616126973535799</c:v>
                </c:pt>
                <c:pt idx="1795">
                  <c:v>-4.2033500708950102</c:v>
                </c:pt>
                <c:pt idx="1796">
                  <c:v>4.4898296502811403</c:v>
                </c:pt>
                <c:pt idx="1797">
                  <c:v>8.6848375249768797</c:v>
                </c:pt>
                <c:pt idx="1798">
                  <c:v>-18.424065878840999</c:v>
                </c:pt>
                <c:pt idx="1799">
                  <c:v>-7.2037738499235102</c:v>
                </c:pt>
                <c:pt idx="1800">
                  <c:v>4.69920065053845</c:v>
                </c:pt>
                <c:pt idx="1801">
                  <c:v>-12.8481265938935</c:v>
                </c:pt>
                <c:pt idx="1802">
                  <c:v>-4.9010108418392004</c:v>
                </c:pt>
                <c:pt idx="1803">
                  <c:v>-10.5952656149144</c:v>
                </c:pt>
                <c:pt idx="1804">
                  <c:v>3.0185286113668699</c:v>
                </c:pt>
                <c:pt idx="1805">
                  <c:v>-0.54504020403757603</c:v>
                </c:pt>
                <c:pt idx="1806">
                  <c:v>2.8071546290477301</c:v>
                </c:pt>
                <c:pt idx="1807">
                  <c:v>-8.20010274157592</c:v>
                </c:pt>
                <c:pt idx="1808">
                  <c:v>-8.5228509486461892</c:v>
                </c:pt>
                <c:pt idx="1809">
                  <c:v>-2.4767627231591698</c:v>
                </c:pt>
                <c:pt idx="1810">
                  <c:v>-6.3954788151769097</c:v>
                </c:pt>
                <c:pt idx="1811">
                  <c:v>-4.5819423566939896</c:v>
                </c:pt>
                <c:pt idx="1812">
                  <c:v>-17.304453131576199</c:v>
                </c:pt>
                <c:pt idx="1813">
                  <c:v>-16.9901939586133</c:v>
                </c:pt>
                <c:pt idx="1814">
                  <c:v>4.0994244801053803</c:v>
                </c:pt>
                <c:pt idx="1815">
                  <c:v>-16.1802893193722</c:v>
                </c:pt>
                <c:pt idx="1816">
                  <c:v>-13.9992476364416</c:v>
                </c:pt>
                <c:pt idx="1817">
                  <c:v>3.9768770737152401</c:v>
                </c:pt>
                <c:pt idx="1818">
                  <c:v>-15.0646128853358</c:v>
                </c:pt>
                <c:pt idx="1819">
                  <c:v>-0.64372975526558296</c:v>
                </c:pt>
                <c:pt idx="1820">
                  <c:v>-10.843005125378101</c:v>
                </c:pt>
                <c:pt idx="1821">
                  <c:v>-11.850005113533999</c:v>
                </c:pt>
                <c:pt idx="1822">
                  <c:v>-0.32211449994206598</c:v>
                </c:pt>
                <c:pt idx="1823">
                  <c:v>-16.3513436915309</c:v>
                </c:pt>
                <c:pt idx="1824">
                  <c:v>3.9064191187094303E-2</c:v>
                </c:pt>
                <c:pt idx="1825">
                  <c:v>-18.553397066249701</c:v>
                </c:pt>
                <c:pt idx="1826">
                  <c:v>7.6272736763826199</c:v>
                </c:pt>
                <c:pt idx="1827">
                  <c:v>-5.3468286102065301</c:v>
                </c:pt>
                <c:pt idx="1828">
                  <c:v>-4.5048483497085501</c:v>
                </c:pt>
                <c:pt idx="1829">
                  <c:v>1.16466748590711</c:v>
                </c:pt>
                <c:pt idx="1830">
                  <c:v>1.6522785718859501</c:v>
                </c:pt>
                <c:pt idx="1831">
                  <c:v>-11.643145083453399</c:v>
                </c:pt>
                <c:pt idx="1832">
                  <c:v>-6.4524072189332502</c:v>
                </c:pt>
                <c:pt idx="1833">
                  <c:v>6.4587743969173204</c:v>
                </c:pt>
                <c:pt idx="1834">
                  <c:v>-19.248387097295598</c:v>
                </c:pt>
                <c:pt idx="1835">
                  <c:v>-12.4881569586654</c:v>
                </c:pt>
                <c:pt idx="1836">
                  <c:v>4.1694405587022398</c:v>
                </c:pt>
                <c:pt idx="1837">
                  <c:v>-17.490770377718601</c:v>
                </c:pt>
                <c:pt idx="1838">
                  <c:v>-13.805768669573601</c:v>
                </c:pt>
                <c:pt idx="1839">
                  <c:v>-9.0435963681499096</c:v>
                </c:pt>
                <c:pt idx="1840">
                  <c:v>-0.78154570349846597</c:v>
                </c:pt>
                <c:pt idx="1841">
                  <c:v>-12.661669509768499</c:v>
                </c:pt>
                <c:pt idx="1842">
                  <c:v>-8.3944524837808991</c:v>
                </c:pt>
                <c:pt idx="1843">
                  <c:v>-4.4904493414242097</c:v>
                </c:pt>
                <c:pt idx="1844">
                  <c:v>-1.9226960530471</c:v>
                </c:pt>
                <c:pt idx="1845">
                  <c:v>2.84371968829051</c:v>
                </c:pt>
                <c:pt idx="1846">
                  <c:v>-7.0799154109023696</c:v>
                </c:pt>
                <c:pt idx="1847">
                  <c:v>1.13420250344042</c:v>
                </c:pt>
                <c:pt idx="1848">
                  <c:v>6.08747619108519</c:v>
                </c:pt>
                <c:pt idx="1849">
                  <c:v>-3.1022998006838902</c:v>
                </c:pt>
                <c:pt idx="1850">
                  <c:v>-18.3854532661483</c:v>
                </c:pt>
                <c:pt idx="1851">
                  <c:v>0.25993508932784298</c:v>
                </c:pt>
                <c:pt idx="1852">
                  <c:v>1.52511887416652</c:v>
                </c:pt>
                <c:pt idx="1853">
                  <c:v>-0.23408264294314199</c:v>
                </c:pt>
                <c:pt idx="1854">
                  <c:v>-10.7094528175744</c:v>
                </c:pt>
                <c:pt idx="1855">
                  <c:v>6.9840297055796503</c:v>
                </c:pt>
                <c:pt idx="1856">
                  <c:v>8.8984330987507896</c:v>
                </c:pt>
                <c:pt idx="1857">
                  <c:v>-5.5295215450295299</c:v>
                </c:pt>
                <c:pt idx="1858">
                  <c:v>5.4831231485278504</c:v>
                </c:pt>
                <c:pt idx="1859">
                  <c:v>-2.03620577103906</c:v>
                </c:pt>
                <c:pt idx="1860">
                  <c:v>2.8749733449828598</c:v>
                </c:pt>
                <c:pt idx="1861">
                  <c:v>-14.4385634875746</c:v>
                </c:pt>
                <c:pt idx="1862">
                  <c:v>-11.940658689195899</c:v>
                </c:pt>
                <c:pt idx="1863">
                  <c:v>4.5333606034070097</c:v>
                </c:pt>
                <c:pt idx="1864">
                  <c:v>-14.340846538782101</c:v>
                </c:pt>
                <c:pt idx="1865">
                  <c:v>-5.7363601416185102</c:v>
                </c:pt>
                <c:pt idx="1866">
                  <c:v>-1.91493773030405</c:v>
                </c:pt>
                <c:pt idx="1867">
                  <c:v>7.1489349132357196</c:v>
                </c:pt>
                <c:pt idx="1868">
                  <c:v>-2.1354219734204398</c:v>
                </c:pt>
                <c:pt idx="1869">
                  <c:v>-11.312057654434801</c:v>
                </c:pt>
                <c:pt idx="1870">
                  <c:v>4.6734149569261199</c:v>
                </c:pt>
                <c:pt idx="1871">
                  <c:v>3.4386082760540702</c:v>
                </c:pt>
                <c:pt idx="1872">
                  <c:v>-10.8481603264283</c:v>
                </c:pt>
                <c:pt idx="1873">
                  <c:v>-0.28615979952569498</c:v>
                </c:pt>
                <c:pt idx="1874">
                  <c:v>-3.2483843268487198</c:v>
                </c:pt>
                <c:pt idx="1875">
                  <c:v>-13.6697832340612</c:v>
                </c:pt>
                <c:pt idx="1876">
                  <c:v>-7.8293633580901396</c:v>
                </c:pt>
                <c:pt idx="1877">
                  <c:v>-11.7470235865778</c:v>
                </c:pt>
                <c:pt idx="1878">
                  <c:v>-19.1578583816624</c:v>
                </c:pt>
                <c:pt idx="1879">
                  <c:v>7.86324103648231</c:v>
                </c:pt>
                <c:pt idx="1880">
                  <c:v>-2.48003005300908</c:v>
                </c:pt>
                <c:pt idx="1881">
                  <c:v>-11.126352839252901</c:v>
                </c:pt>
                <c:pt idx="1882">
                  <c:v>-10.857185767068099</c:v>
                </c:pt>
                <c:pt idx="1883">
                  <c:v>9.3175819147431493</c:v>
                </c:pt>
                <c:pt idx="1884">
                  <c:v>2.0059620489640899</c:v>
                </c:pt>
                <c:pt idx="1885">
                  <c:v>-19.3868903690596</c:v>
                </c:pt>
                <c:pt idx="1886">
                  <c:v>-7.8533010207871801</c:v>
                </c:pt>
                <c:pt idx="1887">
                  <c:v>-5.4542332172526802</c:v>
                </c:pt>
                <c:pt idx="1888">
                  <c:v>4.8645340361149696</c:v>
                </c:pt>
                <c:pt idx="1889">
                  <c:v>5.3209346524124399</c:v>
                </c:pt>
                <c:pt idx="1890">
                  <c:v>7.7808923119729601</c:v>
                </c:pt>
                <c:pt idx="1891">
                  <c:v>4.8064307328601599</c:v>
                </c:pt>
                <c:pt idx="1892">
                  <c:v>-4.1587070872987502</c:v>
                </c:pt>
                <c:pt idx="1893">
                  <c:v>-2.8656256958417798</c:v>
                </c:pt>
                <c:pt idx="1894">
                  <c:v>-16.298253805817598</c:v>
                </c:pt>
                <c:pt idx="1895">
                  <c:v>6.5036668731681102</c:v>
                </c:pt>
                <c:pt idx="1896">
                  <c:v>0.39027658976410201</c:v>
                </c:pt>
                <c:pt idx="1897">
                  <c:v>-18.688503589835602</c:v>
                </c:pt>
                <c:pt idx="1898">
                  <c:v>-14.751853025649201</c:v>
                </c:pt>
                <c:pt idx="1899">
                  <c:v>2.78951908550586</c:v>
                </c:pt>
                <c:pt idx="1900">
                  <c:v>-19.110322366427901</c:v>
                </c:pt>
                <c:pt idx="1901">
                  <c:v>-9.3679206017475902</c:v>
                </c:pt>
                <c:pt idx="1902">
                  <c:v>-14.251845067936999</c:v>
                </c:pt>
                <c:pt idx="1903">
                  <c:v>-12.470305837126901</c:v>
                </c:pt>
                <c:pt idx="1904">
                  <c:v>-8.5394124894651693</c:v>
                </c:pt>
                <c:pt idx="1905">
                  <c:v>-8.3231191174846497</c:v>
                </c:pt>
                <c:pt idx="1906">
                  <c:v>-9.63027790653633</c:v>
                </c:pt>
                <c:pt idx="1907">
                  <c:v>-14.682956616895501</c:v>
                </c:pt>
                <c:pt idx="1908">
                  <c:v>3.6473071413545499</c:v>
                </c:pt>
                <c:pt idx="1909">
                  <c:v>-16.982049606714298</c:v>
                </c:pt>
                <c:pt idx="1910">
                  <c:v>4.91721880541205</c:v>
                </c:pt>
                <c:pt idx="1911">
                  <c:v>-10.277117915537101</c:v>
                </c:pt>
                <c:pt idx="1912">
                  <c:v>-2.53804697622137</c:v>
                </c:pt>
                <c:pt idx="1913">
                  <c:v>-17.959167826862799</c:v>
                </c:pt>
                <c:pt idx="1914">
                  <c:v>-6.3995328076191802</c:v>
                </c:pt>
                <c:pt idx="1915">
                  <c:v>-6.0347562472720497</c:v>
                </c:pt>
                <c:pt idx="1916">
                  <c:v>-6.0579891031870101</c:v>
                </c:pt>
                <c:pt idx="1917">
                  <c:v>5.2818206862077002</c:v>
                </c:pt>
                <c:pt idx="1918">
                  <c:v>2.6480011500053</c:v>
                </c:pt>
                <c:pt idx="1919">
                  <c:v>-7.0988611232576799</c:v>
                </c:pt>
                <c:pt idx="1920">
                  <c:v>-11.76363320854</c:v>
                </c:pt>
                <c:pt idx="1921">
                  <c:v>8.8755204557440592</c:v>
                </c:pt>
                <c:pt idx="1922">
                  <c:v>-6.8033476670320496</c:v>
                </c:pt>
                <c:pt idx="1923">
                  <c:v>-5.1897585597309996</c:v>
                </c:pt>
                <c:pt idx="1924">
                  <c:v>-14.281648316870299</c:v>
                </c:pt>
                <c:pt idx="1925">
                  <c:v>-0.40602895161455499</c:v>
                </c:pt>
                <c:pt idx="1926">
                  <c:v>-5.91949202368051</c:v>
                </c:pt>
                <c:pt idx="1927">
                  <c:v>-11.8577941720013</c:v>
                </c:pt>
                <c:pt idx="1928">
                  <c:v>0.14386183306668701</c:v>
                </c:pt>
                <c:pt idx="1929">
                  <c:v>0.273711978118866</c:v>
                </c:pt>
                <c:pt idx="1930">
                  <c:v>-2.09134177683161</c:v>
                </c:pt>
                <c:pt idx="1931">
                  <c:v>-3.3738040832540701</c:v>
                </c:pt>
                <c:pt idx="1932">
                  <c:v>-11.6550433540728</c:v>
                </c:pt>
                <c:pt idx="1933">
                  <c:v>-15.092212783994899</c:v>
                </c:pt>
                <c:pt idx="1934">
                  <c:v>-14.4027903041895</c:v>
                </c:pt>
                <c:pt idx="1935">
                  <c:v>-7.2962063397107197</c:v>
                </c:pt>
                <c:pt idx="1936">
                  <c:v>-19.3808471787709</c:v>
                </c:pt>
                <c:pt idx="1937">
                  <c:v>6.0139395778065401</c:v>
                </c:pt>
                <c:pt idx="1938">
                  <c:v>0.24743757505470201</c:v>
                </c:pt>
                <c:pt idx="1939">
                  <c:v>3.55434268492351</c:v>
                </c:pt>
                <c:pt idx="1940">
                  <c:v>-12.0447278836004</c:v>
                </c:pt>
                <c:pt idx="1941">
                  <c:v>-8.9816576260736696</c:v>
                </c:pt>
                <c:pt idx="1942">
                  <c:v>-3.92911975952175</c:v>
                </c:pt>
                <c:pt idx="1943">
                  <c:v>4.7876079024178102</c:v>
                </c:pt>
                <c:pt idx="1944">
                  <c:v>-0.11571926852229</c:v>
                </c:pt>
                <c:pt idx="1945">
                  <c:v>-5.3901296512920904</c:v>
                </c:pt>
                <c:pt idx="1946">
                  <c:v>-11.892893003764399</c:v>
                </c:pt>
                <c:pt idx="1947">
                  <c:v>-7.6020506553479903</c:v>
                </c:pt>
                <c:pt idx="1948">
                  <c:v>-8.5787034520154002</c:v>
                </c:pt>
                <c:pt idx="1949">
                  <c:v>1.3131331954252801</c:v>
                </c:pt>
                <c:pt idx="1950">
                  <c:v>-5.0581497423124597</c:v>
                </c:pt>
                <c:pt idx="1951">
                  <c:v>-2.61529330098577</c:v>
                </c:pt>
                <c:pt idx="1952">
                  <c:v>-16.9909601773223</c:v>
                </c:pt>
                <c:pt idx="1953">
                  <c:v>3.9328268584060901</c:v>
                </c:pt>
                <c:pt idx="1954">
                  <c:v>-0.38142291653841898</c:v>
                </c:pt>
                <c:pt idx="1955">
                  <c:v>2.9933516074492199</c:v>
                </c:pt>
                <c:pt idx="1956">
                  <c:v>-1.7276096570394199</c:v>
                </c:pt>
                <c:pt idx="1957">
                  <c:v>3.4439824261065901</c:v>
                </c:pt>
                <c:pt idx="1958">
                  <c:v>-16.229862856983701</c:v>
                </c:pt>
                <c:pt idx="1959">
                  <c:v>0.35913899398016202</c:v>
                </c:pt>
                <c:pt idx="1960">
                  <c:v>-13.306086590343</c:v>
                </c:pt>
                <c:pt idx="1961">
                  <c:v>-18.639433619182402</c:v>
                </c:pt>
                <c:pt idx="1962">
                  <c:v>4.0020363225877498</c:v>
                </c:pt>
                <c:pt idx="1963">
                  <c:v>4.8301004085737702</c:v>
                </c:pt>
                <c:pt idx="1964">
                  <c:v>8.4768443191256999</c:v>
                </c:pt>
                <c:pt idx="1965">
                  <c:v>-18.615527654561401</c:v>
                </c:pt>
                <c:pt idx="1966">
                  <c:v>4.1361744019160502</c:v>
                </c:pt>
                <c:pt idx="1967">
                  <c:v>-13.808332500110801</c:v>
                </c:pt>
                <c:pt idx="1968">
                  <c:v>2.38129138719844</c:v>
                </c:pt>
                <c:pt idx="1969">
                  <c:v>-11.7035149594992</c:v>
                </c:pt>
                <c:pt idx="1970">
                  <c:v>-4.3909396134392704</c:v>
                </c:pt>
                <c:pt idx="1971">
                  <c:v>-10.901351990423301</c:v>
                </c:pt>
                <c:pt idx="1972">
                  <c:v>-6.1755369384924599</c:v>
                </c:pt>
                <c:pt idx="1973">
                  <c:v>-0.76089592615087998</c:v>
                </c:pt>
                <c:pt idx="1974">
                  <c:v>-3.7506661119418601</c:v>
                </c:pt>
                <c:pt idx="1975">
                  <c:v>8.2204740826265308</c:v>
                </c:pt>
                <c:pt idx="1976">
                  <c:v>8.5926229351937593</c:v>
                </c:pt>
                <c:pt idx="1977">
                  <c:v>-7.61602111100584</c:v>
                </c:pt>
                <c:pt idx="1978">
                  <c:v>-10.4152381506892</c:v>
                </c:pt>
                <c:pt idx="1979">
                  <c:v>-11.5997987492268</c:v>
                </c:pt>
                <c:pt idx="1980">
                  <c:v>8.99489042065216</c:v>
                </c:pt>
                <c:pt idx="1981">
                  <c:v>-16.442334319121699</c:v>
                </c:pt>
                <c:pt idx="1982">
                  <c:v>6.4508469722660102</c:v>
                </c:pt>
                <c:pt idx="1983">
                  <c:v>4.9294448138375602</c:v>
                </c:pt>
                <c:pt idx="1984">
                  <c:v>-14.1052278300648</c:v>
                </c:pt>
                <c:pt idx="1985">
                  <c:v>-3.7663034721993802</c:v>
                </c:pt>
                <c:pt idx="1986">
                  <c:v>-3.7208806880879002</c:v>
                </c:pt>
                <c:pt idx="1987">
                  <c:v>-6.70348424462534</c:v>
                </c:pt>
                <c:pt idx="1988">
                  <c:v>-13.5275611303051</c:v>
                </c:pt>
                <c:pt idx="1989">
                  <c:v>4.9305233787799496</c:v>
                </c:pt>
                <c:pt idx="1990">
                  <c:v>-5.1852600216225202</c:v>
                </c:pt>
                <c:pt idx="1991">
                  <c:v>1.8699640158033199</c:v>
                </c:pt>
                <c:pt idx="1992">
                  <c:v>-8.8008886036931901</c:v>
                </c:pt>
                <c:pt idx="1993">
                  <c:v>-3.5743310778780999</c:v>
                </c:pt>
                <c:pt idx="1994">
                  <c:v>-7.2538696062799204</c:v>
                </c:pt>
                <c:pt idx="1995">
                  <c:v>-17.250158484113399</c:v>
                </c:pt>
                <c:pt idx="1996">
                  <c:v>-16.297360730662</c:v>
                </c:pt>
                <c:pt idx="1997">
                  <c:v>1.5380624556773801</c:v>
                </c:pt>
                <c:pt idx="1998">
                  <c:v>-8.35281127299824</c:v>
                </c:pt>
                <c:pt idx="1999">
                  <c:v>-10.0973274034744</c:v>
                </c:pt>
                <c:pt idx="2000">
                  <c:v>1.62592353473318</c:v>
                </c:pt>
                <c:pt idx="2001">
                  <c:v>-11.1491740675194</c:v>
                </c:pt>
                <c:pt idx="2002">
                  <c:v>7.1923277833944503</c:v>
                </c:pt>
                <c:pt idx="2003">
                  <c:v>-0.185943989343095</c:v>
                </c:pt>
                <c:pt idx="2004">
                  <c:v>-12.193273435182499</c:v>
                </c:pt>
                <c:pt idx="2005">
                  <c:v>-1.35238543726348</c:v>
                </c:pt>
                <c:pt idx="2006">
                  <c:v>-18.8586413008214</c:v>
                </c:pt>
                <c:pt idx="2007">
                  <c:v>6.4404627560506702</c:v>
                </c:pt>
                <c:pt idx="2008">
                  <c:v>-15.1064303645257</c:v>
                </c:pt>
                <c:pt idx="2009">
                  <c:v>1.64143956547922</c:v>
                </c:pt>
                <c:pt idx="2010">
                  <c:v>-4.5524230118097497</c:v>
                </c:pt>
                <c:pt idx="2011">
                  <c:v>-9.9747547815880306</c:v>
                </c:pt>
                <c:pt idx="2012">
                  <c:v>-2.7624744946836</c:v>
                </c:pt>
                <c:pt idx="2013">
                  <c:v>-12.497369972903</c:v>
                </c:pt>
                <c:pt idx="2014">
                  <c:v>5.5978720157884103</c:v>
                </c:pt>
                <c:pt idx="2015">
                  <c:v>-10.6968802403648</c:v>
                </c:pt>
                <c:pt idx="2016">
                  <c:v>4.2463961856232597</c:v>
                </c:pt>
                <c:pt idx="2017">
                  <c:v>-0.67089160145904103</c:v>
                </c:pt>
                <c:pt idx="2018">
                  <c:v>6.2978053960094504</c:v>
                </c:pt>
                <c:pt idx="2019">
                  <c:v>3.4228095708196302</c:v>
                </c:pt>
                <c:pt idx="2020">
                  <c:v>-18.7354215004443</c:v>
                </c:pt>
                <c:pt idx="2021">
                  <c:v>4.12076913667235</c:v>
                </c:pt>
                <c:pt idx="2022">
                  <c:v>-15.9431398639567</c:v>
                </c:pt>
                <c:pt idx="2023">
                  <c:v>6.8931740283204999</c:v>
                </c:pt>
                <c:pt idx="2024">
                  <c:v>0.12888391778644201</c:v>
                </c:pt>
                <c:pt idx="2025">
                  <c:v>1.66267064474044</c:v>
                </c:pt>
                <c:pt idx="2026">
                  <c:v>-10.9476939651734</c:v>
                </c:pt>
                <c:pt idx="2027">
                  <c:v>0.76041207607379802</c:v>
                </c:pt>
                <c:pt idx="2028">
                  <c:v>-4.39104818486474</c:v>
                </c:pt>
                <c:pt idx="2029">
                  <c:v>-4.1997399385587597</c:v>
                </c:pt>
                <c:pt idx="2030">
                  <c:v>-5.0652852106114299</c:v>
                </c:pt>
                <c:pt idx="2031">
                  <c:v>5.5080022627893603</c:v>
                </c:pt>
                <c:pt idx="2032">
                  <c:v>0.21310703731672401</c:v>
                </c:pt>
                <c:pt idx="2033">
                  <c:v>-0.305120439690866</c:v>
                </c:pt>
                <c:pt idx="2034">
                  <c:v>-17.075751899883699</c:v>
                </c:pt>
                <c:pt idx="2035">
                  <c:v>-14.172019584793301</c:v>
                </c:pt>
                <c:pt idx="2036">
                  <c:v>9.4107363861217195</c:v>
                </c:pt>
                <c:pt idx="2037">
                  <c:v>-9.1180341446380506</c:v>
                </c:pt>
                <c:pt idx="2038">
                  <c:v>-0.23278669715179301</c:v>
                </c:pt>
                <c:pt idx="2039">
                  <c:v>5.8593071811371099E-2</c:v>
                </c:pt>
                <c:pt idx="2040">
                  <c:v>4.5070034408683401</c:v>
                </c:pt>
                <c:pt idx="2041">
                  <c:v>6.4950623045682097</c:v>
                </c:pt>
                <c:pt idx="2042">
                  <c:v>8.7574534755416096</c:v>
                </c:pt>
                <c:pt idx="2043">
                  <c:v>5.3252635190236504</c:v>
                </c:pt>
                <c:pt idx="2044">
                  <c:v>-7.5272722161475301</c:v>
                </c:pt>
                <c:pt idx="2045">
                  <c:v>-6.4309704642994898</c:v>
                </c:pt>
                <c:pt idx="2046">
                  <c:v>5.6374593814074503</c:v>
                </c:pt>
                <c:pt idx="2047">
                  <c:v>7.2306373983223899</c:v>
                </c:pt>
                <c:pt idx="2048">
                  <c:v>-0.95068228681330402</c:v>
                </c:pt>
                <c:pt idx="2049">
                  <c:v>-8.3400864435450401</c:v>
                </c:pt>
                <c:pt idx="2050">
                  <c:v>2.6335734539539599</c:v>
                </c:pt>
                <c:pt idx="2051">
                  <c:v>-16.348670260116801</c:v>
                </c:pt>
                <c:pt idx="2052">
                  <c:v>-14.6280977130863</c:v>
                </c:pt>
                <c:pt idx="2053">
                  <c:v>-3.0300664133517099</c:v>
                </c:pt>
                <c:pt idx="2054">
                  <c:v>-5.5348986914418603</c:v>
                </c:pt>
                <c:pt idx="2055">
                  <c:v>-12.6607955769386</c:v>
                </c:pt>
                <c:pt idx="2056">
                  <c:v>-14.8489439054913</c:v>
                </c:pt>
                <c:pt idx="2057">
                  <c:v>-8.14487736896016E-2</c:v>
                </c:pt>
                <c:pt idx="2058">
                  <c:v>-12.2247163919464</c:v>
                </c:pt>
                <c:pt idx="2059">
                  <c:v>8.3127479948043508</c:v>
                </c:pt>
                <c:pt idx="2060">
                  <c:v>-14.4483285715242</c:v>
                </c:pt>
                <c:pt idx="2061">
                  <c:v>-14.400185393548201</c:v>
                </c:pt>
                <c:pt idx="2062">
                  <c:v>-2.99684761058684</c:v>
                </c:pt>
                <c:pt idx="2063">
                  <c:v>-4.9292236717766498</c:v>
                </c:pt>
                <c:pt idx="2064">
                  <c:v>1.0623071831279201</c:v>
                </c:pt>
                <c:pt idx="2065">
                  <c:v>-10.492629146478601</c:v>
                </c:pt>
                <c:pt idx="2066">
                  <c:v>-19.317374735231098</c:v>
                </c:pt>
                <c:pt idx="2067">
                  <c:v>5.9343010683410498</c:v>
                </c:pt>
                <c:pt idx="2068">
                  <c:v>-4.7074997253430402</c:v>
                </c:pt>
                <c:pt idx="2069">
                  <c:v>-11.755498337947699</c:v>
                </c:pt>
                <c:pt idx="2070">
                  <c:v>-13.6912354817701</c:v>
                </c:pt>
                <c:pt idx="2071">
                  <c:v>-11.232298960481</c:v>
                </c:pt>
                <c:pt idx="2072">
                  <c:v>5.4605108574520802</c:v>
                </c:pt>
                <c:pt idx="2073">
                  <c:v>8.80371147750148</c:v>
                </c:pt>
                <c:pt idx="2074">
                  <c:v>-8.6260771399911</c:v>
                </c:pt>
                <c:pt idx="2075">
                  <c:v>-5.9860452887237701</c:v>
                </c:pt>
                <c:pt idx="2076">
                  <c:v>2.55232499904879</c:v>
                </c:pt>
                <c:pt idx="2077">
                  <c:v>4.1432949170680997</c:v>
                </c:pt>
                <c:pt idx="2078">
                  <c:v>-5.3239179573890896</c:v>
                </c:pt>
                <c:pt idx="2079">
                  <c:v>2.0192725391134001</c:v>
                </c:pt>
                <c:pt idx="2080">
                  <c:v>-7.8458692941629504</c:v>
                </c:pt>
                <c:pt idx="2081">
                  <c:v>-14.932825980464299</c:v>
                </c:pt>
                <c:pt idx="2082">
                  <c:v>-12.276652954991199</c:v>
                </c:pt>
                <c:pt idx="2083">
                  <c:v>7.9698820766955603</c:v>
                </c:pt>
                <c:pt idx="2084">
                  <c:v>-12.9368874604881</c:v>
                </c:pt>
                <c:pt idx="2085">
                  <c:v>8.7744368949442002</c:v>
                </c:pt>
                <c:pt idx="2086">
                  <c:v>-9.7198513490187501</c:v>
                </c:pt>
                <c:pt idx="2087">
                  <c:v>8.7877269552697097</c:v>
                </c:pt>
                <c:pt idx="2088">
                  <c:v>-18.710787442192</c:v>
                </c:pt>
                <c:pt idx="2089">
                  <c:v>-1.1947190894749899</c:v>
                </c:pt>
                <c:pt idx="2090">
                  <c:v>-7.5539196985076904</c:v>
                </c:pt>
                <c:pt idx="2091">
                  <c:v>5.3025392371066102</c:v>
                </c:pt>
                <c:pt idx="2092">
                  <c:v>-11.234148889918099</c:v>
                </c:pt>
                <c:pt idx="2093">
                  <c:v>2.2268737528235398</c:v>
                </c:pt>
                <c:pt idx="2094">
                  <c:v>-17.3632961094964</c:v>
                </c:pt>
                <c:pt idx="2095">
                  <c:v>-4.6572272643276396</c:v>
                </c:pt>
                <c:pt idx="2096">
                  <c:v>-7.2027713942542597</c:v>
                </c:pt>
                <c:pt idx="2097">
                  <c:v>-5.8476873660833899</c:v>
                </c:pt>
                <c:pt idx="2098">
                  <c:v>3.16160492078488</c:v>
                </c:pt>
                <c:pt idx="2099">
                  <c:v>0.43450286729770299</c:v>
                </c:pt>
                <c:pt idx="2100">
                  <c:v>-5.9860604232627104</c:v>
                </c:pt>
                <c:pt idx="2101">
                  <c:v>1.3739823913724001</c:v>
                </c:pt>
                <c:pt idx="2102">
                  <c:v>5.6527079742623796</c:v>
                </c:pt>
                <c:pt idx="2103">
                  <c:v>-19.405138413785</c:v>
                </c:pt>
                <c:pt idx="2104">
                  <c:v>-18.141049927558299</c:v>
                </c:pt>
                <c:pt idx="2105">
                  <c:v>-0.38674504474301002</c:v>
                </c:pt>
                <c:pt idx="2106">
                  <c:v>6.1692153108635903</c:v>
                </c:pt>
                <c:pt idx="2107">
                  <c:v>-16.183432845412501</c:v>
                </c:pt>
                <c:pt idx="2108">
                  <c:v>-6.4996327987038596</c:v>
                </c:pt>
                <c:pt idx="2109">
                  <c:v>-2.6799464412288598</c:v>
                </c:pt>
                <c:pt idx="2110">
                  <c:v>-14.121869281383301</c:v>
                </c:pt>
                <c:pt idx="2111">
                  <c:v>-14.312185360750201</c:v>
                </c:pt>
                <c:pt idx="2112">
                  <c:v>-17.7245719327878</c:v>
                </c:pt>
                <c:pt idx="2113">
                  <c:v>2.2829549617072802</c:v>
                </c:pt>
                <c:pt idx="2114">
                  <c:v>8.7447233591465192</c:v>
                </c:pt>
                <c:pt idx="2115">
                  <c:v>-4.9209714380951599</c:v>
                </c:pt>
                <c:pt idx="2116">
                  <c:v>0.43471138051127201</c:v>
                </c:pt>
                <c:pt idx="2117">
                  <c:v>5.5806739403778698</c:v>
                </c:pt>
                <c:pt idx="2118">
                  <c:v>-3.5724337440526299</c:v>
                </c:pt>
                <c:pt idx="2119">
                  <c:v>-12.556213523491399</c:v>
                </c:pt>
                <c:pt idx="2120">
                  <c:v>-17.819728839125101</c:v>
                </c:pt>
                <c:pt idx="2121">
                  <c:v>-9.4298620437844605</c:v>
                </c:pt>
                <c:pt idx="2122">
                  <c:v>-6.8088079350682902</c:v>
                </c:pt>
                <c:pt idx="2123">
                  <c:v>-0.42407139507765002</c:v>
                </c:pt>
                <c:pt idx="2124">
                  <c:v>6.2499511594986696</c:v>
                </c:pt>
                <c:pt idx="2125">
                  <c:v>-1.9002911888445599</c:v>
                </c:pt>
                <c:pt idx="2126">
                  <c:v>-2.4127405508203399</c:v>
                </c:pt>
                <c:pt idx="2127">
                  <c:v>-6.4620058486523497</c:v>
                </c:pt>
                <c:pt idx="2128">
                  <c:v>-0.468876771217699</c:v>
                </c:pt>
                <c:pt idx="2129">
                  <c:v>-13.668078322730199</c:v>
                </c:pt>
                <c:pt idx="2130">
                  <c:v>1.3265115378766701</c:v>
                </c:pt>
                <c:pt idx="2131">
                  <c:v>6.2395897651734202</c:v>
                </c:pt>
                <c:pt idx="2132">
                  <c:v>7.8071602975111496</c:v>
                </c:pt>
                <c:pt idx="2133">
                  <c:v>-4.3482907278263703</c:v>
                </c:pt>
                <c:pt idx="2134">
                  <c:v>-4.4525549831536999</c:v>
                </c:pt>
                <c:pt idx="2135">
                  <c:v>-18.4521304662482</c:v>
                </c:pt>
                <c:pt idx="2136">
                  <c:v>2.8267656969057402</c:v>
                </c:pt>
                <c:pt idx="2137">
                  <c:v>-4.2964767859554396</c:v>
                </c:pt>
                <c:pt idx="2138">
                  <c:v>-7.6309087499689401</c:v>
                </c:pt>
                <c:pt idx="2139">
                  <c:v>-12.0843370221197</c:v>
                </c:pt>
                <c:pt idx="2140">
                  <c:v>-8.8051060723540893</c:v>
                </c:pt>
                <c:pt idx="2141">
                  <c:v>-14.9359520587183</c:v>
                </c:pt>
                <c:pt idx="2142">
                  <c:v>2.1653012428973799</c:v>
                </c:pt>
                <c:pt idx="2143">
                  <c:v>1.1017015226817699</c:v>
                </c:pt>
                <c:pt idx="2144">
                  <c:v>5.6816647099229298</c:v>
                </c:pt>
                <c:pt idx="2145">
                  <c:v>-14.226131623634901</c:v>
                </c:pt>
                <c:pt idx="2146">
                  <c:v>-10.6103715394056</c:v>
                </c:pt>
                <c:pt idx="2147">
                  <c:v>-9.5714684808994495</c:v>
                </c:pt>
                <c:pt idx="2148">
                  <c:v>-13.047490781875201</c:v>
                </c:pt>
                <c:pt idx="2149">
                  <c:v>4.7034626616505104</c:v>
                </c:pt>
                <c:pt idx="2150">
                  <c:v>7.6332920221297602</c:v>
                </c:pt>
                <c:pt idx="2151">
                  <c:v>2.4931725047962998</c:v>
                </c:pt>
                <c:pt idx="2152">
                  <c:v>-1.4659454954406099</c:v>
                </c:pt>
                <c:pt idx="2153">
                  <c:v>4.3907119095304599E-2</c:v>
                </c:pt>
                <c:pt idx="2154">
                  <c:v>2.51410073272273</c:v>
                </c:pt>
                <c:pt idx="2155">
                  <c:v>-1.71399301475552</c:v>
                </c:pt>
                <c:pt idx="2156">
                  <c:v>1.21323100597582</c:v>
                </c:pt>
                <c:pt idx="2157">
                  <c:v>2.2876681711412901</c:v>
                </c:pt>
                <c:pt idx="2158">
                  <c:v>4.99593686679634</c:v>
                </c:pt>
                <c:pt idx="2159">
                  <c:v>-9.0461809066132197</c:v>
                </c:pt>
                <c:pt idx="2160">
                  <c:v>-16.973872367740899</c:v>
                </c:pt>
                <c:pt idx="2161">
                  <c:v>-0.38810179553735902</c:v>
                </c:pt>
                <c:pt idx="2162">
                  <c:v>-8.7679811505062197</c:v>
                </c:pt>
                <c:pt idx="2163">
                  <c:v>-3.5424486831048401</c:v>
                </c:pt>
                <c:pt idx="2164">
                  <c:v>-8.9964417408782804</c:v>
                </c:pt>
                <c:pt idx="2165">
                  <c:v>-3.3246508822715599</c:v>
                </c:pt>
                <c:pt idx="2166">
                  <c:v>3.6009580276084798</c:v>
                </c:pt>
                <c:pt idx="2167">
                  <c:v>-17.732158641692202</c:v>
                </c:pt>
                <c:pt idx="2168">
                  <c:v>-0.74700023243295599</c:v>
                </c:pt>
                <c:pt idx="2169">
                  <c:v>-8.7501433526425192</c:v>
                </c:pt>
                <c:pt idx="2170">
                  <c:v>-6.8740248502141199</c:v>
                </c:pt>
                <c:pt idx="2171">
                  <c:v>-2.2032230746165</c:v>
                </c:pt>
                <c:pt idx="2172">
                  <c:v>-3.8252197146508</c:v>
                </c:pt>
                <c:pt idx="2173">
                  <c:v>-7.0675065044606704</c:v>
                </c:pt>
                <c:pt idx="2174">
                  <c:v>-9.6719604339483904</c:v>
                </c:pt>
                <c:pt idx="2175">
                  <c:v>0.74976382459656399</c:v>
                </c:pt>
                <c:pt idx="2176">
                  <c:v>-1.82593597039948</c:v>
                </c:pt>
                <c:pt idx="2177">
                  <c:v>6.6932088485908299</c:v>
                </c:pt>
                <c:pt idx="2178">
                  <c:v>9.0723258441146104</c:v>
                </c:pt>
                <c:pt idx="2179">
                  <c:v>-6.14705290507895</c:v>
                </c:pt>
                <c:pt idx="2180">
                  <c:v>-12.1156645243585</c:v>
                </c:pt>
                <c:pt idx="2181">
                  <c:v>0.30433595646440198</c:v>
                </c:pt>
                <c:pt idx="2182">
                  <c:v>-4.4427019716766596</c:v>
                </c:pt>
                <c:pt idx="2183">
                  <c:v>7.7764753516263303</c:v>
                </c:pt>
                <c:pt idx="2184">
                  <c:v>-8.68785061215039</c:v>
                </c:pt>
                <c:pt idx="2185">
                  <c:v>7.5023249119502404</c:v>
                </c:pt>
                <c:pt idx="2186">
                  <c:v>5.3762762278754401</c:v>
                </c:pt>
                <c:pt idx="2187">
                  <c:v>7.6325752684496999</c:v>
                </c:pt>
                <c:pt idx="2188">
                  <c:v>5.4357958360416099</c:v>
                </c:pt>
                <c:pt idx="2189">
                  <c:v>-17.511647058505901</c:v>
                </c:pt>
                <c:pt idx="2190">
                  <c:v>-2.9704385233043098</c:v>
                </c:pt>
                <c:pt idx="2191">
                  <c:v>-8.6349709245546702</c:v>
                </c:pt>
                <c:pt idx="2192">
                  <c:v>-3.2989345678386499</c:v>
                </c:pt>
                <c:pt idx="2193">
                  <c:v>-15.6515747511546</c:v>
                </c:pt>
                <c:pt idx="2194">
                  <c:v>6.6579463357029596</c:v>
                </c:pt>
                <c:pt idx="2195">
                  <c:v>-4.1812290594277703</c:v>
                </c:pt>
                <c:pt idx="2196">
                  <c:v>5.7233433144911201</c:v>
                </c:pt>
                <c:pt idx="2197">
                  <c:v>-19.308146565236498</c:v>
                </c:pt>
                <c:pt idx="2198">
                  <c:v>4.7566143343702301</c:v>
                </c:pt>
                <c:pt idx="2199">
                  <c:v>-15.627843412993</c:v>
                </c:pt>
                <c:pt idx="2200">
                  <c:v>-16.717111498053001</c:v>
                </c:pt>
                <c:pt idx="2201">
                  <c:v>-9.2516411873512894</c:v>
                </c:pt>
                <c:pt idx="2202">
                  <c:v>-3.2021869351892498</c:v>
                </c:pt>
                <c:pt idx="2203">
                  <c:v>-13.246471323508</c:v>
                </c:pt>
                <c:pt idx="2204">
                  <c:v>3.21333504924494</c:v>
                </c:pt>
                <c:pt idx="2205">
                  <c:v>2.1344953070879602</c:v>
                </c:pt>
                <c:pt idx="2206">
                  <c:v>7.8165400401215201</c:v>
                </c:pt>
                <c:pt idx="2207">
                  <c:v>-5.9840638086711699</c:v>
                </c:pt>
                <c:pt idx="2208">
                  <c:v>-1.1120224697496299</c:v>
                </c:pt>
                <c:pt idx="2209">
                  <c:v>-11.032194819728099</c:v>
                </c:pt>
                <c:pt idx="2210">
                  <c:v>1.5746550151733301</c:v>
                </c:pt>
                <c:pt idx="2211">
                  <c:v>-11.6053285669466</c:v>
                </c:pt>
                <c:pt idx="2212">
                  <c:v>-18.526710279494999</c:v>
                </c:pt>
                <c:pt idx="2213">
                  <c:v>-18.847587928301401</c:v>
                </c:pt>
                <c:pt idx="2214">
                  <c:v>3.7560249793107299</c:v>
                </c:pt>
                <c:pt idx="2215">
                  <c:v>-15.786539377745299</c:v>
                </c:pt>
                <c:pt idx="2216">
                  <c:v>2.28357227329878</c:v>
                </c:pt>
                <c:pt idx="2217">
                  <c:v>-15.519519013930299</c:v>
                </c:pt>
                <c:pt idx="2218">
                  <c:v>8.6723595998278995</c:v>
                </c:pt>
                <c:pt idx="2219">
                  <c:v>-12.212349996693201</c:v>
                </c:pt>
                <c:pt idx="2220">
                  <c:v>7.5103646396791799</c:v>
                </c:pt>
                <c:pt idx="2221">
                  <c:v>-0.279033910192792</c:v>
                </c:pt>
                <c:pt idx="2222">
                  <c:v>4.8518380092012396</c:v>
                </c:pt>
                <c:pt idx="2223">
                  <c:v>-6.0541411312538598</c:v>
                </c:pt>
                <c:pt idx="2224">
                  <c:v>2.2175259242520302</c:v>
                </c:pt>
                <c:pt idx="2225">
                  <c:v>-15.915039208480801</c:v>
                </c:pt>
                <c:pt idx="2226">
                  <c:v>5.0672736285101898</c:v>
                </c:pt>
                <c:pt idx="2227">
                  <c:v>-6.9157041056686097</c:v>
                </c:pt>
                <c:pt idx="2228">
                  <c:v>-1.92240359791118</c:v>
                </c:pt>
                <c:pt idx="2229">
                  <c:v>-15.5746529223244</c:v>
                </c:pt>
                <c:pt idx="2230">
                  <c:v>1.83016752731224</c:v>
                </c:pt>
                <c:pt idx="2231">
                  <c:v>-18.547281570234802</c:v>
                </c:pt>
                <c:pt idx="2232">
                  <c:v>-7.5795050226235903</c:v>
                </c:pt>
                <c:pt idx="2233">
                  <c:v>-2.7239524613353199</c:v>
                </c:pt>
                <c:pt idx="2234">
                  <c:v>-0.66138056250461297</c:v>
                </c:pt>
                <c:pt idx="2235">
                  <c:v>-4.3210284513594903</c:v>
                </c:pt>
                <c:pt idx="2236">
                  <c:v>-1.72977589794248</c:v>
                </c:pt>
                <c:pt idx="2237">
                  <c:v>-1.7100893120884699</c:v>
                </c:pt>
                <c:pt idx="2238">
                  <c:v>7.0064105988388601</c:v>
                </c:pt>
                <c:pt idx="2239">
                  <c:v>-5.6828481279183602</c:v>
                </c:pt>
                <c:pt idx="2240">
                  <c:v>-16.796441652756599</c:v>
                </c:pt>
                <c:pt idx="2241">
                  <c:v>-1.5147342112472</c:v>
                </c:pt>
                <c:pt idx="2242">
                  <c:v>-2.1843715253294702</c:v>
                </c:pt>
                <c:pt idx="2243">
                  <c:v>-18.318681651721899</c:v>
                </c:pt>
                <c:pt idx="2244">
                  <c:v>5.1469300753633602</c:v>
                </c:pt>
                <c:pt idx="2245">
                  <c:v>-3.2482894809290901</c:v>
                </c:pt>
                <c:pt idx="2246">
                  <c:v>-11.8364233094828</c:v>
                </c:pt>
                <c:pt idx="2247">
                  <c:v>-18.665177396176901</c:v>
                </c:pt>
                <c:pt idx="2248">
                  <c:v>-10.0447546129902</c:v>
                </c:pt>
                <c:pt idx="2249">
                  <c:v>4.9681655264328697</c:v>
                </c:pt>
                <c:pt idx="2250">
                  <c:v>-15.7840050466971</c:v>
                </c:pt>
                <c:pt idx="2251">
                  <c:v>-15.0061695115556</c:v>
                </c:pt>
                <c:pt idx="2252">
                  <c:v>5.0587030044250598</c:v>
                </c:pt>
                <c:pt idx="2253">
                  <c:v>-19.1474145311394</c:v>
                </c:pt>
                <c:pt idx="2254">
                  <c:v>-5.1543359497026202</c:v>
                </c:pt>
                <c:pt idx="2255">
                  <c:v>-5.6327438353603796</c:v>
                </c:pt>
                <c:pt idx="2256">
                  <c:v>-2.23685627783121</c:v>
                </c:pt>
                <c:pt idx="2257">
                  <c:v>-2.97909311901395</c:v>
                </c:pt>
                <c:pt idx="2258">
                  <c:v>4.0019334066408803</c:v>
                </c:pt>
                <c:pt idx="2259">
                  <c:v>-17.7679323613945</c:v>
                </c:pt>
                <c:pt idx="2260">
                  <c:v>-8.9958391763800201</c:v>
                </c:pt>
                <c:pt idx="2261">
                  <c:v>-10.2955160618839</c:v>
                </c:pt>
                <c:pt idx="2262">
                  <c:v>4.5522092908417999</c:v>
                </c:pt>
                <c:pt idx="2263">
                  <c:v>-9.4828583309074101</c:v>
                </c:pt>
                <c:pt idx="2264">
                  <c:v>-4.0087970671049702E-2</c:v>
                </c:pt>
                <c:pt idx="2265">
                  <c:v>-1.8899275157501301</c:v>
                </c:pt>
                <c:pt idx="2266">
                  <c:v>-11.619855871351</c:v>
                </c:pt>
                <c:pt idx="2267">
                  <c:v>-9.6168602842753597</c:v>
                </c:pt>
                <c:pt idx="2268">
                  <c:v>-15.821847618167499</c:v>
                </c:pt>
                <c:pt idx="2269">
                  <c:v>4.6861773671998099</c:v>
                </c:pt>
                <c:pt idx="2270">
                  <c:v>1.91020523434828</c:v>
                </c:pt>
                <c:pt idx="2271">
                  <c:v>-5.21400238558211</c:v>
                </c:pt>
                <c:pt idx="2272">
                  <c:v>-1.3551439332464801</c:v>
                </c:pt>
                <c:pt idx="2273">
                  <c:v>-3.45948265664423</c:v>
                </c:pt>
                <c:pt idx="2274">
                  <c:v>-14.256148911407401</c:v>
                </c:pt>
                <c:pt idx="2275">
                  <c:v>-3.9966823606467798</c:v>
                </c:pt>
                <c:pt idx="2276">
                  <c:v>1.90572551889696</c:v>
                </c:pt>
                <c:pt idx="2277">
                  <c:v>3.9670364575183101</c:v>
                </c:pt>
                <c:pt idx="2278">
                  <c:v>-7.0684647868461497</c:v>
                </c:pt>
                <c:pt idx="2279">
                  <c:v>1.42888100826259</c:v>
                </c:pt>
                <c:pt idx="2280">
                  <c:v>-8.7184253161698102</c:v>
                </c:pt>
                <c:pt idx="2281">
                  <c:v>-16.520927455233</c:v>
                </c:pt>
                <c:pt idx="2282">
                  <c:v>-13.063868925390601</c:v>
                </c:pt>
                <c:pt idx="2283">
                  <c:v>6.9289200077214703</c:v>
                </c:pt>
                <c:pt idx="2284">
                  <c:v>-19.3409423628041</c:v>
                </c:pt>
                <c:pt idx="2285">
                  <c:v>9.4249773210308092</c:v>
                </c:pt>
                <c:pt idx="2286">
                  <c:v>-13.595090432862801</c:v>
                </c:pt>
                <c:pt idx="2287">
                  <c:v>-4.3512936567427696</c:v>
                </c:pt>
                <c:pt idx="2288">
                  <c:v>-17.538895153890198</c:v>
                </c:pt>
                <c:pt idx="2289">
                  <c:v>7.5243405820496498</c:v>
                </c:pt>
                <c:pt idx="2290">
                  <c:v>6.6270123120963396</c:v>
                </c:pt>
                <c:pt idx="2291">
                  <c:v>-9.0092913990580907</c:v>
                </c:pt>
                <c:pt idx="2292">
                  <c:v>-3.6078814128972101</c:v>
                </c:pt>
                <c:pt idx="2293">
                  <c:v>0.12532234000501899</c:v>
                </c:pt>
                <c:pt idx="2294">
                  <c:v>-1.3922218670589801</c:v>
                </c:pt>
                <c:pt idx="2295">
                  <c:v>-12.663955335334901</c:v>
                </c:pt>
                <c:pt idx="2296">
                  <c:v>1.3406677373057001E-2</c:v>
                </c:pt>
                <c:pt idx="2297">
                  <c:v>-14.8000240718832</c:v>
                </c:pt>
                <c:pt idx="2298">
                  <c:v>5.2604135264576302</c:v>
                </c:pt>
                <c:pt idx="2299">
                  <c:v>8.0331156393471499</c:v>
                </c:pt>
                <c:pt idx="2300">
                  <c:v>-18.322737044458801</c:v>
                </c:pt>
                <c:pt idx="2301">
                  <c:v>-16.967726345475899</c:v>
                </c:pt>
                <c:pt idx="2302">
                  <c:v>5.9489615936601004</c:v>
                </c:pt>
                <c:pt idx="2303">
                  <c:v>-11.5743759285096</c:v>
                </c:pt>
                <c:pt idx="2304">
                  <c:v>5.8147434217003298</c:v>
                </c:pt>
                <c:pt idx="2305">
                  <c:v>5.7363126959098301</c:v>
                </c:pt>
                <c:pt idx="2306">
                  <c:v>8.3184474969837598</c:v>
                </c:pt>
                <c:pt idx="2307">
                  <c:v>9.4934790777505906</c:v>
                </c:pt>
                <c:pt idx="2308">
                  <c:v>6.8961734605910801</c:v>
                </c:pt>
                <c:pt idx="2309">
                  <c:v>-14.6831871025328</c:v>
                </c:pt>
                <c:pt idx="2310">
                  <c:v>-1.52450736927218</c:v>
                </c:pt>
                <c:pt idx="2311">
                  <c:v>-16.650945644764899</c:v>
                </c:pt>
                <c:pt idx="2312">
                  <c:v>-2.9407785633854902</c:v>
                </c:pt>
                <c:pt idx="2313">
                  <c:v>-17.3236625950214</c:v>
                </c:pt>
                <c:pt idx="2314">
                  <c:v>9.1728745304021295</c:v>
                </c:pt>
                <c:pt idx="2315">
                  <c:v>7.5913597467340503</c:v>
                </c:pt>
                <c:pt idx="2316">
                  <c:v>3.0249881118507602</c:v>
                </c:pt>
                <c:pt idx="2317">
                  <c:v>8.8850721297769901</c:v>
                </c:pt>
                <c:pt idx="2318">
                  <c:v>0.73376621738675496</c:v>
                </c:pt>
                <c:pt idx="2319">
                  <c:v>7.1810512549344097</c:v>
                </c:pt>
                <c:pt idx="2320">
                  <c:v>-7.0943327393082303</c:v>
                </c:pt>
                <c:pt idx="2321">
                  <c:v>-11.1294707763552</c:v>
                </c:pt>
                <c:pt idx="2322">
                  <c:v>0.27277007366963302</c:v>
                </c:pt>
                <c:pt idx="2323">
                  <c:v>-0.75754410416333096</c:v>
                </c:pt>
                <c:pt idx="2324">
                  <c:v>-4.06550668740564</c:v>
                </c:pt>
                <c:pt idx="2325">
                  <c:v>2.9716099822864601</c:v>
                </c:pt>
                <c:pt idx="2326">
                  <c:v>-9.3486876835340098</c:v>
                </c:pt>
                <c:pt idx="2327">
                  <c:v>7.4104944275650197</c:v>
                </c:pt>
                <c:pt idx="2328">
                  <c:v>-4.87147791173415</c:v>
                </c:pt>
                <c:pt idx="2329">
                  <c:v>6.1469669002256397</c:v>
                </c:pt>
                <c:pt idx="2330">
                  <c:v>-4.1745645394170099</c:v>
                </c:pt>
                <c:pt idx="2331">
                  <c:v>-8.67566973454975</c:v>
                </c:pt>
                <c:pt idx="2332">
                  <c:v>-12.924826922047901</c:v>
                </c:pt>
                <c:pt idx="2333">
                  <c:v>-15.354845535361401</c:v>
                </c:pt>
                <c:pt idx="2334">
                  <c:v>8.2777302952973209</c:v>
                </c:pt>
                <c:pt idx="2335">
                  <c:v>-5.0897055084057099</c:v>
                </c:pt>
                <c:pt idx="2336">
                  <c:v>7.8758504082544096</c:v>
                </c:pt>
                <c:pt idx="2337">
                  <c:v>5.9535696389078199</c:v>
                </c:pt>
                <c:pt idx="2338">
                  <c:v>0.197978510665927</c:v>
                </c:pt>
                <c:pt idx="2339">
                  <c:v>-2.37081567188054</c:v>
                </c:pt>
                <c:pt idx="2340">
                  <c:v>-8.1738472955832098</c:v>
                </c:pt>
                <c:pt idx="2341">
                  <c:v>2.8397636417203902</c:v>
                </c:pt>
                <c:pt idx="2342">
                  <c:v>6.2975350209892797E-2</c:v>
                </c:pt>
                <c:pt idx="2343">
                  <c:v>-2.24357633054532</c:v>
                </c:pt>
                <c:pt idx="2344">
                  <c:v>-5.06606431661461</c:v>
                </c:pt>
                <c:pt idx="2345">
                  <c:v>-19.3700469338192</c:v>
                </c:pt>
                <c:pt idx="2346">
                  <c:v>7.5636921249908404</c:v>
                </c:pt>
                <c:pt idx="2347">
                  <c:v>-8.4990567874366292</c:v>
                </c:pt>
                <c:pt idx="2348">
                  <c:v>-0.43957812451494799</c:v>
                </c:pt>
                <c:pt idx="2349">
                  <c:v>9.5649778005032005</c:v>
                </c:pt>
                <c:pt idx="2350">
                  <c:v>-6.1031789637797198</c:v>
                </c:pt>
                <c:pt idx="2351">
                  <c:v>4.2279949558855598</c:v>
                </c:pt>
                <c:pt idx="2352">
                  <c:v>-4.4643663085400496</c:v>
                </c:pt>
                <c:pt idx="2353">
                  <c:v>-17.3771615390927</c:v>
                </c:pt>
                <c:pt idx="2354">
                  <c:v>9.2377197784616102E-2</c:v>
                </c:pt>
                <c:pt idx="2355">
                  <c:v>-4.7478048906674903</c:v>
                </c:pt>
                <c:pt idx="2356">
                  <c:v>-13.146161572673501</c:v>
                </c:pt>
                <c:pt idx="2357">
                  <c:v>-10.823422570819901</c:v>
                </c:pt>
                <c:pt idx="2358">
                  <c:v>-14.153000348575199</c:v>
                </c:pt>
                <c:pt idx="2359">
                  <c:v>-10.303888436749199</c:v>
                </c:pt>
                <c:pt idx="2360">
                  <c:v>4.1268992480095097</c:v>
                </c:pt>
                <c:pt idx="2361">
                  <c:v>-4.57853878157061</c:v>
                </c:pt>
                <c:pt idx="2362">
                  <c:v>-13.389262081790401</c:v>
                </c:pt>
                <c:pt idx="2363">
                  <c:v>-5.0743607610649697</c:v>
                </c:pt>
                <c:pt idx="2364">
                  <c:v>3.8032486962140801</c:v>
                </c:pt>
                <c:pt idx="2365">
                  <c:v>1.57649793032136</c:v>
                </c:pt>
                <c:pt idx="2366">
                  <c:v>-14.0871726639815</c:v>
                </c:pt>
                <c:pt idx="2367">
                  <c:v>7.8428390055636301</c:v>
                </c:pt>
                <c:pt idx="2368">
                  <c:v>-5.38784370318246</c:v>
                </c:pt>
                <c:pt idx="2369">
                  <c:v>-16.234581147925699</c:v>
                </c:pt>
                <c:pt idx="2370">
                  <c:v>7.76465635104769</c:v>
                </c:pt>
                <c:pt idx="2371">
                  <c:v>6.2746232035988099</c:v>
                </c:pt>
                <c:pt idx="2372">
                  <c:v>-3.0438858125389898</c:v>
                </c:pt>
                <c:pt idx="2373">
                  <c:v>0.265314479202165</c:v>
                </c:pt>
                <c:pt idx="2374">
                  <c:v>9.1499493960796396</c:v>
                </c:pt>
                <c:pt idx="2375">
                  <c:v>-7.91038245225465</c:v>
                </c:pt>
                <c:pt idx="2376">
                  <c:v>-1.5167540519804701</c:v>
                </c:pt>
                <c:pt idx="2377">
                  <c:v>-17.017192931438199</c:v>
                </c:pt>
                <c:pt idx="2378">
                  <c:v>8.6296980659622697</c:v>
                </c:pt>
                <c:pt idx="2379">
                  <c:v>0.34320783844001401</c:v>
                </c:pt>
                <c:pt idx="2380">
                  <c:v>-12.954198559226301</c:v>
                </c:pt>
                <c:pt idx="2381">
                  <c:v>-14.8395087469055</c:v>
                </c:pt>
                <c:pt idx="2382">
                  <c:v>4.4258357933942403</c:v>
                </c:pt>
                <c:pt idx="2383">
                  <c:v>3.1725576896489098</c:v>
                </c:pt>
                <c:pt idx="2384">
                  <c:v>-4.84994285426649</c:v>
                </c:pt>
                <c:pt idx="2385">
                  <c:v>0.15590993645573101</c:v>
                </c:pt>
                <c:pt idx="2386">
                  <c:v>-15.330709361026001</c:v>
                </c:pt>
                <c:pt idx="2387">
                  <c:v>8.2437336367836007</c:v>
                </c:pt>
                <c:pt idx="2388">
                  <c:v>-9.3991614248404698</c:v>
                </c:pt>
                <c:pt idx="2389">
                  <c:v>-7.82695254913257</c:v>
                </c:pt>
                <c:pt idx="2390">
                  <c:v>-6.2135827127151098</c:v>
                </c:pt>
                <c:pt idx="2391">
                  <c:v>-9.2044951315862509</c:v>
                </c:pt>
                <c:pt idx="2392">
                  <c:v>8.2058219127209195</c:v>
                </c:pt>
                <c:pt idx="2393">
                  <c:v>-10.0284983401567</c:v>
                </c:pt>
                <c:pt idx="2394">
                  <c:v>9.2772125731034301</c:v>
                </c:pt>
                <c:pt idx="2395">
                  <c:v>6.7401543058808899</c:v>
                </c:pt>
                <c:pt idx="2396">
                  <c:v>7.4056624837829599</c:v>
                </c:pt>
                <c:pt idx="2397">
                  <c:v>0.14765770595381</c:v>
                </c:pt>
                <c:pt idx="2398">
                  <c:v>-3.9326279775249602</c:v>
                </c:pt>
                <c:pt idx="2399">
                  <c:v>-4.0921361060385797</c:v>
                </c:pt>
                <c:pt idx="2400">
                  <c:v>5.3444131368677601</c:v>
                </c:pt>
                <c:pt idx="2401">
                  <c:v>-5.6030748480630104</c:v>
                </c:pt>
                <c:pt idx="2402">
                  <c:v>-12.391088838835699</c:v>
                </c:pt>
                <c:pt idx="2403">
                  <c:v>-1.63789592985856</c:v>
                </c:pt>
                <c:pt idx="2404">
                  <c:v>2.91983553332323</c:v>
                </c:pt>
                <c:pt idx="2405">
                  <c:v>5.7155187940260896</c:v>
                </c:pt>
                <c:pt idx="2406">
                  <c:v>3.4697896607183498</c:v>
                </c:pt>
                <c:pt idx="2407">
                  <c:v>-3.8475675594868699</c:v>
                </c:pt>
                <c:pt idx="2408">
                  <c:v>-3.9842345628379898</c:v>
                </c:pt>
                <c:pt idx="2409">
                  <c:v>-4.6400769858715902</c:v>
                </c:pt>
                <c:pt idx="2410">
                  <c:v>4.94757960301179</c:v>
                </c:pt>
                <c:pt idx="2411">
                  <c:v>-12.7181475712375</c:v>
                </c:pt>
                <c:pt idx="2412">
                  <c:v>-16.142004655058201</c:v>
                </c:pt>
                <c:pt idx="2413">
                  <c:v>1.5602543754762901</c:v>
                </c:pt>
                <c:pt idx="2414">
                  <c:v>-8.1568396535037007</c:v>
                </c:pt>
                <c:pt idx="2415">
                  <c:v>-1.2986512952421501</c:v>
                </c:pt>
                <c:pt idx="2416">
                  <c:v>-18.346552893824299</c:v>
                </c:pt>
                <c:pt idx="2417">
                  <c:v>-14.6439105508009</c:v>
                </c:pt>
                <c:pt idx="2418">
                  <c:v>5.1408081206730598</c:v>
                </c:pt>
                <c:pt idx="2419">
                  <c:v>7.72883856079258</c:v>
                </c:pt>
                <c:pt idx="2420">
                  <c:v>4.9210362259565201</c:v>
                </c:pt>
                <c:pt idx="2421">
                  <c:v>2.9508131566929698</c:v>
                </c:pt>
                <c:pt idx="2422">
                  <c:v>0.49360114470606298</c:v>
                </c:pt>
                <c:pt idx="2423">
                  <c:v>2.7866611675850499</c:v>
                </c:pt>
                <c:pt idx="2424">
                  <c:v>-6.3360349407404799</c:v>
                </c:pt>
                <c:pt idx="2425">
                  <c:v>6.2332067960602302</c:v>
                </c:pt>
                <c:pt idx="2426">
                  <c:v>-13.072337969523099</c:v>
                </c:pt>
                <c:pt idx="2427">
                  <c:v>1.5245487053067699</c:v>
                </c:pt>
                <c:pt idx="2428">
                  <c:v>-13.4470484647599</c:v>
                </c:pt>
                <c:pt idx="2429">
                  <c:v>-5.4525564844448304</c:v>
                </c:pt>
                <c:pt idx="2430">
                  <c:v>6.7236890844026798</c:v>
                </c:pt>
                <c:pt idx="2431">
                  <c:v>7.3137792749730304</c:v>
                </c:pt>
                <c:pt idx="2432">
                  <c:v>-14.671185319384</c:v>
                </c:pt>
                <c:pt idx="2433">
                  <c:v>7.9812193310759501</c:v>
                </c:pt>
                <c:pt idx="2434">
                  <c:v>7.0424020552745299</c:v>
                </c:pt>
                <c:pt idx="2435">
                  <c:v>7.05312091182501</c:v>
                </c:pt>
                <c:pt idx="2436">
                  <c:v>-18.3896093600159</c:v>
                </c:pt>
                <c:pt idx="2437">
                  <c:v>3.2624840778472</c:v>
                </c:pt>
                <c:pt idx="2438">
                  <c:v>7.2962865586078998</c:v>
                </c:pt>
                <c:pt idx="2439">
                  <c:v>1.9574881230785699</c:v>
                </c:pt>
                <c:pt idx="2440">
                  <c:v>7.6065422695362903</c:v>
                </c:pt>
                <c:pt idx="2441">
                  <c:v>-0.189041727133448</c:v>
                </c:pt>
                <c:pt idx="2442">
                  <c:v>-17.825853307015301</c:v>
                </c:pt>
                <c:pt idx="2443">
                  <c:v>-10.7647236909824</c:v>
                </c:pt>
                <c:pt idx="2444">
                  <c:v>3.2490566808311598</c:v>
                </c:pt>
                <c:pt idx="2445">
                  <c:v>-6.8150823053046397</c:v>
                </c:pt>
                <c:pt idx="2446">
                  <c:v>-10.4299640338957</c:v>
                </c:pt>
                <c:pt idx="2447">
                  <c:v>-13.3581819114194</c:v>
                </c:pt>
                <c:pt idx="2448">
                  <c:v>-17.0819347193355</c:v>
                </c:pt>
                <c:pt idx="2449">
                  <c:v>-17.101425609499302</c:v>
                </c:pt>
                <c:pt idx="2450">
                  <c:v>-15.960320258003399</c:v>
                </c:pt>
                <c:pt idx="2451">
                  <c:v>7.8275119923891001</c:v>
                </c:pt>
                <c:pt idx="2452">
                  <c:v>4.6288499495263397E-2</c:v>
                </c:pt>
                <c:pt idx="2453">
                  <c:v>3.9688655572756399</c:v>
                </c:pt>
                <c:pt idx="2454">
                  <c:v>-1.7838375930708401</c:v>
                </c:pt>
                <c:pt idx="2455">
                  <c:v>-3.6308774450783599</c:v>
                </c:pt>
                <c:pt idx="2456">
                  <c:v>-18.253230326033702</c:v>
                </c:pt>
                <c:pt idx="2457">
                  <c:v>-10.6938947478502</c:v>
                </c:pt>
                <c:pt idx="2458">
                  <c:v>7.0807388578281198</c:v>
                </c:pt>
                <c:pt idx="2459">
                  <c:v>-12.4931556937197</c:v>
                </c:pt>
                <c:pt idx="2460">
                  <c:v>7.7001121063553004</c:v>
                </c:pt>
                <c:pt idx="2461">
                  <c:v>-18.1046345870114</c:v>
                </c:pt>
                <c:pt idx="2462">
                  <c:v>8.6786766341869708</c:v>
                </c:pt>
                <c:pt idx="2463">
                  <c:v>2.8348434145854702</c:v>
                </c:pt>
                <c:pt idx="2464">
                  <c:v>-15.0602443907402</c:v>
                </c:pt>
                <c:pt idx="2465">
                  <c:v>-2.8082195584771301</c:v>
                </c:pt>
                <c:pt idx="2466">
                  <c:v>-15.886305022026701</c:v>
                </c:pt>
                <c:pt idx="2467">
                  <c:v>-1.9602298789761901</c:v>
                </c:pt>
                <c:pt idx="2468">
                  <c:v>-17.665941382564402</c:v>
                </c:pt>
                <c:pt idx="2469">
                  <c:v>-13.525451019929401</c:v>
                </c:pt>
                <c:pt idx="2470">
                  <c:v>7.8499672984706699</c:v>
                </c:pt>
                <c:pt idx="2471">
                  <c:v>7.69016622820011</c:v>
                </c:pt>
                <c:pt idx="2472">
                  <c:v>-8.7156160794077202</c:v>
                </c:pt>
                <c:pt idx="2473">
                  <c:v>-13.4220553886727</c:v>
                </c:pt>
                <c:pt idx="2474">
                  <c:v>0.278209364118084</c:v>
                </c:pt>
                <c:pt idx="2475">
                  <c:v>-17.302431705901501</c:v>
                </c:pt>
                <c:pt idx="2476">
                  <c:v>-16.8860998571529</c:v>
                </c:pt>
                <c:pt idx="2477">
                  <c:v>5.5745146626483502</c:v>
                </c:pt>
                <c:pt idx="2478">
                  <c:v>-18.957941366609301</c:v>
                </c:pt>
                <c:pt idx="2479">
                  <c:v>-13.5034577111403</c:v>
                </c:pt>
                <c:pt idx="2480">
                  <c:v>-1.34279227372526</c:v>
                </c:pt>
                <c:pt idx="2481">
                  <c:v>-4.7031366399385597</c:v>
                </c:pt>
                <c:pt idx="2482">
                  <c:v>8.6203779941078196</c:v>
                </c:pt>
                <c:pt idx="2483">
                  <c:v>-8.2481683470873595</c:v>
                </c:pt>
                <c:pt idx="2484">
                  <c:v>3.1875216721326098</c:v>
                </c:pt>
                <c:pt idx="2485">
                  <c:v>3.4412009686293499</c:v>
                </c:pt>
                <c:pt idx="2486">
                  <c:v>6.7524055678527697</c:v>
                </c:pt>
                <c:pt idx="2487">
                  <c:v>-12.620003476442401</c:v>
                </c:pt>
                <c:pt idx="2488">
                  <c:v>5.7957228760622801</c:v>
                </c:pt>
                <c:pt idx="2489">
                  <c:v>-12.2476562849712</c:v>
                </c:pt>
                <c:pt idx="2490">
                  <c:v>-19.0953748518601</c:v>
                </c:pt>
                <c:pt idx="2491">
                  <c:v>-13.971670974141</c:v>
                </c:pt>
                <c:pt idx="2492">
                  <c:v>-12.165649006929099</c:v>
                </c:pt>
                <c:pt idx="2493">
                  <c:v>-1.76643210825478</c:v>
                </c:pt>
                <c:pt idx="2494">
                  <c:v>0.63447398934829802</c:v>
                </c:pt>
                <c:pt idx="2495">
                  <c:v>-4.3939996381066999</c:v>
                </c:pt>
                <c:pt idx="2496">
                  <c:v>-12.3766073483238</c:v>
                </c:pt>
                <c:pt idx="2497">
                  <c:v>-11.5937113608255</c:v>
                </c:pt>
                <c:pt idx="2498">
                  <c:v>2.3632374972921002</c:v>
                </c:pt>
                <c:pt idx="2499">
                  <c:v>-11.8733118579324</c:v>
                </c:pt>
                <c:pt idx="2500">
                  <c:v>0.178048670379056</c:v>
                </c:pt>
                <c:pt idx="2501">
                  <c:v>-8.1950526599016698</c:v>
                </c:pt>
                <c:pt idx="2502">
                  <c:v>-17.9188653158946</c:v>
                </c:pt>
                <c:pt idx="2503">
                  <c:v>-15.901862239490301</c:v>
                </c:pt>
                <c:pt idx="2504">
                  <c:v>-2.1123905951320898</c:v>
                </c:pt>
                <c:pt idx="2505">
                  <c:v>-0.28644675250908302</c:v>
                </c:pt>
                <c:pt idx="2506">
                  <c:v>-15.0079644574593</c:v>
                </c:pt>
                <c:pt idx="2507">
                  <c:v>-6.7964235816793899</c:v>
                </c:pt>
                <c:pt idx="2508">
                  <c:v>-11.070590773489601</c:v>
                </c:pt>
                <c:pt idx="2509">
                  <c:v>-15.2230107568954</c:v>
                </c:pt>
                <c:pt idx="2510">
                  <c:v>-19.045671267832098</c:v>
                </c:pt>
                <c:pt idx="2511">
                  <c:v>-7.7693926827703201</c:v>
                </c:pt>
                <c:pt idx="2512">
                  <c:v>9.6211663459568495</c:v>
                </c:pt>
                <c:pt idx="2513">
                  <c:v>-10.754184062139</c:v>
                </c:pt>
                <c:pt idx="2514">
                  <c:v>5.6588824060824496</c:v>
                </c:pt>
                <c:pt idx="2515">
                  <c:v>-12.060561560150401</c:v>
                </c:pt>
                <c:pt idx="2516">
                  <c:v>-14.761456996122099</c:v>
                </c:pt>
                <c:pt idx="2517">
                  <c:v>-10.0013238106194</c:v>
                </c:pt>
                <c:pt idx="2518">
                  <c:v>-10.029195970289001</c:v>
                </c:pt>
                <c:pt idx="2519">
                  <c:v>-9.4287533626489903</c:v>
                </c:pt>
                <c:pt idx="2520">
                  <c:v>-12.181875151149599</c:v>
                </c:pt>
                <c:pt idx="2521">
                  <c:v>6.5948933412550597</c:v>
                </c:pt>
                <c:pt idx="2522">
                  <c:v>-2.2997404210535399</c:v>
                </c:pt>
                <c:pt idx="2523">
                  <c:v>-19.245213638354599</c:v>
                </c:pt>
                <c:pt idx="2524">
                  <c:v>-8.03547832859247</c:v>
                </c:pt>
                <c:pt idx="2525">
                  <c:v>6.59924985008315</c:v>
                </c:pt>
                <c:pt idx="2526">
                  <c:v>2.8830220253858498</c:v>
                </c:pt>
                <c:pt idx="2527">
                  <c:v>-6.23803147831876</c:v>
                </c:pt>
                <c:pt idx="2528">
                  <c:v>9.2162111823070793E-3</c:v>
                </c:pt>
                <c:pt idx="2529">
                  <c:v>5.6621774729490397</c:v>
                </c:pt>
                <c:pt idx="2530">
                  <c:v>-0.52953993703179503</c:v>
                </c:pt>
                <c:pt idx="2531">
                  <c:v>-4.2582139049015604</c:v>
                </c:pt>
                <c:pt idx="2532">
                  <c:v>-16.123522208446399</c:v>
                </c:pt>
                <c:pt idx="2533">
                  <c:v>7.0853290773473203</c:v>
                </c:pt>
                <c:pt idx="2534">
                  <c:v>-18.941200036200499</c:v>
                </c:pt>
                <c:pt idx="2535">
                  <c:v>-11.491750392968999</c:v>
                </c:pt>
                <c:pt idx="2536">
                  <c:v>-2.45106406536615</c:v>
                </c:pt>
                <c:pt idx="2537">
                  <c:v>-1.43473765767238</c:v>
                </c:pt>
                <c:pt idx="2538">
                  <c:v>-11.0631133273311</c:v>
                </c:pt>
                <c:pt idx="2539">
                  <c:v>-1.44925243582232</c:v>
                </c:pt>
                <c:pt idx="2540">
                  <c:v>-14.996155128803</c:v>
                </c:pt>
                <c:pt idx="2541">
                  <c:v>-3.9520176557473499</c:v>
                </c:pt>
                <c:pt idx="2542">
                  <c:v>-10.108386527693099</c:v>
                </c:pt>
                <c:pt idx="2543">
                  <c:v>2.69971129785108</c:v>
                </c:pt>
                <c:pt idx="2544">
                  <c:v>1.81749665605569</c:v>
                </c:pt>
                <c:pt idx="2545">
                  <c:v>-2.02778720944191</c:v>
                </c:pt>
                <c:pt idx="2546">
                  <c:v>-11.157055226811</c:v>
                </c:pt>
                <c:pt idx="2547">
                  <c:v>-13.440874483044499</c:v>
                </c:pt>
                <c:pt idx="2548">
                  <c:v>5.1078772361794398</c:v>
                </c:pt>
                <c:pt idx="2549">
                  <c:v>9.2568845143739402</c:v>
                </c:pt>
                <c:pt idx="2550">
                  <c:v>-11.826164559018601</c:v>
                </c:pt>
                <c:pt idx="2551">
                  <c:v>2.5906931583608799</c:v>
                </c:pt>
                <c:pt idx="2552">
                  <c:v>0.80648671874549405</c:v>
                </c:pt>
                <c:pt idx="2553">
                  <c:v>1.3029941582747999</c:v>
                </c:pt>
                <c:pt idx="2554">
                  <c:v>6.6919752983592904</c:v>
                </c:pt>
                <c:pt idx="2555">
                  <c:v>-5.5056728594500397</c:v>
                </c:pt>
                <c:pt idx="2556">
                  <c:v>-12.403015387528001</c:v>
                </c:pt>
                <c:pt idx="2557">
                  <c:v>-9.5934976960124398</c:v>
                </c:pt>
                <c:pt idx="2558">
                  <c:v>1.53885486805288</c:v>
                </c:pt>
                <c:pt idx="2559">
                  <c:v>-10.7670976002904</c:v>
                </c:pt>
                <c:pt idx="2560">
                  <c:v>0.28198150838406</c:v>
                </c:pt>
                <c:pt idx="2561">
                  <c:v>-14.798572056685799</c:v>
                </c:pt>
                <c:pt idx="2562">
                  <c:v>-16.6193389717805</c:v>
                </c:pt>
                <c:pt idx="2563">
                  <c:v>-8.9171358017255304</c:v>
                </c:pt>
                <c:pt idx="2564">
                  <c:v>-1.62392757876113</c:v>
                </c:pt>
                <c:pt idx="2565">
                  <c:v>-11.4968687937399</c:v>
                </c:pt>
                <c:pt idx="2566">
                  <c:v>-10.467018364506099</c:v>
                </c:pt>
                <c:pt idx="2567">
                  <c:v>-15.738793729994599</c:v>
                </c:pt>
                <c:pt idx="2568">
                  <c:v>-5.3167876931810198</c:v>
                </c:pt>
                <c:pt idx="2569">
                  <c:v>-6.8518938178977198</c:v>
                </c:pt>
                <c:pt idx="2570">
                  <c:v>9.0543190028114999</c:v>
                </c:pt>
                <c:pt idx="2571">
                  <c:v>-16.058001538014899</c:v>
                </c:pt>
                <c:pt idx="2572">
                  <c:v>4.9414206335999804</c:v>
                </c:pt>
                <c:pt idx="2573">
                  <c:v>-17.789581237471999</c:v>
                </c:pt>
                <c:pt idx="2574">
                  <c:v>-8.4652425119544006</c:v>
                </c:pt>
                <c:pt idx="2575">
                  <c:v>-1.2534676016714299</c:v>
                </c:pt>
                <c:pt idx="2576">
                  <c:v>1.3241713926893799</c:v>
                </c:pt>
                <c:pt idx="2577">
                  <c:v>-9.0380625556008507</c:v>
                </c:pt>
                <c:pt idx="2578">
                  <c:v>4.78926040169722</c:v>
                </c:pt>
                <c:pt idx="2579">
                  <c:v>-0.307417078124471</c:v>
                </c:pt>
                <c:pt idx="2580">
                  <c:v>3.0938500385630401</c:v>
                </c:pt>
                <c:pt idx="2581">
                  <c:v>-0.142983600152366</c:v>
                </c:pt>
                <c:pt idx="2582">
                  <c:v>-9.2649872936444098</c:v>
                </c:pt>
                <c:pt idx="2583">
                  <c:v>-11.5200772661039</c:v>
                </c:pt>
                <c:pt idx="2584">
                  <c:v>-3.1352557446420199</c:v>
                </c:pt>
                <c:pt idx="2585">
                  <c:v>-1.79218198675658</c:v>
                </c:pt>
                <c:pt idx="2586">
                  <c:v>-16.122805355817601</c:v>
                </c:pt>
                <c:pt idx="2587">
                  <c:v>-15.557127346719399</c:v>
                </c:pt>
                <c:pt idx="2588">
                  <c:v>-8.3573004575561001</c:v>
                </c:pt>
                <c:pt idx="2589">
                  <c:v>-19.092794181085001</c:v>
                </c:pt>
                <c:pt idx="2590">
                  <c:v>3.76086572282605</c:v>
                </c:pt>
                <c:pt idx="2591">
                  <c:v>9.3621344220352292</c:v>
                </c:pt>
                <c:pt idx="2592">
                  <c:v>-12.981844660543199</c:v>
                </c:pt>
                <c:pt idx="2593">
                  <c:v>1.3082399272457601</c:v>
                </c:pt>
                <c:pt idx="2594">
                  <c:v>-12.6026447539868</c:v>
                </c:pt>
                <c:pt idx="2595">
                  <c:v>-15.63845167299</c:v>
                </c:pt>
                <c:pt idx="2596">
                  <c:v>-4.8810970090899204</c:v>
                </c:pt>
                <c:pt idx="2597">
                  <c:v>-18.1096889580378</c:v>
                </c:pt>
                <c:pt idx="2598">
                  <c:v>3.1356376627626399</c:v>
                </c:pt>
                <c:pt idx="2599">
                  <c:v>-19.2563547182374</c:v>
                </c:pt>
                <c:pt idx="2600">
                  <c:v>4.4858265881518298</c:v>
                </c:pt>
                <c:pt idx="2601">
                  <c:v>-6.6048269031037501</c:v>
                </c:pt>
                <c:pt idx="2602">
                  <c:v>-16.425692442677502</c:v>
                </c:pt>
                <c:pt idx="2603">
                  <c:v>-12.9232104901992</c:v>
                </c:pt>
                <c:pt idx="2604">
                  <c:v>-5.9676560462907897</c:v>
                </c:pt>
                <c:pt idx="2605">
                  <c:v>-17.285204071198901</c:v>
                </c:pt>
                <c:pt idx="2606">
                  <c:v>-6.5373092460278697</c:v>
                </c:pt>
                <c:pt idx="2607">
                  <c:v>-3.3262103018581</c:v>
                </c:pt>
                <c:pt idx="2608">
                  <c:v>-13.9736633530348</c:v>
                </c:pt>
                <c:pt idx="2609">
                  <c:v>-7.9733270664721498</c:v>
                </c:pt>
                <c:pt idx="2610">
                  <c:v>1.48467784208057</c:v>
                </c:pt>
                <c:pt idx="2611">
                  <c:v>-1.4347791772635501</c:v>
                </c:pt>
                <c:pt idx="2612">
                  <c:v>0.21661212934409699</c:v>
                </c:pt>
                <c:pt idx="2613">
                  <c:v>5.2711354671105504</c:v>
                </c:pt>
                <c:pt idx="2614">
                  <c:v>-10.678305626018901</c:v>
                </c:pt>
                <c:pt idx="2615">
                  <c:v>3.2711447165201202</c:v>
                </c:pt>
                <c:pt idx="2616">
                  <c:v>1.42395576496709</c:v>
                </c:pt>
                <c:pt idx="2617">
                  <c:v>-7.5166630192515598</c:v>
                </c:pt>
                <c:pt idx="2618">
                  <c:v>-6.05956327310939</c:v>
                </c:pt>
                <c:pt idx="2619">
                  <c:v>-1.9819513417974399</c:v>
                </c:pt>
                <c:pt idx="2620">
                  <c:v>4.39658049336904</c:v>
                </c:pt>
                <c:pt idx="2621">
                  <c:v>-14.8139280274737</c:v>
                </c:pt>
                <c:pt idx="2622">
                  <c:v>-0.97262958944706801</c:v>
                </c:pt>
                <c:pt idx="2623">
                  <c:v>-0.26925835766149497</c:v>
                </c:pt>
                <c:pt idx="2624">
                  <c:v>6.4943686554600397</c:v>
                </c:pt>
                <c:pt idx="2625">
                  <c:v>-12.5727384247306</c:v>
                </c:pt>
                <c:pt idx="2626">
                  <c:v>-3.9172099972283099</c:v>
                </c:pt>
                <c:pt idx="2627">
                  <c:v>-13.669617573505001</c:v>
                </c:pt>
                <c:pt idx="2628">
                  <c:v>0.55356866915174796</c:v>
                </c:pt>
                <c:pt idx="2629">
                  <c:v>6.0843608114361096</c:v>
                </c:pt>
                <c:pt idx="2630">
                  <c:v>6.7839817053050897</c:v>
                </c:pt>
                <c:pt idx="2631">
                  <c:v>2.7225681588944202</c:v>
                </c:pt>
                <c:pt idx="2632">
                  <c:v>1.42148747443018</c:v>
                </c:pt>
                <c:pt idx="2633">
                  <c:v>-9.0897238301025105</c:v>
                </c:pt>
                <c:pt idx="2634">
                  <c:v>-15.394250233273899</c:v>
                </c:pt>
                <c:pt idx="2635">
                  <c:v>-9.5947080488430192</c:v>
                </c:pt>
                <c:pt idx="2636">
                  <c:v>-7.8493518516795104</c:v>
                </c:pt>
                <c:pt idx="2637">
                  <c:v>1.22527277675701</c:v>
                </c:pt>
                <c:pt idx="2638">
                  <c:v>-12.1861069302856</c:v>
                </c:pt>
                <c:pt idx="2639">
                  <c:v>-7.1624498835399404</c:v>
                </c:pt>
                <c:pt idx="2640">
                  <c:v>-6.0414285708223501</c:v>
                </c:pt>
                <c:pt idx="2641">
                  <c:v>4.6623643484538797E-2</c:v>
                </c:pt>
                <c:pt idx="2642">
                  <c:v>1.80909296618878</c:v>
                </c:pt>
                <c:pt idx="2643">
                  <c:v>-5.5333656387334704</c:v>
                </c:pt>
                <c:pt idx="2644">
                  <c:v>7.8459459473420798</c:v>
                </c:pt>
                <c:pt idx="2645">
                  <c:v>-7.9517184862004404</c:v>
                </c:pt>
                <c:pt idx="2646">
                  <c:v>0.16045119116815701</c:v>
                </c:pt>
                <c:pt idx="2647">
                  <c:v>-14.990490927939399</c:v>
                </c:pt>
                <c:pt idx="2648">
                  <c:v>-8.2350856380008306</c:v>
                </c:pt>
                <c:pt idx="2649">
                  <c:v>6.0552422221632503</c:v>
                </c:pt>
                <c:pt idx="2650">
                  <c:v>-3.6078013255051999</c:v>
                </c:pt>
                <c:pt idx="2651">
                  <c:v>-4.0740727518407596</c:v>
                </c:pt>
                <c:pt idx="2652">
                  <c:v>7.3314096933874797</c:v>
                </c:pt>
                <c:pt idx="2653">
                  <c:v>-13.963427696427001</c:v>
                </c:pt>
                <c:pt idx="2654">
                  <c:v>-7.5789063417932301</c:v>
                </c:pt>
                <c:pt idx="2655">
                  <c:v>-16.243475589878098</c:v>
                </c:pt>
                <c:pt idx="2656">
                  <c:v>-7.5994614659682398</c:v>
                </c:pt>
                <c:pt idx="2657">
                  <c:v>2.1611940314764801</c:v>
                </c:pt>
                <c:pt idx="2658">
                  <c:v>9.75644526390127E-2</c:v>
                </c:pt>
                <c:pt idx="2659">
                  <c:v>-13.6547109764933</c:v>
                </c:pt>
                <c:pt idx="2660">
                  <c:v>1.1291620534547699</c:v>
                </c:pt>
                <c:pt idx="2661">
                  <c:v>-14.027748780318801</c:v>
                </c:pt>
                <c:pt idx="2662">
                  <c:v>-16.846844674320199</c:v>
                </c:pt>
                <c:pt idx="2663">
                  <c:v>-0.81247620558386302</c:v>
                </c:pt>
                <c:pt idx="2664">
                  <c:v>-3.01300017561524</c:v>
                </c:pt>
                <c:pt idx="2665">
                  <c:v>-5.5029962475449299</c:v>
                </c:pt>
                <c:pt idx="2666">
                  <c:v>6.9012636504330596</c:v>
                </c:pt>
                <c:pt idx="2667">
                  <c:v>-1.14001856896019</c:v>
                </c:pt>
                <c:pt idx="2668">
                  <c:v>-4.1046733085634397</c:v>
                </c:pt>
                <c:pt idx="2669">
                  <c:v>6.3124682515660604</c:v>
                </c:pt>
                <c:pt idx="2670">
                  <c:v>-14.8722096724364</c:v>
                </c:pt>
                <c:pt idx="2671">
                  <c:v>-14.814083382959501</c:v>
                </c:pt>
                <c:pt idx="2672">
                  <c:v>-3.4525784610803698</c:v>
                </c:pt>
                <c:pt idx="2673">
                  <c:v>-10.185913942306399</c:v>
                </c:pt>
                <c:pt idx="2674">
                  <c:v>-19.1279348707392</c:v>
                </c:pt>
                <c:pt idx="2675">
                  <c:v>-3.1351530937578902</c:v>
                </c:pt>
                <c:pt idx="2676">
                  <c:v>-9.69803873823518</c:v>
                </c:pt>
                <c:pt idx="2677">
                  <c:v>-4.1340833040348803</c:v>
                </c:pt>
                <c:pt idx="2678">
                  <c:v>-9.20066685618081E-2</c:v>
                </c:pt>
                <c:pt idx="2679">
                  <c:v>-3.8407326420484198</c:v>
                </c:pt>
                <c:pt idx="2680">
                  <c:v>6.5950517411923997</c:v>
                </c:pt>
                <c:pt idx="2681">
                  <c:v>9.6079178265588006</c:v>
                </c:pt>
                <c:pt idx="2682">
                  <c:v>-3.8520160418404701</c:v>
                </c:pt>
                <c:pt idx="2683">
                  <c:v>3.8228181044160099</c:v>
                </c:pt>
                <c:pt idx="2684">
                  <c:v>-6.4287538948648297</c:v>
                </c:pt>
                <c:pt idx="2685">
                  <c:v>-13.767773577522799</c:v>
                </c:pt>
                <c:pt idx="2686">
                  <c:v>-10.603587734721</c:v>
                </c:pt>
                <c:pt idx="2687">
                  <c:v>-16.596574562907001</c:v>
                </c:pt>
                <c:pt idx="2688">
                  <c:v>-4.5157949313800598</c:v>
                </c:pt>
                <c:pt idx="2689">
                  <c:v>-5.8132279337345496</c:v>
                </c:pt>
                <c:pt idx="2690">
                  <c:v>3.9691222547377101</c:v>
                </c:pt>
                <c:pt idx="2691">
                  <c:v>1.8288611135264401</c:v>
                </c:pt>
                <c:pt idx="2692">
                  <c:v>-2.75387921231607</c:v>
                </c:pt>
                <c:pt idx="2693">
                  <c:v>-17.996018520645201</c:v>
                </c:pt>
                <c:pt idx="2694">
                  <c:v>-12.809260392665999</c:v>
                </c:pt>
                <c:pt idx="2695">
                  <c:v>-6.2433346332623296</c:v>
                </c:pt>
                <c:pt idx="2696">
                  <c:v>-7.3171136948528801</c:v>
                </c:pt>
                <c:pt idx="2697">
                  <c:v>9.1221220839927692</c:v>
                </c:pt>
                <c:pt idx="2698">
                  <c:v>0.183949563945562</c:v>
                </c:pt>
                <c:pt idx="2699">
                  <c:v>-15.342424539220101</c:v>
                </c:pt>
                <c:pt idx="2700">
                  <c:v>4.7291135183493704</c:v>
                </c:pt>
                <c:pt idx="2701">
                  <c:v>8.0989427096065505</c:v>
                </c:pt>
                <c:pt idx="2702">
                  <c:v>-6.5060176308681799</c:v>
                </c:pt>
                <c:pt idx="2703">
                  <c:v>-2.3702060464577199</c:v>
                </c:pt>
                <c:pt idx="2704">
                  <c:v>-10.623967930575899</c:v>
                </c:pt>
                <c:pt idx="2705">
                  <c:v>-6.8443455117067398</c:v>
                </c:pt>
                <c:pt idx="2706">
                  <c:v>-7.9889746856639503</c:v>
                </c:pt>
                <c:pt idx="2707">
                  <c:v>7.7521211284117904</c:v>
                </c:pt>
                <c:pt idx="2708">
                  <c:v>3.1968251946136301</c:v>
                </c:pt>
                <c:pt idx="2709">
                  <c:v>-6.37159602153445</c:v>
                </c:pt>
                <c:pt idx="2710">
                  <c:v>8.8004278871597492</c:v>
                </c:pt>
                <c:pt idx="2711">
                  <c:v>-10.030007983084399</c:v>
                </c:pt>
                <c:pt idx="2712">
                  <c:v>-12.3368819210603</c:v>
                </c:pt>
                <c:pt idx="2713">
                  <c:v>-0.26207841854761499</c:v>
                </c:pt>
                <c:pt idx="2714">
                  <c:v>2.3770342183716702</c:v>
                </c:pt>
                <c:pt idx="2715">
                  <c:v>7.7683685013814099</c:v>
                </c:pt>
                <c:pt idx="2716">
                  <c:v>-13.7785980548498</c:v>
                </c:pt>
                <c:pt idx="2717">
                  <c:v>2.8404017760130702</c:v>
                </c:pt>
                <c:pt idx="2718">
                  <c:v>8.9869910629828293</c:v>
                </c:pt>
                <c:pt idx="2719">
                  <c:v>9.1502725988651896</c:v>
                </c:pt>
                <c:pt idx="2720">
                  <c:v>-9.3429890304492993</c:v>
                </c:pt>
                <c:pt idx="2721">
                  <c:v>4.6138709573763901</c:v>
                </c:pt>
                <c:pt idx="2722">
                  <c:v>1.7336664610729999</c:v>
                </c:pt>
                <c:pt idx="2723">
                  <c:v>-3.3659125624917499</c:v>
                </c:pt>
                <c:pt idx="2724">
                  <c:v>-8.5974194417929901</c:v>
                </c:pt>
                <c:pt idx="2725">
                  <c:v>-10.5747005311948</c:v>
                </c:pt>
                <c:pt idx="2726">
                  <c:v>5.4620461012571102</c:v>
                </c:pt>
                <c:pt idx="2727">
                  <c:v>-4.0100532570771801</c:v>
                </c:pt>
                <c:pt idx="2728">
                  <c:v>0.55292718365712501</c:v>
                </c:pt>
                <c:pt idx="2729">
                  <c:v>8.3187887752138199</c:v>
                </c:pt>
                <c:pt idx="2730">
                  <c:v>5.1181428430112801</c:v>
                </c:pt>
                <c:pt idx="2731">
                  <c:v>-10.1401628229479</c:v>
                </c:pt>
                <c:pt idx="2732">
                  <c:v>2.769964248225</c:v>
                </c:pt>
                <c:pt idx="2733">
                  <c:v>-11.352463895064</c:v>
                </c:pt>
                <c:pt idx="2734">
                  <c:v>-6.1063408095783496</c:v>
                </c:pt>
                <c:pt idx="2735">
                  <c:v>-2.8887119234999799</c:v>
                </c:pt>
                <c:pt idx="2736">
                  <c:v>3.00948311189345</c:v>
                </c:pt>
                <c:pt idx="2737">
                  <c:v>-9.7506549565975195E-2</c:v>
                </c:pt>
                <c:pt idx="2738">
                  <c:v>-11.736359501637899</c:v>
                </c:pt>
                <c:pt idx="2739">
                  <c:v>-11.825943701593401</c:v>
                </c:pt>
                <c:pt idx="2740">
                  <c:v>-4.9904776750174697</c:v>
                </c:pt>
                <c:pt idx="2741">
                  <c:v>-10.616148182086899</c:v>
                </c:pt>
                <c:pt idx="2742">
                  <c:v>-15.725049531701901</c:v>
                </c:pt>
                <c:pt idx="2743">
                  <c:v>3.6791164545778501</c:v>
                </c:pt>
                <c:pt idx="2744">
                  <c:v>6.1182996159943999</c:v>
                </c:pt>
                <c:pt idx="2745">
                  <c:v>7.9226381735704896</c:v>
                </c:pt>
                <c:pt idx="2746">
                  <c:v>-18.1494602625752</c:v>
                </c:pt>
                <c:pt idx="2747">
                  <c:v>-15.229050442440499</c:v>
                </c:pt>
                <c:pt idx="2748">
                  <c:v>7.1020315547125801</c:v>
                </c:pt>
                <c:pt idx="2749">
                  <c:v>-5.5951984025805404</c:v>
                </c:pt>
                <c:pt idx="2750">
                  <c:v>-16.595165512534901</c:v>
                </c:pt>
                <c:pt idx="2751">
                  <c:v>-17.4793604094383</c:v>
                </c:pt>
                <c:pt idx="2752">
                  <c:v>-6.0116140133118202E-2</c:v>
                </c:pt>
                <c:pt idx="2753">
                  <c:v>4.8238521004887804</c:v>
                </c:pt>
                <c:pt idx="2754">
                  <c:v>-6.2534536282001296</c:v>
                </c:pt>
                <c:pt idx="2755">
                  <c:v>5.1437918374115403</c:v>
                </c:pt>
                <c:pt idx="2756">
                  <c:v>-0.48634673723160399</c:v>
                </c:pt>
                <c:pt idx="2757">
                  <c:v>-12.074423540647</c:v>
                </c:pt>
                <c:pt idx="2758">
                  <c:v>-11.7137341806263</c:v>
                </c:pt>
                <c:pt idx="2759">
                  <c:v>1.08420126784323</c:v>
                </c:pt>
                <c:pt idx="2760">
                  <c:v>-2.2576996178506299</c:v>
                </c:pt>
                <c:pt idx="2761">
                  <c:v>-5.7718128919705096</c:v>
                </c:pt>
                <c:pt idx="2762">
                  <c:v>-6.72243310277885</c:v>
                </c:pt>
                <c:pt idx="2763">
                  <c:v>5.5877481769783399</c:v>
                </c:pt>
                <c:pt idx="2764">
                  <c:v>-14.831520760584</c:v>
                </c:pt>
                <c:pt idx="2765">
                  <c:v>3.7807846528361502</c:v>
                </c:pt>
                <c:pt idx="2766">
                  <c:v>-8.7806281065883898</c:v>
                </c:pt>
                <c:pt idx="2767">
                  <c:v>4.2941278608786204</c:v>
                </c:pt>
                <c:pt idx="2768">
                  <c:v>-18.3910363708614</c:v>
                </c:pt>
                <c:pt idx="2769">
                  <c:v>-14.709633470629299</c:v>
                </c:pt>
                <c:pt idx="2770">
                  <c:v>-15.347532860636999</c:v>
                </c:pt>
                <c:pt idx="2771">
                  <c:v>-9.2638366051888994</c:v>
                </c:pt>
                <c:pt idx="2772">
                  <c:v>-10.782445096549299</c:v>
                </c:pt>
                <c:pt idx="2773">
                  <c:v>-0.82239508428511598</c:v>
                </c:pt>
                <c:pt idx="2774">
                  <c:v>7.0042888827712497</c:v>
                </c:pt>
                <c:pt idx="2775">
                  <c:v>3.6437914868240502</c:v>
                </c:pt>
                <c:pt idx="2776">
                  <c:v>-11.900921087595499</c:v>
                </c:pt>
                <c:pt idx="2777">
                  <c:v>-12.709393788645</c:v>
                </c:pt>
                <c:pt idx="2778">
                  <c:v>-10.033846230926899</c:v>
                </c:pt>
                <c:pt idx="2779">
                  <c:v>2.08469926273512</c:v>
                </c:pt>
                <c:pt idx="2780">
                  <c:v>-12.5670965745821</c:v>
                </c:pt>
                <c:pt idx="2781">
                  <c:v>-10.090831602455101</c:v>
                </c:pt>
                <c:pt idx="2782">
                  <c:v>-1.23522341016764</c:v>
                </c:pt>
                <c:pt idx="2783">
                  <c:v>6.2110032075119097</c:v>
                </c:pt>
                <c:pt idx="2784">
                  <c:v>2.2986789541052102</c:v>
                </c:pt>
                <c:pt idx="2785">
                  <c:v>-5.9050093771207797</c:v>
                </c:pt>
                <c:pt idx="2786">
                  <c:v>2.2895451676505298</c:v>
                </c:pt>
                <c:pt idx="2787">
                  <c:v>5.0217273395426902</c:v>
                </c:pt>
                <c:pt idx="2788">
                  <c:v>6.8219622841291701</c:v>
                </c:pt>
                <c:pt idx="2789">
                  <c:v>5.5191149961998303</c:v>
                </c:pt>
                <c:pt idx="2790">
                  <c:v>2.2009721409503298</c:v>
                </c:pt>
                <c:pt idx="2791">
                  <c:v>-8.53839233004941</c:v>
                </c:pt>
                <c:pt idx="2792">
                  <c:v>3.0639600340653801</c:v>
                </c:pt>
                <c:pt idx="2793">
                  <c:v>-19.062933810751201</c:v>
                </c:pt>
                <c:pt idx="2794">
                  <c:v>9.4379942245044592</c:v>
                </c:pt>
                <c:pt idx="2795">
                  <c:v>2.3877673859146098</c:v>
                </c:pt>
                <c:pt idx="2796">
                  <c:v>-16.636762104248199</c:v>
                </c:pt>
                <c:pt idx="2797">
                  <c:v>-10.9860702257473</c:v>
                </c:pt>
                <c:pt idx="2798">
                  <c:v>1.9781038281638501</c:v>
                </c:pt>
                <c:pt idx="2799">
                  <c:v>3.3208750396878601</c:v>
                </c:pt>
                <c:pt idx="2800">
                  <c:v>-6.8292562724000598</c:v>
                </c:pt>
                <c:pt idx="2801">
                  <c:v>-13.784002702557199</c:v>
                </c:pt>
                <c:pt idx="2802">
                  <c:v>-5.5861813508555702</c:v>
                </c:pt>
                <c:pt idx="2803">
                  <c:v>7.6742010871863604</c:v>
                </c:pt>
                <c:pt idx="2804">
                  <c:v>-4.9126631184622997</c:v>
                </c:pt>
                <c:pt idx="2805">
                  <c:v>2.9407688313793301</c:v>
                </c:pt>
                <c:pt idx="2806">
                  <c:v>-18.546386665636899</c:v>
                </c:pt>
                <c:pt idx="2807">
                  <c:v>-0.91447155527977397</c:v>
                </c:pt>
                <c:pt idx="2808">
                  <c:v>-6.6269850250942799</c:v>
                </c:pt>
                <c:pt idx="2809">
                  <c:v>9.1665329723460491</c:v>
                </c:pt>
                <c:pt idx="2810">
                  <c:v>-1.5778426744565599</c:v>
                </c:pt>
                <c:pt idx="2811">
                  <c:v>-4.80845302451434</c:v>
                </c:pt>
                <c:pt idx="2812">
                  <c:v>8.1007597669665294</c:v>
                </c:pt>
                <c:pt idx="2813">
                  <c:v>-7.0059560607374802</c:v>
                </c:pt>
                <c:pt idx="2814">
                  <c:v>8.8768116386424207</c:v>
                </c:pt>
                <c:pt idx="2815">
                  <c:v>-17.270741619476802</c:v>
                </c:pt>
                <c:pt idx="2816">
                  <c:v>-9.6005394098127308</c:v>
                </c:pt>
                <c:pt idx="2817">
                  <c:v>6.7623318003401804</c:v>
                </c:pt>
                <c:pt idx="2818">
                  <c:v>-12.5300685764749</c:v>
                </c:pt>
                <c:pt idx="2819">
                  <c:v>-15.4936655474103</c:v>
                </c:pt>
                <c:pt idx="2820">
                  <c:v>-12.9301216675732</c:v>
                </c:pt>
                <c:pt idx="2821">
                  <c:v>-0.28823511314135702</c:v>
                </c:pt>
                <c:pt idx="2822">
                  <c:v>-18.314687486497998</c:v>
                </c:pt>
                <c:pt idx="2823">
                  <c:v>9.2827283524789994</c:v>
                </c:pt>
                <c:pt idx="2824">
                  <c:v>-12.6007368028709</c:v>
                </c:pt>
                <c:pt idx="2825">
                  <c:v>-9.4658469494181805</c:v>
                </c:pt>
                <c:pt idx="2826">
                  <c:v>-1.5336861238573001</c:v>
                </c:pt>
                <c:pt idx="2827">
                  <c:v>6.6564733558852103</c:v>
                </c:pt>
                <c:pt idx="2828">
                  <c:v>-11.5323141161888</c:v>
                </c:pt>
                <c:pt idx="2829">
                  <c:v>2.9769247306739</c:v>
                </c:pt>
                <c:pt idx="2830">
                  <c:v>1.4491184523374301</c:v>
                </c:pt>
                <c:pt idx="2831">
                  <c:v>-7.00115531005848</c:v>
                </c:pt>
                <c:pt idx="2832">
                  <c:v>-10.6546481421795</c:v>
                </c:pt>
                <c:pt idx="2833">
                  <c:v>2.6171412133796599</c:v>
                </c:pt>
                <c:pt idx="2834">
                  <c:v>-17.9808898297299</c:v>
                </c:pt>
                <c:pt idx="2835">
                  <c:v>-2.5799101762316199</c:v>
                </c:pt>
                <c:pt idx="2836">
                  <c:v>3.5023278347987601</c:v>
                </c:pt>
                <c:pt idx="2837">
                  <c:v>-2.0177497405227101</c:v>
                </c:pt>
                <c:pt idx="2838">
                  <c:v>3.7489477741169899</c:v>
                </c:pt>
                <c:pt idx="2839">
                  <c:v>-12.8743350156945</c:v>
                </c:pt>
                <c:pt idx="2840">
                  <c:v>-1.51502746584138</c:v>
                </c:pt>
                <c:pt idx="2841">
                  <c:v>-14.7481590586649</c:v>
                </c:pt>
                <c:pt idx="2842">
                  <c:v>0.42425498816367602</c:v>
                </c:pt>
                <c:pt idx="2843">
                  <c:v>-4.5423154053176003</c:v>
                </c:pt>
                <c:pt idx="2844">
                  <c:v>-2.3474200200850701</c:v>
                </c:pt>
                <c:pt idx="2845">
                  <c:v>-11.1091816081258</c:v>
                </c:pt>
                <c:pt idx="2846">
                  <c:v>-1.7439302085100299</c:v>
                </c:pt>
                <c:pt idx="2847">
                  <c:v>-9.7687555199689395</c:v>
                </c:pt>
                <c:pt idx="2848">
                  <c:v>-12.0458303006553</c:v>
                </c:pt>
                <c:pt idx="2849">
                  <c:v>3.4640797747558301</c:v>
                </c:pt>
                <c:pt idx="2850">
                  <c:v>0.56388425569460598</c:v>
                </c:pt>
                <c:pt idx="2851">
                  <c:v>1.2842777363507101</c:v>
                </c:pt>
                <c:pt idx="2852">
                  <c:v>-13.736698486192299</c:v>
                </c:pt>
                <c:pt idx="2853">
                  <c:v>-15.015022862592399</c:v>
                </c:pt>
                <c:pt idx="2854">
                  <c:v>6.8945062017517804</c:v>
                </c:pt>
                <c:pt idx="2855">
                  <c:v>-5.2379199699126504</c:v>
                </c:pt>
                <c:pt idx="2856">
                  <c:v>-0.21951666374928</c:v>
                </c:pt>
                <c:pt idx="2857">
                  <c:v>5.3619071999442101</c:v>
                </c:pt>
                <c:pt idx="2858">
                  <c:v>-5.2902482383947396</c:v>
                </c:pt>
                <c:pt idx="2859">
                  <c:v>-14.366956525643699</c:v>
                </c:pt>
                <c:pt idx="2860">
                  <c:v>-7.5435760747182101</c:v>
                </c:pt>
                <c:pt idx="2861">
                  <c:v>-4.9077841938491602</c:v>
                </c:pt>
                <c:pt idx="2862">
                  <c:v>1.21083404664841</c:v>
                </c:pt>
                <c:pt idx="2863">
                  <c:v>-16.3159601958188</c:v>
                </c:pt>
                <c:pt idx="2864">
                  <c:v>6.2095309389964299</c:v>
                </c:pt>
                <c:pt idx="2865">
                  <c:v>-10.9416126894226</c:v>
                </c:pt>
                <c:pt idx="2866">
                  <c:v>5.4065819483815201</c:v>
                </c:pt>
                <c:pt idx="2867">
                  <c:v>6.9400196090135404</c:v>
                </c:pt>
                <c:pt idx="2868">
                  <c:v>-17.312052526376501</c:v>
                </c:pt>
                <c:pt idx="2869">
                  <c:v>3.7692385396450199</c:v>
                </c:pt>
                <c:pt idx="2870">
                  <c:v>0.93643215792947299</c:v>
                </c:pt>
                <c:pt idx="2871">
                  <c:v>8.9242816935528992</c:v>
                </c:pt>
                <c:pt idx="2872">
                  <c:v>-14.7260990811226</c:v>
                </c:pt>
                <c:pt idx="2873">
                  <c:v>-3.97495955616583</c:v>
                </c:pt>
                <c:pt idx="2874">
                  <c:v>-14.7744978134545</c:v>
                </c:pt>
                <c:pt idx="2875">
                  <c:v>9.4765931710938798</c:v>
                </c:pt>
                <c:pt idx="2876">
                  <c:v>-5.8278207329927598</c:v>
                </c:pt>
                <c:pt idx="2877">
                  <c:v>-4.7063868960255304</c:v>
                </c:pt>
                <c:pt idx="2878">
                  <c:v>-10.372667391598601</c:v>
                </c:pt>
                <c:pt idx="2879">
                  <c:v>-9.4877263697981995</c:v>
                </c:pt>
                <c:pt idx="2880">
                  <c:v>-3.6934346145599699</c:v>
                </c:pt>
                <c:pt idx="2881">
                  <c:v>-3.1317339729490499</c:v>
                </c:pt>
                <c:pt idx="2882">
                  <c:v>-13.278753993334</c:v>
                </c:pt>
                <c:pt idx="2883">
                  <c:v>-10.843865724836</c:v>
                </c:pt>
                <c:pt idx="2884">
                  <c:v>-0.80568438357300898</c:v>
                </c:pt>
                <c:pt idx="2885">
                  <c:v>-9.7133646901189703</c:v>
                </c:pt>
                <c:pt idx="2886">
                  <c:v>9.4260441905839691</c:v>
                </c:pt>
                <c:pt idx="2887">
                  <c:v>5.8181153199726596</c:v>
                </c:pt>
                <c:pt idx="2888">
                  <c:v>-5.0506635774548796</c:v>
                </c:pt>
                <c:pt idx="2889">
                  <c:v>-5.8773991548463398</c:v>
                </c:pt>
                <c:pt idx="2890">
                  <c:v>2.24466068585415</c:v>
                </c:pt>
                <c:pt idx="2891">
                  <c:v>-0.74382728954733301</c:v>
                </c:pt>
                <c:pt idx="2892">
                  <c:v>-9.2338769272442001</c:v>
                </c:pt>
                <c:pt idx="2893">
                  <c:v>-0.37526186482856599</c:v>
                </c:pt>
                <c:pt idx="2894">
                  <c:v>-2.5860802968235399</c:v>
                </c:pt>
                <c:pt idx="2895">
                  <c:v>5.7908029679610404</c:v>
                </c:pt>
                <c:pt idx="2896">
                  <c:v>-2.3599507799420398</c:v>
                </c:pt>
                <c:pt idx="2897">
                  <c:v>-8.1117771719814602</c:v>
                </c:pt>
                <c:pt idx="2898">
                  <c:v>-13.268659406127499</c:v>
                </c:pt>
                <c:pt idx="2899">
                  <c:v>0.85477753505501897</c:v>
                </c:pt>
                <c:pt idx="2900">
                  <c:v>9.3798323105726809</c:v>
                </c:pt>
                <c:pt idx="2901">
                  <c:v>-5.8779979906477697</c:v>
                </c:pt>
                <c:pt idx="2902">
                  <c:v>-13.846245316999999</c:v>
                </c:pt>
                <c:pt idx="2903">
                  <c:v>7.4853116242939901</c:v>
                </c:pt>
                <c:pt idx="2904">
                  <c:v>-6.8968572525453897</c:v>
                </c:pt>
                <c:pt idx="2905">
                  <c:v>7.2603147958032803</c:v>
                </c:pt>
                <c:pt idx="2906">
                  <c:v>-17.949861839428401</c:v>
                </c:pt>
                <c:pt idx="2907">
                  <c:v>6.8588256579359799</c:v>
                </c:pt>
                <c:pt idx="2908">
                  <c:v>1.1664367081798299</c:v>
                </c:pt>
                <c:pt idx="2909">
                  <c:v>-1.2182572182623801</c:v>
                </c:pt>
                <c:pt idx="2910">
                  <c:v>0.60311236958576098</c:v>
                </c:pt>
                <c:pt idx="2911">
                  <c:v>-3.6964455367185902</c:v>
                </c:pt>
                <c:pt idx="2912">
                  <c:v>9.61122081115467</c:v>
                </c:pt>
                <c:pt idx="2913">
                  <c:v>-7.9515921013533797</c:v>
                </c:pt>
                <c:pt idx="2914">
                  <c:v>-14.644218011981099</c:v>
                </c:pt>
                <c:pt idx="2915">
                  <c:v>-5.7389343744270898</c:v>
                </c:pt>
                <c:pt idx="2916">
                  <c:v>-14.826647771416599</c:v>
                </c:pt>
                <c:pt idx="2917">
                  <c:v>9.4129150126461205</c:v>
                </c:pt>
                <c:pt idx="2918">
                  <c:v>4.5449630164301897</c:v>
                </c:pt>
                <c:pt idx="2919">
                  <c:v>-4.3921956816689303</c:v>
                </c:pt>
                <c:pt idx="2920">
                  <c:v>-0.593634477568876</c:v>
                </c:pt>
                <c:pt idx="2921">
                  <c:v>0.14846499067650601</c:v>
                </c:pt>
                <c:pt idx="2922">
                  <c:v>-18.24370420831</c:v>
                </c:pt>
                <c:pt idx="2923">
                  <c:v>-2.87224819596244</c:v>
                </c:pt>
                <c:pt idx="2924">
                  <c:v>-11.071282723961801</c:v>
                </c:pt>
                <c:pt idx="2925">
                  <c:v>6.4363132526173299</c:v>
                </c:pt>
                <c:pt idx="2926">
                  <c:v>-16.9973907228256</c:v>
                </c:pt>
                <c:pt idx="2927">
                  <c:v>-16.947250058559401</c:v>
                </c:pt>
                <c:pt idx="2928">
                  <c:v>4.3571816135145403</c:v>
                </c:pt>
                <c:pt idx="2929">
                  <c:v>5.2220484988422102</c:v>
                </c:pt>
                <c:pt idx="2930">
                  <c:v>-18.819888923114299</c:v>
                </c:pt>
                <c:pt idx="2931">
                  <c:v>-7.1961060669968502</c:v>
                </c:pt>
                <c:pt idx="2932">
                  <c:v>-10.419754589504199</c:v>
                </c:pt>
                <c:pt idx="2933">
                  <c:v>-17.599360793081399</c:v>
                </c:pt>
                <c:pt idx="2934">
                  <c:v>-3.62574426111857</c:v>
                </c:pt>
                <c:pt idx="2935">
                  <c:v>8.0908016673284404</c:v>
                </c:pt>
                <c:pt idx="2936">
                  <c:v>-0.15122020110937101</c:v>
                </c:pt>
                <c:pt idx="2937">
                  <c:v>7.2006975345290201</c:v>
                </c:pt>
                <c:pt idx="2938">
                  <c:v>-1.5187237102266999</c:v>
                </c:pt>
                <c:pt idx="2939">
                  <c:v>-3.1905275829254198</c:v>
                </c:pt>
                <c:pt idx="2940">
                  <c:v>-18.493800640915801</c:v>
                </c:pt>
                <c:pt idx="2941">
                  <c:v>-4.0388207140318402</c:v>
                </c:pt>
                <c:pt idx="2942">
                  <c:v>-11.844894387913101</c:v>
                </c:pt>
                <c:pt idx="2943">
                  <c:v>-9.8159456177371691</c:v>
                </c:pt>
                <c:pt idx="2944">
                  <c:v>-6.7996180272648097</c:v>
                </c:pt>
                <c:pt idx="2945">
                  <c:v>4.3400428316220303</c:v>
                </c:pt>
                <c:pt idx="2946">
                  <c:v>-8.1419341624093793</c:v>
                </c:pt>
                <c:pt idx="2947">
                  <c:v>1.42434506772481</c:v>
                </c:pt>
                <c:pt idx="2948">
                  <c:v>-9.5471985342460002</c:v>
                </c:pt>
                <c:pt idx="2949">
                  <c:v>0.85113424263070003</c:v>
                </c:pt>
                <c:pt idx="2950">
                  <c:v>7.81142752301536</c:v>
                </c:pt>
                <c:pt idx="2951">
                  <c:v>-1.23534384772037</c:v>
                </c:pt>
                <c:pt idx="2952">
                  <c:v>-4.5068892705370098</c:v>
                </c:pt>
                <c:pt idx="2953">
                  <c:v>-18.4505326892134</c:v>
                </c:pt>
                <c:pt idx="2954">
                  <c:v>-14.2020720410429</c:v>
                </c:pt>
                <c:pt idx="2955">
                  <c:v>-3.9652270058824102</c:v>
                </c:pt>
                <c:pt idx="2956">
                  <c:v>-3.5610089436649499</c:v>
                </c:pt>
                <c:pt idx="2957">
                  <c:v>3.79153854914275</c:v>
                </c:pt>
                <c:pt idx="2958">
                  <c:v>-4.4110473383548703</c:v>
                </c:pt>
                <c:pt idx="2959">
                  <c:v>2.81779957206223</c:v>
                </c:pt>
                <c:pt idx="2960">
                  <c:v>-0.53575649131720804</c:v>
                </c:pt>
                <c:pt idx="2961">
                  <c:v>-3.5092373192788799</c:v>
                </c:pt>
                <c:pt idx="2962">
                  <c:v>-15.7720079199623</c:v>
                </c:pt>
                <c:pt idx="2963">
                  <c:v>-16.619365130320901</c:v>
                </c:pt>
                <c:pt idx="2964">
                  <c:v>-15.109415171533399</c:v>
                </c:pt>
                <c:pt idx="2965">
                  <c:v>7.3616561574646502</c:v>
                </c:pt>
                <c:pt idx="2966">
                  <c:v>-3.6498114055378399</c:v>
                </c:pt>
                <c:pt idx="2967">
                  <c:v>-10.0092762554304</c:v>
                </c:pt>
                <c:pt idx="2968">
                  <c:v>-18.975917961534201</c:v>
                </c:pt>
                <c:pt idx="2969">
                  <c:v>-6.4028895906277503</c:v>
                </c:pt>
                <c:pt idx="2970">
                  <c:v>0.55146216300349704</c:v>
                </c:pt>
                <c:pt idx="2971">
                  <c:v>8.9189978079764796</c:v>
                </c:pt>
                <c:pt idx="2972">
                  <c:v>-0.75165887048012403</c:v>
                </c:pt>
                <c:pt idx="2973">
                  <c:v>-13.3583317894849</c:v>
                </c:pt>
                <c:pt idx="2974">
                  <c:v>-12.7889579417918</c:v>
                </c:pt>
                <c:pt idx="2975">
                  <c:v>7.3704516601683396</c:v>
                </c:pt>
                <c:pt idx="2976">
                  <c:v>8.1858336727630103</c:v>
                </c:pt>
                <c:pt idx="2977">
                  <c:v>-7.6292922373504899</c:v>
                </c:pt>
                <c:pt idx="2978">
                  <c:v>-0.71896598136247103</c:v>
                </c:pt>
                <c:pt idx="2979">
                  <c:v>-1.8666766483911199</c:v>
                </c:pt>
                <c:pt idx="2980">
                  <c:v>-11.7707832544331</c:v>
                </c:pt>
                <c:pt idx="2981">
                  <c:v>7.3685158804785296</c:v>
                </c:pt>
                <c:pt idx="2982">
                  <c:v>-6.0056662522192497</c:v>
                </c:pt>
                <c:pt idx="2983">
                  <c:v>-11.0936749864552</c:v>
                </c:pt>
                <c:pt idx="2984">
                  <c:v>6.78644808011689</c:v>
                </c:pt>
                <c:pt idx="2985">
                  <c:v>-2.5195932022592999</c:v>
                </c:pt>
                <c:pt idx="2986">
                  <c:v>-13.9491251598688</c:v>
                </c:pt>
                <c:pt idx="2987">
                  <c:v>-0.81288019988720694</c:v>
                </c:pt>
                <c:pt idx="2988">
                  <c:v>3.97545215449155</c:v>
                </c:pt>
                <c:pt idx="2989">
                  <c:v>0.36101423716738401</c:v>
                </c:pt>
                <c:pt idx="2990">
                  <c:v>-1.52626479512407</c:v>
                </c:pt>
                <c:pt idx="2991">
                  <c:v>-10.229440081053401</c:v>
                </c:pt>
                <c:pt idx="2992">
                  <c:v>-6.7336135677521902</c:v>
                </c:pt>
                <c:pt idx="2993">
                  <c:v>-3.8605511441167102</c:v>
                </c:pt>
                <c:pt idx="2994">
                  <c:v>-12.0143617439498</c:v>
                </c:pt>
                <c:pt idx="2995">
                  <c:v>-5.2029889682834201</c:v>
                </c:pt>
                <c:pt idx="2996">
                  <c:v>-2.9309983842879901</c:v>
                </c:pt>
                <c:pt idx="2997">
                  <c:v>-9.1698267621325495</c:v>
                </c:pt>
                <c:pt idx="2998">
                  <c:v>2.8311981837390299</c:v>
                </c:pt>
                <c:pt idx="2999">
                  <c:v>-2.37685974266613</c:v>
                </c:pt>
                <c:pt idx="3000">
                  <c:v>-5.7705023271696803</c:v>
                </c:pt>
                <c:pt idx="3001">
                  <c:v>-8.7489983555595092</c:v>
                </c:pt>
                <c:pt idx="3002">
                  <c:v>-3.8541756351926</c:v>
                </c:pt>
                <c:pt idx="3003">
                  <c:v>-18.3548663944864</c:v>
                </c:pt>
                <c:pt idx="3004">
                  <c:v>7.4453091888576104</c:v>
                </c:pt>
                <c:pt idx="3005">
                  <c:v>-7.3533748616602601</c:v>
                </c:pt>
                <c:pt idx="3006">
                  <c:v>-16.210895229128599</c:v>
                </c:pt>
                <c:pt idx="3007">
                  <c:v>-8.4566862939207095</c:v>
                </c:pt>
                <c:pt idx="3008">
                  <c:v>2.08411907597158</c:v>
                </c:pt>
                <c:pt idx="3009">
                  <c:v>6.9790681490277304</c:v>
                </c:pt>
                <c:pt idx="3010">
                  <c:v>-16.639794951734299</c:v>
                </c:pt>
                <c:pt idx="3011">
                  <c:v>-4.8952451538105402E-2</c:v>
                </c:pt>
                <c:pt idx="3012">
                  <c:v>6.5610125641200998</c:v>
                </c:pt>
                <c:pt idx="3013">
                  <c:v>7.6246851719321098</c:v>
                </c:pt>
                <c:pt idx="3014">
                  <c:v>-8.1492604669937894</c:v>
                </c:pt>
                <c:pt idx="3015">
                  <c:v>-8.2347781242493507</c:v>
                </c:pt>
                <c:pt idx="3016">
                  <c:v>-2.6785426452766599</c:v>
                </c:pt>
                <c:pt idx="3017">
                  <c:v>-2.36519661911918</c:v>
                </c:pt>
                <c:pt idx="3018">
                  <c:v>-17.387338134936599</c:v>
                </c:pt>
                <c:pt idx="3019">
                  <c:v>-15.8801883792538</c:v>
                </c:pt>
                <c:pt idx="3020">
                  <c:v>0.72338529607220503</c:v>
                </c:pt>
                <c:pt idx="3021">
                  <c:v>-4.3672334076010397</c:v>
                </c:pt>
                <c:pt idx="3022">
                  <c:v>2.2450318104330602</c:v>
                </c:pt>
                <c:pt idx="3023">
                  <c:v>-3.3817107690075598</c:v>
                </c:pt>
                <c:pt idx="3024">
                  <c:v>3.7209216259533302</c:v>
                </c:pt>
                <c:pt idx="3025">
                  <c:v>-0.71299661950466797</c:v>
                </c:pt>
                <c:pt idx="3026">
                  <c:v>-8.8909099819356303</c:v>
                </c:pt>
                <c:pt idx="3027">
                  <c:v>1.22434677783214E-2</c:v>
                </c:pt>
                <c:pt idx="3028">
                  <c:v>5.3182719874209203</c:v>
                </c:pt>
                <c:pt idx="3029">
                  <c:v>7.86804637248287</c:v>
                </c:pt>
                <c:pt idx="3030">
                  <c:v>1.76898222107707</c:v>
                </c:pt>
                <c:pt idx="3031">
                  <c:v>-1.68525302653041</c:v>
                </c:pt>
                <c:pt idx="3032">
                  <c:v>-5.0769426803478401</c:v>
                </c:pt>
                <c:pt idx="3033">
                  <c:v>5.8553407808068201</c:v>
                </c:pt>
                <c:pt idx="3034">
                  <c:v>-10.0848215079476</c:v>
                </c:pt>
                <c:pt idx="3035">
                  <c:v>-8.0760029558309299</c:v>
                </c:pt>
                <c:pt idx="3036">
                  <c:v>-11.232325491549901</c:v>
                </c:pt>
                <c:pt idx="3037">
                  <c:v>-15.078460014817299</c:v>
                </c:pt>
                <c:pt idx="3038">
                  <c:v>4.7368157609886303</c:v>
                </c:pt>
                <c:pt idx="3039">
                  <c:v>7.7308312451510597</c:v>
                </c:pt>
                <c:pt idx="3040">
                  <c:v>-8.4304229078092501</c:v>
                </c:pt>
                <c:pt idx="3041">
                  <c:v>-7.5454943299878696</c:v>
                </c:pt>
                <c:pt idx="3042">
                  <c:v>-0.26865287284214201</c:v>
                </c:pt>
                <c:pt idx="3043">
                  <c:v>0.20788908273329401</c:v>
                </c:pt>
                <c:pt idx="3044">
                  <c:v>-12.2444109278984</c:v>
                </c:pt>
                <c:pt idx="3045">
                  <c:v>6.9123103650061601</c:v>
                </c:pt>
                <c:pt idx="3046">
                  <c:v>0.61311442365389301</c:v>
                </c:pt>
                <c:pt idx="3047">
                  <c:v>-10.7932372798355</c:v>
                </c:pt>
                <c:pt idx="3048">
                  <c:v>6.7669162518928196</c:v>
                </c:pt>
                <c:pt idx="3049">
                  <c:v>-5.5737032369378001</c:v>
                </c:pt>
                <c:pt idx="3050">
                  <c:v>-16.0864482006522</c:v>
                </c:pt>
                <c:pt idx="3051">
                  <c:v>7.7314311726599696</c:v>
                </c:pt>
                <c:pt idx="3052">
                  <c:v>-9.0722446933179199</c:v>
                </c:pt>
                <c:pt idx="3053">
                  <c:v>-5.42692731872385</c:v>
                </c:pt>
                <c:pt idx="3054">
                  <c:v>-1.9335553375780601</c:v>
                </c:pt>
                <c:pt idx="3055">
                  <c:v>3.59197516035566</c:v>
                </c:pt>
                <c:pt idx="3056">
                  <c:v>-1.5839849962245001</c:v>
                </c:pt>
                <c:pt idx="3057">
                  <c:v>-13.8398673481031</c:v>
                </c:pt>
                <c:pt idx="3058">
                  <c:v>-15.315266784719601</c:v>
                </c:pt>
                <c:pt idx="3059">
                  <c:v>-12.273889465559501</c:v>
                </c:pt>
                <c:pt idx="3060">
                  <c:v>-18.546962694367799</c:v>
                </c:pt>
                <c:pt idx="3061">
                  <c:v>-4.6034714786592597</c:v>
                </c:pt>
                <c:pt idx="3062">
                  <c:v>-16.8368882183388</c:v>
                </c:pt>
                <c:pt idx="3063">
                  <c:v>5.63068024518717</c:v>
                </c:pt>
                <c:pt idx="3064">
                  <c:v>7.3066083783348503</c:v>
                </c:pt>
                <c:pt idx="3065">
                  <c:v>1.9696282578053199</c:v>
                </c:pt>
                <c:pt idx="3066">
                  <c:v>-15.352647484133501</c:v>
                </c:pt>
                <c:pt idx="3067">
                  <c:v>-14.466396077795901</c:v>
                </c:pt>
                <c:pt idx="3068">
                  <c:v>-1.2421857134002501</c:v>
                </c:pt>
                <c:pt idx="3069">
                  <c:v>-3.4179269167077</c:v>
                </c:pt>
                <c:pt idx="3070">
                  <c:v>-14.7941452484992</c:v>
                </c:pt>
                <c:pt idx="3071">
                  <c:v>7.3989142959756</c:v>
                </c:pt>
                <c:pt idx="3072">
                  <c:v>-1.3596404025134801</c:v>
                </c:pt>
                <c:pt idx="3073">
                  <c:v>-16.500006435701302</c:v>
                </c:pt>
                <c:pt idx="3074">
                  <c:v>-2.3130723854323398</c:v>
                </c:pt>
                <c:pt idx="3075">
                  <c:v>-2.0986748940830502</c:v>
                </c:pt>
                <c:pt idx="3076">
                  <c:v>-15.0293126388269</c:v>
                </c:pt>
                <c:pt idx="3077">
                  <c:v>8.5917751045237303</c:v>
                </c:pt>
                <c:pt idx="3078">
                  <c:v>-15.287402364229401</c:v>
                </c:pt>
                <c:pt idx="3079">
                  <c:v>-2.7636665907862499</c:v>
                </c:pt>
                <c:pt idx="3080">
                  <c:v>2.6666069127307401</c:v>
                </c:pt>
                <c:pt idx="3081">
                  <c:v>-7.3813049707898699</c:v>
                </c:pt>
                <c:pt idx="3082">
                  <c:v>7.3371639464140097</c:v>
                </c:pt>
                <c:pt idx="3083">
                  <c:v>-9.8184115126834897</c:v>
                </c:pt>
                <c:pt idx="3084">
                  <c:v>-19.301717838177201</c:v>
                </c:pt>
                <c:pt idx="3085">
                  <c:v>-4.0922561190926903</c:v>
                </c:pt>
                <c:pt idx="3086">
                  <c:v>-16.575678943243499</c:v>
                </c:pt>
                <c:pt idx="3087">
                  <c:v>-12.8077726083164</c:v>
                </c:pt>
                <c:pt idx="3088">
                  <c:v>3.6070691870534701</c:v>
                </c:pt>
                <c:pt idx="3089">
                  <c:v>-12.6174844343725</c:v>
                </c:pt>
                <c:pt idx="3090">
                  <c:v>-3.3653817300203199</c:v>
                </c:pt>
                <c:pt idx="3091">
                  <c:v>-18.571769809606099</c:v>
                </c:pt>
                <c:pt idx="3092">
                  <c:v>-15.3736876058893</c:v>
                </c:pt>
                <c:pt idx="3093">
                  <c:v>-4.7286442719301496</c:v>
                </c:pt>
                <c:pt idx="3094">
                  <c:v>6.7324998223110599</c:v>
                </c:pt>
                <c:pt idx="3095">
                  <c:v>-11.9683831064957</c:v>
                </c:pt>
                <c:pt idx="3096">
                  <c:v>3.33656496942994</c:v>
                </c:pt>
                <c:pt idx="3097">
                  <c:v>-5.8296233975486196</c:v>
                </c:pt>
                <c:pt idx="3098">
                  <c:v>-0.88778528505356902</c:v>
                </c:pt>
                <c:pt idx="3099">
                  <c:v>-3.1838342048130301</c:v>
                </c:pt>
                <c:pt idx="3100">
                  <c:v>5.1517600022199597</c:v>
                </c:pt>
                <c:pt idx="3101">
                  <c:v>-0.235857068799571</c:v>
                </c:pt>
                <c:pt idx="3102">
                  <c:v>-13.553192063172601</c:v>
                </c:pt>
                <c:pt idx="3103">
                  <c:v>-5.5068892527946502</c:v>
                </c:pt>
                <c:pt idx="3104">
                  <c:v>-2.2614799539094999</c:v>
                </c:pt>
                <c:pt idx="3105">
                  <c:v>8.8732885895407403</c:v>
                </c:pt>
                <c:pt idx="3106">
                  <c:v>-18.095890376689798</c:v>
                </c:pt>
                <c:pt idx="3107">
                  <c:v>0.15830803703540999</c:v>
                </c:pt>
                <c:pt idx="3108">
                  <c:v>-4.7239560913811598</c:v>
                </c:pt>
                <c:pt idx="3109">
                  <c:v>7.9729451364956896</c:v>
                </c:pt>
                <c:pt idx="3110">
                  <c:v>-3.2284383313025802</c:v>
                </c:pt>
                <c:pt idx="3111">
                  <c:v>-1.6281574568346999</c:v>
                </c:pt>
                <c:pt idx="3112">
                  <c:v>7.4414322834892799</c:v>
                </c:pt>
                <c:pt idx="3113">
                  <c:v>-14.624540345532401</c:v>
                </c:pt>
                <c:pt idx="3114">
                  <c:v>-8.5589949608075795</c:v>
                </c:pt>
                <c:pt idx="3115">
                  <c:v>-14.8597823060254</c:v>
                </c:pt>
                <c:pt idx="3116">
                  <c:v>-1.01471820145953E-2</c:v>
                </c:pt>
                <c:pt idx="3117">
                  <c:v>4.9002974211575596</c:v>
                </c:pt>
                <c:pt idx="3118">
                  <c:v>-1.5628014281341001</c:v>
                </c:pt>
                <c:pt idx="3119">
                  <c:v>-1.0208009750257001</c:v>
                </c:pt>
                <c:pt idx="3120">
                  <c:v>-16.587560969564201</c:v>
                </c:pt>
                <c:pt idx="3121">
                  <c:v>-12.299647637418699</c:v>
                </c:pt>
                <c:pt idx="3122">
                  <c:v>-2.3268365090197198</c:v>
                </c:pt>
                <c:pt idx="3123">
                  <c:v>8.3151563810372497</c:v>
                </c:pt>
                <c:pt idx="3124">
                  <c:v>-6.0714195916976603</c:v>
                </c:pt>
                <c:pt idx="3125">
                  <c:v>-2.5904625517253099</c:v>
                </c:pt>
                <c:pt idx="3126">
                  <c:v>-3.2797188677939899</c:v>
                </c:pt>
                <c:pt idx="3127">
                  <c:v>2.3568815065495499</c:v>
                </c:pt>
                <c:pt idx="3128">
                  <c:v>-16.376661824987298</c:v>
                </c:pt>
                <c:pt idx="3129">
                  <c:v>7.6359744596893497</c:v>
                </c:pt>
                <c:pt idx="3130">
                  <c:v>-5.4971303192386998</c:v>
                </c:pt>
                <c:pt idx="3131">
                  <c:v>-6.4750112156356696</c:v>
                </c:pt>
                <c:pt idx="3132">
                  <c:v>-18.8502642351866</c:v>
                </c:pt>
                <c:pt idx="3133">
                  <c:v>7.7331443867625502</c:v>
                </c:pt>
                <c:pt idx="3134">
                  <c:v>9.2939186204492898</c:v>
                </c:pt>
                <c:pt idx="3135">
                  <c:v>0.78340364747169</c:v>
                </c:pt>
                <c:pt idx="3136">
                  <c:v>-8.1870557169343492</c:v>
                </c:pt>
                <c:pt idx="3137">
                  <c:v>-1.9240271306107199</c:v>
                </c:pt>
                <c:pt idx="3138">
                  <c:v>-14.071132875632101</c:v>
                </c:pt>
                <c:pt idx="3139">
                  <c:v>-1.21626903014155</c:v>
                </c:pt>
                <c:pt idx="3140">
                  <c:v>-16.518047023438399</c:v>
                </c:pt>
                <c:pt idx="3141">
                  <c:v>9.6242010775194604</c:v>
                </c:pt>
                <c:pt idx="3142">
                  <c:v>-8.0859638513851806E-2</c:v>
                </c:pt>
                <c:pt idx="3143">
                  <c:v>9.5332172522950795</c:v>
                </c:pt>
                <c:pt idx="3144">
                  <c:v>-4.2641666601598898</c:v>
                </c:pt>
                <c:pt idx="3145">
                  <c:v>-16.546826054461299</c:v>
                </c:pt>
                <c:pt idx="3146">
                  <c:v>-13.5676636250338</c:v>
                </c:pt>
                <c:pt idx="3147">
                  <c:v>-0.93786594343495899</c:v>
                </c:pt>
                <c:pt idx="3148">
                  <c:v>-18.0494645003619</c:v>
                </c:pt>
                <c:pt idx="3149">
                  <c:v>-6.1665227378136898</c:v>
                </c:pt>
                <c:pt idx="3150">
                  <c:v>6.3922155090602404</c:v>
                </c:pt>
                <c:pt idx="3151">
                  <c:v>8.5504806712928794</c:v>
                </c:pt>
                <c:pt idx="3152">
                  <c:v>-11.7358249798974</c:v>
                </c:pt>
                <c:pt idx="3153">
                  <c:v>-8.2267714593014194</c:v>
                </c:pt>
                <c:pt idx="3154">
                  <c:v>0.58163091070170903</c:v>
                </c:pt>
                <c:pt idx="3155">
                  <c:v>9.4585335391903005</c:v>
                </c:pt>
                <c:pt idx="3156">
                  <c:v>1.3932055712606299</c:v>
                </c:pt>
                <c:pt idx="3157">
                  <c:v>5.6643206435122604</c:v>
                </c:pt>
                <c:pt idx="3158">
                  <c:v>7.1686283723398203</c:v>
                </c:pt>
                <c:pt idx="3159">
                  <c:v>-5.3398021314921298</c:v>
                </c:pt>
                <c:pt idx="3160">
                  <c:v>-10.8273439455981</c:v>
                </c:pt>
                <c:pt idx="3161">
                  <c:v>8.6769392474174492</c:v>
                </c:pt>
                <c:pt idx="3162">
                  <c:v>-3.6839383729085</c:v>
                </c:pt>
                <c:pt idx="3163">
                  <c:v>-15.8288496214146</c:v>
                </c:pt>
                <c:pt idx="3164">
                  <c:v>0.10958530604950301</c:v>
                </c:pt>
                <c:pt idx="3165">
                  <c:v>-11.5261810868117</c:v>
                </c:pt>
                <c:pt idx="3166">
                  <c:v>-8.7347935692226208</c:v>
                </c:pt>
                <c:pt idx="3167">
                  <c:v>6.6182660534419897</c:v>
                </c:pt>
                <c:pt idx="3168">
                  <c:v>-6.8011761608125996</c:v>
                </c:pt>
                <c:pt idx="3169">
                  <c:v>-8.6313643114521401</c:v>
                </c:pt>
                <c:pt idx="3170">
                  <c:v>1.05317614830331</c:v>
                </c:pt>
                <c:pt idx="3171">
                  <c:v>-18.397067535880701</c:v>
                </c:pt>
                <c:pt idx="3172">
                  <c:v>8.8983261583356494</c:v>
                </c:pt>
                <c:pt idx="3173">
                  <c:v>3.9587390966442202</c:v>
                </c:pt>
                <c:pt idx="3174">
                  <c:v>7.8241759705640401</c:v>
                </c:pt>
                <c:pt idx="3175">
                  <c:v>-5.9033339019909503</c:v>
                </c:pt>
                <c:pt idx="3176">
                  <c:v>-5.4769031577692804</c:v>
                </c:pt>
                <c:pt idx="3177">
                  <c:v>-14.311299017699399</c:v>
                </c:pt>
                <c:pt idx="3178">
                  <c:v>9.0488361949345393</c:v>
                </c:pt>
                <c:pt idx="3179">
                  <c:v>-6.8932518533753697</c:v>
                </c:pt>
                <c:pt idx="3180">
                  <c:v>1.2320531249509099</c:v>
                </c:pt>
                <c:pt idx="3181">
                  <c:v>-8.1691375919888394</c:v>
                </c:pt>
                <c:pt idx="3182">
                  <c:v>-9.6109676088594398</c:v>
                </c:pt>
                <c:pt idx="3183">
                  <c:v>3.1904115724936402</c:v>
                </c:pt>
                <c:pt idx="3184">
                  <c:v>-19.254845740542098</c:v>
                </c:pt>
                <c:pt idx="3185">
                  <c:v>-19.402304685125699</c:v>
                </c:pt>
                <c:pt idx="3186">
                  <c:v>6.1477300640309602</c:v>
                </c:pt>
                <c:pt idx="3187">
                  <c:v>-11.746435038942399</c:v>
                </c:pt>
                <c:pt idx="3188">
                  <c:v>-14.0965527161348</c:v>
                </c:pt>
                <c:pt idx="3189">
                  <c:v>-17.662413726285202</c:v>
                </c:pt>
                <c:pt idx="3190">
                  <c:v>-18.464347275339499</c:v>
                </c:pt>
                <c:pt idx="3191">
                  <c:v>4.9796056178391899</c:v>
                </c:pt>
                <c:pt idx="3192">
                  <c:v>-1.3061307911384199</c:v>
                </c:pt>
                <c:pt idx="3193">
                  <c:v>7.3230246842747997</c:v>
                </c:pt>
                <c:pt idx="3194">
                  <c:v>-15.0173457775696</c:v>
                </c:pt>
                <c:pt idx="3195">
                  <c:v>-12.640213959738899</c:v>
                </c:pt>
                <c:pt idx="3196">
                  <c:v>-10.070928249361801</c:v>
                </c:pt>
                <c:pt idx="3197">
                  <c:v>-0.29635242422904601</c:v>
                </c:pt>
                <c:pt idx="3198">
                  <c:v>9.2130308665781104</c:v>
                </c:pt>
                <c:pt idx="3199">
                  <c:v>-4.6092848918038003</c:v>
                </c:pt>
                <c:pt idx="3200">
                  <c:v>-6.944034324275</c:v>
                </c:pt>
                <c:pt idx="3201">
                  <c:v>-1.94638270998328</c:v>
                </c:pt>
                <c:pt idx="3202">
                  <c:v>-10.3994853439054</c:v>
                </c:pt>
                <c:pt idx="3203">
                  <c:v>-11.5933601089354</c:v>
                </c:pt>
                <c:pt idx="3204">
                  <c:v>8.2362347334959605</c:v>
                </c:pt>
                <c:pt idx="3205">
                  <c:v>-6.7405944867599299</c:v>
                </c:pt>
                <c:pt idx="3206">
                  <c:v>4.1568970401680296</c:v>
                </c:pt>
                <c:pt idx="3207">
                  <c:v>-16.211694251849799</c:v>
                </c:pt>
                <c:pt idx="3208">
                  <c:v>5.6032731651378</c:v>
                </c:pt>
                <c:pt idx="3209">
                  <c:v>-4.4337919444981697</c:v>
                </c:pt>
                <c:pt idx="3210">
                  <c:v>-0.37223674687984698</c:v>
                </c:pt>
                <c:pt idx="3211">
                  <c:v>-2.20114915419596</c:v>
                </c:pt>
                <c:pt idx="3212">
                  <c:v>-19.3926672625579</c:v>
                </c:pt>
                <c:pt idx="3213">
                  <c:v>-14.896489424933399</c:v>
                </c:pt>
                <c:pt idx="3214">
                  <c:v>-16.2364573798646</c:v>
                </c:pt>
                <c:pt idx="3215">
                  <c:v>-12.988856889783699</c:v>
                </c:pt>
                <c:pt idx="3216">
                  <c:v>-7.9616504400283103</c:v>
                </c:pt>
                <c:pt idx="3217">
                  <c:v>-3.85550242236003</c:v>
                </c:pt>
                <c:pt idx="3218">
                  <c:v>4.6301238394773803</c:v>
                </c:pt>
                <c:pt idx="3219">
                  <c:v>-15.592075796508199</c:v>
                </c:pt>
                <c:pt idx="3220">
                  <c:v>0.81948979449769199</c:v>
                </c:pt>
                <c:pt idx="3221">
                  <c:v>-14.634687854895001</c:v>
                </c:pt>
                <c:pt idx="3222">
                  <c:v>-14.795201965973799</c:v>
                </c:pt>
                <c:pt idx="3223">
                  <c:v>-18.825659678432</c:v>
                </c:pt>
                <c:pt idx="3224">
                  <c:v>4.2414575571578199</c:v>
                </c:pt>
                <c:pt idx="3225">
                  <c:v>-12.712560536426301</c:v>
                </c:pt>
                <c:pt idx="3226">
                  <c:v>-8.34705785602522</c:v>
                </c:pt>
                <c:pt idx="3227">
                  <c:v>5.4903000589306199</c:v>
                </c:pt>
                <c:pt idx="3228">
                  <c:v>-0.81917611781408595</c:v>
                </c:pt>
                <c:pt idx="3229">
                  <c:v>9.0870084738709593</c:v>
                </c:pt>
                <c:pt idx="3230">
                  <c:v>-10.662528983560099</c:v>
                </c:pt>
                <c:pt idx="3231">
                  <c:v>8.8404698064723402</c:v>
                </c:pt>
                <c:pt idx="3232">
                  <c:v>-13.0746581825448</c:v>
                </c:pt>
                <c:pt idx="3233">
                  <c:v>5.0707023600524401</c:v>
                </c:pt>
                <c:pt idx="3234">
                  <c:v>-13.378396271604</c:v>
                </c:pt>
                <c:pt idx="3235">
                  <c:v>-15.110257400441601</c:v>
                </c:pt>
                <c:pt idx="3236">
                  <c:v>7.6732745239379803</c:v>
                </c:pt>
                <c:pt idx="3237">
                  <c:v>9.3711824103860604</c:v>
                </c:pt>
                <c:pt idx="3238">
                  <c:v>-18.254485183617199</c:v>
                </c:pt>
                <c:pt idx="3239">
                  <c:v>-4.3945051189561504</c:v>
                </c:pt>
                <c:pt idx="3240">
                  <c:v>-4.6642100408503699</c:v>
                </c:pt>
                <c:pt idx="3241">
                  <c:v>-18.625768239553999</c:v>
                </c:pt>
                <c:pt idx="3242">
                  <c:v>-8.1857635892416205</c:v>
                </c:pt>
                <c:pt idx="3243">
                  <c:v>8.2808733405240602</c:v>
                </c:pt>
                <c:pt idx="3244">
                  <c:v>-18.789062338394402</c:v>
                </c:pt>
                <c:pt idx="3245">
                  <c:v>-18.616048740057</c:v>
                </c:pt>
                <c:pt idx="3246">
                  <c:v>0.88035996529006799</c:v>
                </c:pt>
                <c:pt idx="3247">
                  <c:v>-2.30544376874828E-2</c:v>
                </c:pt>
                <c:pt idx="3248">
                  <c:v>3.39891402503735</c:v>
                </c:pt>
                <c:pt idx="3249">
                  <c:v>-3.8644845938015799</c:v>
                </c:pt>
                <c:pt idx="3250">
                  <c:v>6.5345158364140303</c:v>
                </c:pt>
                <c:pt idx="3251">
                  <c:v>-12.425653026861299</c:v>
                </c:pt>
                <c:pt idx="3252">
                  <c:v>-2.1621522126958999</c:v>
                </c:pt>
                <c:pt idx="3253">
                  <c:v>8.7662433154692003</c:v>
                </c:pt>
                <c:pt idx="3254">
                  <c:v>2.8861469796725898</c:v>
                </c:pt>
                <c:pt idx="3255">
                  <c:v>2.0997734699597501</c:v>
                </c:pt>
                <c:pt idx="3256">
                  <c:v>4.3789212265981501</c:v>
                </c:pt>
                <c:pt idx="3257">
                  <c:v>9.35824315188189</c:v>
                </c:pt>
                <c:pt idx="3258">
                  <c:v>-11.9936798412895</c:v>
                </c:pt>
                <c:pt idx="3259">
                  <c:v>7.1263573531945799</c:v>
                </c:pt>
                <c:pt idx="3260">
                  <c:v>6.9362925050235997</c:v>
                </c:pt>
                <c:pt idx="3261">
                  <c:v>1.2007301857500901</c:v>
                </c:pt>
                <c:pt idx="3262">
                  <c:v>-9.8997551879841605</c:v>
                </c:pt>
                <c:pt idx="3263">
                  <c:v>4.77142421326801</c:v>
                </c:pt>
                <c:pt idx="3264">
                  <c:v>3.6358492340233899</c:v>
                </c:pt>
                <c:pt idx="3265">
                  <c:v>-5.2699890707968802</c:v>
                </c:pt>
                <c:pt idx="3266">
                  <c:v>-18.913876387730401</c:v>
                </c:pt>
                <c:pt idx="3267">
                  <c:v>-15.676144829161499</c:v>
                </c:pt>
                <c:pt idx="3268">
                  <c:v>-3.8696417882318301</c:v>
                </c:pt>
                <c:pt idx="3269">
                  <c:v>5.7178830074935396</c:v>
                </c:pt>
                <c:pt idx="3270">
                  <c:v>8.2473412836462305</c:v>
                </c:pt>
                <c:pt idx="3271">
                  <c:v>-9.97087467436182</c:v>
                </c:pt>
                <c:pt idx="3272">
                  <c:v>-2.3423422237739402</c:v>
                </c:pt>
                <c:pt idx="3273">
                  <c:v>-7.2556346817753301</c:v>
                </c:pt>
                <c:pt idx="3274">
                  <c:v>-9.1385340339256604</c:v>
                </c:pt>
                <c:pt idx="3275">
                  <c:v>0.97969521885601596</c:v>
                </c:pt>
                <c:pt idx="3276">
                  <c:v>-9.6171826379581802</c:v>
                </c:pt>
                <c:pt idx="3277">
                  <c:v>0.58874183477476505</c:v>
                </c:pt>
                <c:pt idx="3278">
                  <c:v>3.79782373522292</c:v>
                </c:pt>
                <c:pt idx="3279">
                  <c:v>-1.9326693928538801</c:v>
                </c:pt>
                <c:pt idx="3280">
                  <c:v>-8.6438412998206093</c:v>
                </c:pt>
                <c:pt idx="3281">
                  <c:v>-2.4149866359963599</c:v>
                </c:pt>
                <c:pt idx="3282">
                  <c:v>-11.1108414175542</c:v>
                </c:pt>
                <c:pt idx="3283">
                  <c:v>-1.6116067912126499</c:v>
                </c:pt>
                <c:pt idx="3284">
                  <c:v>-13.853062201484899</c:v>
                </c:pt>
                <c:pt idx="3285">
                  <c:v>-3.7486157612170001</c:v>
                </c:pt>
                <c:pt idx="3286">
                  <c:v>-11.8770456004446</c:v>
                </c:pt>
                <c:pt idx="3287">
                  <c:v>-5.3286860010560497</c:v>
                </c:pt>
                <c:pt idx="3288">
                  <c:v>-5.9121603341554403</c:v>
                </c:pt>
                <c:pt idx="3289">
                  <c:v>-12.5678295810817</c:v>
                </c:pt>
                <c:pt idx="3290">
                  <c:v>-9.8506295703423294</c:v>
                </c:pt>
                <c:pt idx="3291">
                  <c:v>-8.4420125278676892</c:v>
                </c:pt>
                <c:pt idx="3292">
                  <c:v>-1.07734018353033</c:v>
                </c:pt>
                <c:pt idx="3293">
                  <c:v>-2.8642699318918599</c:v>
                </c:pt>
                <c:pt idx="3294">
                  <c:v>-5.3869305155987197</c:v>
                </c:pt>
                <c:pt idx="3295">
                  <c:v>-4.9117587391275102</c:v>
                </c:pt>
                <c:pt idx="3296">
                  <c:v>-2.6801445881061201</c:v>
                </c:pt>
                <c:pt idx="3297">
                  <c:v>0.123095351404163</c:v>
                </c:pt>
                <c:pt idx="3298">
                  <c:v>1.50789092616057</c:v>
                </c:pt>
                <c:pt idx="3299">
                  <c:v>1.3298279134026001</c:v>
                </c:pt>
                <c:pt idx="3300">
                  <c:v>9.3791135602655693</c:v>
                </c:pt>
                <c:pt idx="3301">
                  <c:v>-19.315719724291</c:v>
                </c:pt>
                <c:pt idx="3302">
                  <c:v>-1.1986902423532599</c:v>
                </c:pt>
                <c:pt idx="3303">
                  <c:v>8.9367481186880404</c:v>
                </c:pt>
                <c:pt idx="3304">
                  <c:v>4.1942888307671504</c:v>
                </c:pt>
                <c:pt idx="3305">
                  <c:v>-4.0092740465751602</c:v>
                </c:pt>
                <c:pt idx="3306">
                  <c:v>-4.7816553630893903</c:v>
                </c:pt>
                <c:pt idx="3307">
                  <c:v>-0.98080239971483396</c:v>
                </c:pt>
                <c:pt idx="3308">
                  <c:v>-2.4683907419778999</c:v>
                </c:pt>
                <c:pt idx="3309">
                  <c:v>4.0854442421423496</c:v>
                </c:pt>
                <c:pt idx="3310">
                  <c:v>-15.0844102746746</c:v>
                </c:pt>
                <c:pt idx="3311">
                  <c:v>-2.76944995446667</c:v>
                </c:pt>
                <c:pt idx="3312">
                  <c:v>-17.315992845424301</c:v>
                </c:pt>
                <c:pt idx="3313">
                  <c:v>1.6364149565819801</c:v>
                </c:pt>
                <c:pt idx="3314">
                  <c:v>6.5445394109961699</c:v>
                </c:pt>
                <c:pt idx="3315">
                  <c:v>-3.22750958083786</c:v>
                </c:pt>
                <c:pt idx="3316">
                  <c:v>-3.4588661887285399</c:v>
                </c:pt>
                <c:pt idx="3317">
                  <c:v>-12.5016015348924</c:v>
                </c:pt>
                <c:pt idx="3318">
                  <c:v>-19.176456929267101</c:v>
                </c:pt>
                <c:pt idx="3319">
                  <c:v>2.8507490913917102</c:v>
                </c:pt>
                <c:pt idx="3320">
                  <c:v>-10.4107243475299</c:v>
                </c:pt>
                <c:pt idx="3321">
                  <c:v>1.5752424512323899</c:v>
                </c:pt>
                <c:pt idx="3322">
                  <c:v>1.83423295168587</c:v>
                </c:pt>
                <c:pt idx="3323">
                  <c:v>-14.232494397700499</c:v>
                </c:pt>
                <c:pt idx="3324">
                  <c:v>-14.4967485208453</c:v>
                </c:pt>
                <c:pt idx="3325">
                  <c:v>-16.387711376031302</c:v>
                </c:pt>
                <c:pt idx="3326">
                  <c:v>8.5207946666271592</c:v>
                </c:pt>
                <c:pt idx="3327">
                  <c:v>-3.2455402888245901</c:v>
                </c:pt>
                <c:pt idx="3328">
                  <c:v>-13.209174978270299</c:v>
                </c:pt>
                <c:pt idx="3329">
                  <c:v>-0.38187187466608502</c:v>
                </c:pt>
                <c:pt idx="3330">
                  <c:v>-13.8549318512382</c:v>
                </c:pt>
                <c:pt idx="3331">
                  <c:v>-12.221677713384</c:v>
                </c:pt>
                <c:pt idx="3332">
                  <c:v>3.0786204633519501</c:v>
                </c:pt>
                <c:pt idx="3333">
                  <c:v>-14.215444236444201</c:v>
                </c:pt>
                <c:pt idx="3334">
                  <c:v>1.09787762228917</c:v>
                </c:pt>
                <c:pt idx="3335">
                  <c:v>-10.582210415530801</c:v>
                </c:pt>
                <c:pt idx="3336">
                  <c:v>-0.31887634246000202</c:v>
                </c:pt>
                <c:pt idx="3337">
                  <c:v>-9.0040978409469208</c:v>
                </c:pt>
                <c:pt idx="3338">
                  <c:v>3.37521792479206</c:v>
                </c:pt>
                <c:pt idx="3339">
                  <c:v>-0.35831167953265802</c:v>
                </c:pt>
                <c:pt idx="3340">
                  <c:v>-3.3875745608302501</c:v>
                </c:pt>
                <c:pt idx="3341">
                  <c:v>-18.208703792072001</c:v>
                </c:pt>
                <c:pt idx="3342">
                  <c:v>4.2919190815511996</c:v>
                </c:pt>
                <c:pt idx="3343">
                  <c:v>1.7620020005461501</c:v>
                </c:pt>
                <c:pt idx="3344">
                  <c:v>6.1794764520714303</c:v>
                </c:pt>
                <c:pt idx="3345">
                  <c:v>9.6165100739157197</c:v>
                </c:pt>
                <c:pt idx="3346">
                  <c:v>-18.538620174559199</c:v>
                </c:pt>
                <c:pt idx="3347">
                  <c:v>-7.2602784719300404</c:v>
                </c:pt>
                <c:pt idx="3348">
                  <c:v>6.8959974528697296</c:v>
                </c:pt>
                <c:pt idx="3349">
                  <c:v>-13.9781999530235</c:v>
                </c:pt>
                <c:pt idx="3350">
                  <c:v>0.54883699006753395</c:v>
                </c:pt>
                <c:pt idx="3351">
                  <c:v>-11.5494560947838</c:v>
                </c:pt>
                <c:pt idx="3352">
                  <c:v>-8.3444165843093696</c:v>
                </c:pt>
                <c:pt idx="3353">
                  <c:v>-4.01017863323497</c:v>
                </c:pt>
                <c:pt idx="3354">
                  <c:v>7.91843187478554</c:v>
                </c:pt>
                <c:pt idx="3355">
                  <c:v>8.6997476991248899</c:v>
                </c:pt>
                <c:pt idx="3356">
                  <c:v>-13.6677064129432</c:v>
                </c:pt>
                <c:pt idx="3357">
                  <c:v>-10.4095880646545</c:v>
                </c:pt>
                <c:pt idx="3358">
                  <c:v>9.3063615152252801</c:v>
                </c:pt>
                <c:pt idx="3359">
                  <c:v>0.15921790994422999</c:v>
                </c:pt>
                <c:pt idx="3360">
                  <c:v>7.8778379783815096</c:v>
                </c:pt>
                <c:pt idx="3361">
                  <c:v>-18.939405547980598</c:v>
                </c:pt>
                <c:pt idx="3362">
                  <c:v>-5.1556330719046901</c:v>
                </c:pt>
                <c:pt idx="3363">
                  <c:v>-18.0823215097844</c:v>
                </c:pt>
                <c:pt idx="3364">
                  <c:v>-13.6562438968853</c:v>
                </c:pt>
                <c:pt idx="3365">
                  <c:v>-2.5608892007291799</c:v>
                </c:pt>
                <c:pt idx="3366">
                  <c:v>-15.261071271711099</c:v>
                </c:pt>
                <c:pt idx="3367">
                  <c:v>-7.0620988962160398</c:v>
                </c:pt>
                <c:pt idx="3368">
                  <c:v>-2.2302526511682701</c:v>
                </c:pt>
                <c:pt idx="3369">
                  <c:v>5.4597898921409902</c:v>
                </c:pt>
                <c:pt idx="3370">
                  <c:v>-11.0683358006318</c:v>
                </c:pt>
                <c:pt idx="3371">
                  <c:v>-11.6709385377986</c:v>
                </c:pt>
                <c:pt idx="3372">
                  <c:v>0.25465850487845798</c:v>
                </c:pt>
                <c:pt idx="3373">
                  <c:v>-14.021314238133799</c:v>
                </c:pt>
                <c:pt idx="3374">
                  <c:v>5.3311094420582403</c:v>
                </c:pt>
                <c:pt idx="3375">
                  <c:v>-5.3861558913246901</c:v>
                </c:pt>
                <c:pt idx="3376">
                  <c:v>-11.5495187437373</c:v>
                </c:pt>
                <c:pt idx="3377">
                  <c:v>-7.4861793750745802</c:v>
                </c:pt>
                <c:pt idx="3378">
                  <c:v>-13.338595285882</c:v>
                </c:pt>
                <c:pt idx="3379">
                  <c:v>1.03100383491067</c:v>
                </c:pt>
                <c:pt idx="3380">
                  <c:v>3.7008103517940998</c:v>
                </c:pt>
                <c:pt idx="3381">
                  <c:v>-18.049822360404999</c:v>
                </c:pt>
                <c:pt idx="3382">
                  <c:v>-8.5716914474246497</c:v>
                </c:pt>
                <c:pt idx="3383">
                  <c:v>6.2537030811446597</c:v>
                </c:pt>
                <c:pt idx="3384">
                  <c:v>-16.276627119591499</c:v>
                </c:pt>
                <c:pt idx="3385">
                  <c:v>3.5318474545952001</c:v>
                </c:pt>
                <c:pt idx="3386">
                  <c:v>8.4181939646289692</c:v>
                </c:pt>
                <c:pt idx="3387">
                  <c:v>-7.4661358182055597</c:v>
                </c:pt>
                <c:pt idx="3388">
                  <c:v>-11.430965053482099</c:v>
                </c:pt>
                <c:pt idx="3389">
                  <c:v>3.7261604696075601</c:v>
                </c:pt>
                <c:pt idx="3390">
                  <c:v>-0.29475790686568298</c:v>
                </c:pt>
                <c:pt idx="3391">
                  <c:v>6.2136588768043302</c:v>
                </c:pt>
                <c:pt idx="3392">
                  <c:v>-10.1960448510343</c:v>
                </c:pt>
                <c:pt idx="3393">
                  <c:v>-6.5655126799377701</c:v>
                </c:pt>
                <c:pt idx="3394">
                  <c:v>-6.6739449990460002</c:v>
                </c:pt>
                <c:pt idx="3395">
                  <c:v>-0.71724248210540797</c:v>
                </c:pt>
                <c:pt idx="3396">
                  <c:v>-5.39357845387533</c:v>
                </c:pt>
                <c:pt idx="3397">
                  <c:v>6.7287449783525899</c:v>
                </c:pt>
                <c:pt idx="3398">
                  <c:v>6.44064080163312</c:v>
                </c:pt>
                <c:pt idx="3399">
                  <c:v>-6.9633602932238796</c:v>
                </c:pt>
                <c:pt idx="3400">
                  <c:v>-5.0603681582829196</c:v>
                </c:pt>
                <c:pt idx="3401">
                  <c:v>-11.1727155382559</c:v>
                </c:pt>
                <c:pt idx="3402">
                  <c:v>-1.4368184393966E-2</c:v>
                </c:pt>
                <c:pt idx="3403">
                  <c:v>-6.3355704420733696</c:v>
                </c:pt>
                <c:pt idx="3404">
                  <c:v>0.68965888704987899</c:v>
                </c:pt>
                <c:pt idx="3405">
                  <c:v>0.24490683569652899</c:v>
                </c:pt>
                <c:pt idx="3406">
                  <c:v>-6.6687163220581797E-2</c:v>
                </c:pt>
                <c:pt idx="3407">
                  <c:v>6.8674255439110903</c:v>
                </c:pt>
                <c:pt idx="3408">
                  <c:v>-1.7360547133707199E-2</c:v>
                </c:pt>
                <c:pt idx="3409">
                  <c:v>1.1467448400729701</c:v>
                </c:pt>
                <c:pt idx="3410">
                  <c:v>-11.906135607884799</c:v>
                </c:pt>
                <c:pt idx="3411">
                  <c:v>8.0731268895132402</c:v>
                </c:pt>
                <c:pt idx="3412">
                  <c:v>-14.182729778617199</c:v>
                </c:pt>
                <c:pt idx="3413">
                  <c:v>-16.3704349951139</c:v>
                </c:pt>
                <c:pt idx="3414">
                  <c:v>7.9609664308754402</c:v>
                </c:pt>
                <c:pt idx="3415">
                  <c:v>-12.829296425549501</c:v>
                </c:pt>
                <c:pt idx="3416">
                  <c:v>-1.99322174947493</c:v>
                </c:pt>
                <c:pt idx="3417">
                  <c:v>-3.7046178647147099</c:v>
                </c:pt>
                <c:pt idx="3418">
                  <c:v>-16.4131411549325</c:v>
                </c:pt>
                <c:pt idx="3419">
                  <c:v>3.99032800002094</c:v>
                </c:pt>
                <c:pt idx="3420">
                  <c:v>5.9995594513567996</c:v>
                </c:pt>
                <c:pt idx="3421">
                  <c:v>-5.28927823443306</c:v>
                </c:pt>
                <c:pt idx="3422">
                  <c:v>-11.1883557972671</c:v>
                </c:pt>
                <c:pt idx="3423">
                  <c:v>-1.8900845800444299</c:v>
                </c:pt>
                <c:pt idx="3424">
                  <c:v>-17.817582631124399</c:v>
                </c:pt>
                <c:pt idx="3425">
                  <c:v>-5.0881701103253798</c:v>
                </c:pt>
                <c:pt idx="3426">
                  <c:v>-14.1590359037063</c:v>
                </c:pt>
                <c:pt idx="3427">
                  <c:v>-15.4126514452755</c:v>
                </c:pt>
                <c:pt idx="3428">
                  <c:v>-15.0738688062295</c:v>
                </c:pt>
                <c:pt idx="3429">
                  <c:v>3.1047251655588202</c:v>
                </c:pt>
                <c:pt idx="3430">
                  <c:v>-3.4123738044018999</c:v>
                </c:pt>
                <c:pt idx="3431">
                  <c:v>-0.105485291295861</c:v>
                </c:pt>
                <c:pt idx="3432">
                  <c:v>2.3571982721989699</c:v>
                </c:pt>
                <c:pt idx="3433">
                  <c:v>9.2519984647833802</c:v>
                </c:pt>
                <c:pt idx="3434">
                  <c:v>2.4460196968549601</c:v>
                </c:pt>
                <c:pt idx="3435">
                  <c:v>-14.3666115702238</c:v>
                </c:pt>
                <c:pt idx="3436">
                  <c:v>8.7666273316625194</c:v>
                </c:pt>
                <c:pt idx="3437">
                  <c:v>-2.2524925165445699</c:v>
                </c:pt>
                <c:pt idx="3438">
                  <c:v>-9.3056589314410498</c:v>
                </c:pt>
                <c:pt idx="3439">
                  <c:v>-14.7809147107622</c:v>
                </c:pt>
                <c:pt idx="3440">
                  <c:v>6.2315425529648998</c:v>
                </c:pt>
                <c:pt idx="3441">
                  <c:v>-6.3547729482686499</c:v>
                </c:pt>
                <c:pt idx="3442">
                  <c:v>-7.2213923951797696</c:v>
                </c:pt>
                <c:pt idx="3443">
                  <c:v>0.37842732518171401</c:v>
                </c:pt>
                <c:pt idx="3444">
                  <c:v>-17.204888693192999</c:v>
                </c:pt>
                <c:pt idx="3445">
                  <c:v>-0.21429590495049999</c:v>
                </c:pt>
                <c:pt idx="3446">
                  <c:v>-14.112678039202599</c:v>
                </c:pt>
                <c:pt idx="3447">
                  <c:v>-0.38653149832065198</c:v>
                </c:pt>
                <c:pt idx="3448">
                  <c:v>-2.9123468528662002</c:v>
                </c:pt>
                <c:pt idx="3449">
                  <c:v>9.0714192255794401</c:v>
                </c:pt>
                <c:pt idx="3450">
                  <c:v>-14.343079093710401</c:v>
                </c:pt>
                <c:pt idx="3451">
                  <c:v>-11.3069522821517</c:v>
                </c:pt>
                <c:pt idx="3452">
                  <c:v>1.04429372826444</c:v>
                </c:pt>
                <c:pt idx="3453">
                  <c:v>-6.7824201324177897</c:v>
                </c:pt>
                <c:pt idx="3454">
                  <c:v>-9.4933975909277208</c:v>
                </c:pt>
                <c:pt idx="3455">
                  <c:v>-3.1752699093844399</c:v>
                </c:pt>
                <c:pt idx="3456">
                  <c:v>5.4178902996809102</c:v>
                </c:pt>
                <c:pt idx="3457">
                  <c:v>7.3075868073208596</c:v>
                </c:pt>
                <c:pt idx="3458">
                  <c:v>1.2836077521111799</c:v>
                </c:pt>
                <c:pt idx="3459">
                  <c:v>-11.0307666141652</c:v>
                </c:pt>
                <c:pt idx="3460">
                  <c:v>1.5821015982653801</c:v>
                </c:pt>
                <c:pt idx="3461">
                  <c:v>-3.1132699324107298</c:v>
                </c:pt>
                <c:pt idx="3462">
                  <c:v>-2.5696863987918301</c:v>
                </c:pt>
                <c:pt idx="3463">
                  <c:v>1.0218882194750301</c:v>
                </c:pt>
                <c:pt idx="3464">
                  <c:v>-15.5169216972804</c:v>
                </c:pt>
                <c:pt idx="3465">
                  <c:v>-14.889864677308401</c:v>
                </c:pt>
                <c:pt idx="3466">
                  <c:v>-13.1014920589485</c:v>
                </c:pt>
                <c:pt idx="3467">
                  <c:v>-7.84283182246116</c:v>
                </c:pt>
                <c:pt idx="3468">
                  <c:v>-2.5732903976217099</c:v>
                </c:pt>
                <c:pt idx="3469">
                  <c:v>-6.6129763583061498</c:v>
                </c:pt>
                <c:pt idx="3470">
                  <c:v>-4.11716276857784</c:v>
                </c:pt>
                <c:pt idx="3471">
                  <c:v>-14.046130707007</c:v>
                </c:pt>
                <c:pt idx="3472">
                  <c:v>-4.4443909744857004</c:v>
                </c:pt>
                <c:pt idx="3473">
                  <c:v>2.00293783751244</c:v>
                </c:pt>
                <c:pt idx="3474">
                  <c:v>-6.5994297953437098</c:v>
                </c:pt>
                <c:pt idx="3475">
                  <c:v>-5.3059482394078303</c:v>
                </c:pt>
                <c:pt idx="3476">
                  <c:v>5.6866228474216802</c:v>
                </c:pt>
                <c:pt idx="3477">
                  <c:v>2.51562350208882</c:v>
                </c:pt>
                <c:pt idx="3478">
                  <c:v>-2.7335079558737299</c:v>
                </c:pt>
                <c:pt idx="3479">
                  <c:v>9.6311760165804703</c:v>
                </c:pt>
                <c:pt idx="3480">
                  <c:v>1.9270829006221699</c:v>
                </c:pt>
                <c:pt idx="3481">
                  <c:v>6.59365790661428</c:v>
                </c:pt>
                <c:pt idx="3482">
                  <c:v>-19.061854832425901</c:v>
                </c:pt>
                <c:pt idx="3483">
                  <c:v>-18.094892064449699</c:v>
                </c:pt>
                <c:pt idx="3484">
                  <c:v>-4.7048290743213599</c:v>
                </c:pt>
                <c:pt idx="3485">
                  <c:v>-19.034799317028899</c:v>
                </c:pt>
                <c:pt idx="3486">
                  <c:v>6.6762956081737101</c:v>
                </c:pt>
                <c:pt idx="3487">
                  <c:v>6.2891488611692798</c:v>
                </c:pt>
                <c:pt idx="3488">
                  <c:v>-5.4953109436446104</c:v>
                </c:pt>
                <c:pt idx="3489">
                  <c:v>-11.956179039601</c:v>
                </c:pt>
                <c:pt idx="3490">
                  <c:v>-11.894533803280799</c:v>
                </c:pt>
                <c:pt idx="3491">
                  <c:v>3.5438855974451799</c:v>
                </c:pt>
                <c:pt idx="3492">
                  <c:v>-10.594652497501199</c:v>
                </c:pt>
                <c:pt idx="3493">
                  <c:v>-11.729716510054001</c:v>
                </c:pt>
                <c:pt idx="3494">
                  <c:v>7.5973026953554097</c:v>
                </c:pt>
                <c:pt idx="3495">
                  <c:v>-11.7920703462737</c:v>
                </c:pt>
                <c:pt idx="3496">
                  <c:v>-0.135981108929492</c:v>
                </c:pt>
                <c:pt idx="3497">
                  <c:v>3.8521734361026998</c:v>
                </c:pt>
                <c:pt idx="3498">
                  <c:v>-4.5471196997693697E-2</c:v>
                </c:pt>
                <c:pt idx="3499">
                  <c:v>6.53865726625187</c:v>
                </c:pt>
                <c:pt idx="3500">
                  <c:v>-10.453419643533</c:v>
                </c:pt>
                <c:pt idx="3501">
                  <c:v>-10.8253220363385</c:v>
                </c:pt>
                <c:pt idx="3502">
                  <c:v>1.71072274165514</c:v>
                </c:pt>
                <c:pt idx="3503">
                  <c:v>-8.8975752161888106</c:v>
                </c:pt>
                <c:pt idx="3504">
                  <c:v>-1.0862432694206201</c:v>
                </c:pt>
                <c:pt idx="3505">
                  <c:v>-9.8103725132203401</c:v>
                </c:pt>
                <c:pt idx="3506">
                  <c:v>-2.9729401082353499</c:v>
                </c:pt>
                <c:pt idx="3507">
                  <c:v>-0.38012442520545803</c:v>
                </c:pt>
                <c:pt idx="3508">
                  <c:v>-18.419030761106999</c:v>
                </c:pt>
                <c:pt idx="3509">
                  <c:v>-13.7658696683075</c:v>
                </c:pt>
                <c:pt idx="3510">
                  <c:v>9.6390249386981601</c:v>
                </c:pt>
                <c:pt idx="3511">
                  <c:v>4.7132635943322603</c:v>
                </c:pt>
                <c:pt idx="3512">
                  <c:v>4.8892823479217604</c:v>
                </c:pt>
                <c:pt idx="3513">
                  <c:v>-16.614956031149202</c:v>
                </c:pt>
                <c:pt idx="3514">
                  <c:v>-9.4467514918721402</c:v>
                </c:pt>
                <c:pt idx="3515">
                  <c:v>7.7136022092720804</c:v>
                </c:pt>
                <c:pt idx="3516">
                  <c:v>-13.1187698325299</c:v>
                </c:pt>
                <c:pt idx="3517">
                  <c:v>-12.3475002625472</c:v>
                </c:pt>
                <c:pt idx="3518">
                  <c:v>-2.2040271742223898</c:v>
                </c:pt>
                <c:pt idx="3519">
                  <c:v>-1.15903044080894</c:v>
                </c:pt>
                <c:pt idx="3520">
                  <c:v>-10.164111838327401</c:v>
                </c:pt>
                <c:pt idx="3521">
                  <c:v>5.6279088515726396</c:v>
                </c:pt>
                <c:pt idx="3522">
                  <c:v>2.6509607385254101</c:v>
                </c:pt>
                <c:pt idx="3523">
                  <c:v>-18.6623146012791</c:v>
                </c:pt>
                <c:pt idx="3524">
                  <c:v>2.2847235349545501</c:v>
                </c:pt>
                <c:pt idx="3525">
                  <c:v>2.8781595424749402</c:v>
                </c:pt>
                <c:pt idx="3526">
                  <c:v>-9.6107717741560901</c:v>
                </c:pt>
                <c:pt idx="3527">
                  <c:v>-15.096192659429899</c:v>
                </c:pt>
                <c:pt idx="3528">
                  <c:v>-18.821260187810299</c:v>
                </c:pt>
                <c:pt idx="3529">
                  <c:v>-4.0790556547632901</c:v>
                </c:pt>
                <c:pt idx="3530">
                  <c:v>3.3225360055422</c:v>
                </c:pt>
                <c:pt idx="3531">
                  <c:v>2.0726627753466702</c:v>
                </c:pt>
                <c:pt idx="3532">
                  <c:v>-18.2176060619786</c:v>
                </c:pt>
                <c:pt idx="3533">
                  <c:v>2.1465495054612398</c:v>
                </c:pt>
                <c:pt idx="3534">
                  <c:v>-8.6857337031987001</c:v>
                </c:pt>
                <c:pt idx="3535">
                  <c:v>-17.747081904047899</c:v>
                </c:pt>
                <c:pt idx="3536">
                  <c:v>-18.527100298173</c:v>
                </c:pt>
                <c:pt idx="3537">
                  <c:v>-4.4095124992955501</c:v>
                </c:pt>
                <c:pt idx="3538">
                  <c:v>-14.8506640223593</c:v>
                </c:pt>
                <c:pt idx="3539">
                  <c:v>-13.7641166666189</c:v>
                </c:pt>
                <c:pt idx="3540">
                  <c:v>-11.8835918731147</c:v>
                </c:pt>
                <c:pt idx="3541">
                  <c:v>4.8832347422242801</c:v>
                </c:pt>
                <c:pt idx="3542">
                  <c:v>-7.1822063461825296</c:v>
                </c:pt>
                <c:pt idx="3543">
                  <c:v>7.6518671055141398</c:v>
                </c:pt>
                <c:pt idx="3544">
                  <c:v>-11.4067571660096</c:v>
                </c:pt>
                <c:pt idx="3545">
                  <c:v>-9.5129366552976098</c:v>
                </c:pt>
                <c:pt idx="3546">
                  <c:v>2.4096209845995999</c:v>
                </c:pt>
                <c:pt idx="3547">
                  <c:v>-17.096943236866998</c:v>
                </c:pt>
                <c:pt idx="3548">
                  <c:v>0.23551697402162799</c:v>
                </c:pt>
                <c:pt idx="3549">
                  <c:v>-5.5964498582122602</c:v>
                </c:pt>
                <c:pt idx="3550">
                  <c:v>-14.433145244373099</c:v>
                </c:pt>
                <c:pt idx="3551">
                  <c:v>6.4863395590804904</c:v>
                </c:pt>
                <c:pt idx="3552">
                  <c:v>-12.149909739079501</c:v>
                </c:pt>
                <c:pt idx="3553">
                  <c:v>-10.0366957155564</c:v>
                </c:pt>
                <c:pt idx="3554">
                  <c:v>-13.563844633438899</c:v>
                </c:pt>
                <c:pt idx="3555">
                  <c:v>-9.4582533613878592</c:v>
                </c:pt>
                <c:pt idx="3556">
                  <c:v>-1.44284789517129</c:v>
                </c:pt>
                <c:pt idx="3557">
                  <c:v>-4.6889570867746304</c:v>
                </c:pt>
                <c:pt idx="3558">
                  <c:v>-16.3599575796752</c:v>
                </c:pt>
                <c:pt idx="3559">
                  <c:v>0.96823022990808805</c:v>
                </c:pt>
                <c:pt idx="3560">
                  <c:v>8.4216202967496194</c:v>
                </c:pt>
                <c:pt idx="3561">
                  <c:v>-18.1092769531034</c:v>
                </c:pt>
                <c:pt idx="3562">
                  <c:v>-3.9969120974957799</c:v>
                </c:pt>
                <c:pt idx="3563">
                  <c:v>-18.238076127572199</c:v>
                </c:pt>
                <c:pt idx="3564">
                  <c:v>-16.3298849288363</c:v>
                </c:pt>
                <c:pt idx="3565">
                  <c:v>6.7578216367334596</c:v>
                </c:pt>
                <c:pt idx="3566">
                  <c:v>-2.6916672533060599</c:v>
                </c:pt>
                <c:pt idx="3567">
                  <c:v>-13.8646441058268</c:v>
                </c:pt>
                <c:pt idx="3568">
                  <c:v>-13.367206630771999</c:v>
                </c:pt>
                <c:pt idx="3569">
                  <c:v>-0.59891136868846195</c:v>
                </c:pt>
                <c:pt idx="3570">
                  <c:v>8.7149730835105697</c:v>
                </c:pt>
                <c:pt idx="3571">
                  <c:v>0.119021941906895</c:v>
                </c:pt>
                <c:pt idx="3572">
                  <c:v>-9.1153941359446797</c:v>
                </c:pt>
                <c:pt idx="3573">
                  <c:v>-8.0570676273833701</c:v>
                </c:pt>
                <c:pt idx="3574">
                  <c:v>-1.0568167495888099</c:v>
                </c:pt>
                <c:pt idx="3575">
                  <c:v>9.2087420835167801</c:v>
                </c:pt>
                <c:pt idx="3576">
                  <c:v>-3.30888013750317</c:v>
                </c:pt>
                <c:pt idx="3577">
                  <c:v>-10.7427721035794</c:v>
                </c:pt>
                <c:pt idx="3578">
                  <c:v>-3.90280393986033</c:v>
                </c:pt>
                <c:pt idx="3579">
                  <c:v>5.4921953993812398</c:v>
                </c:pt>
                <c:pt idx="3580">
                  <c:v>3.7263872524551598</c:v>
                </c:pt>
                <c:pt idx="3581">
                  <c:v>-9.0142980742465397</c:v>
                </c:pt>
                <c:pt idx="3582">
                  <c:v>-3.4993642579133701</c:v>
                </c:pt>
                <c:pt idx="3583">
                  <c:v>-5.9125173570538196</c:v>
                </c:pt>
                <c:pt idx="3584">
                  <c:v>3.6263972085332901</c:v>
                </c:pt>
                <c:pt idx="3585">
                  <c:v>3.7012339281452502</c:v>
                </c:pt>
                <c:pt idx="3586">
                  <c:v>-5.3754223346628098</c:v>
                </c:pt>
                <c:pt idx="3587">
                  <c:v>2.4012170211096899</c:v>
                </c:pt>
                <c:pt idx="3588">
                  <c:v>-18.647455607380401</c:v>
                </c:pt>
                <c:pt idx="3589">
                  <c:v>8.19834459475309</c:v>
                </c:pt>
                <c:pt idx="3590">
                  <c:v>-0.56328938532967499</c:v>
                </c:pt>
                <c:pt idx="3591">
                  <c:v>9.5697064777447594</c:v>
                </c:pt>
                <c:pt idx="3592">
                  <c:v>-12.4028485935654</c:v>
                </c:pt>
                <c:pt idx="3593">
                  <c:v>-5.6778564495803403</c:v>
                </c:pt>
                <c:pt idx="3594">
                  <c:v>5.96765651744676</c:v>
                </c:pt>
                <c:pt idx="3595">
                  <c:v>-10.2855858824613</c:v>
                </c:pt>
                <c:pt idx="3596">
                  <c:v>-10.395900988163399</c:v>
                </c:pt>
                <c:pt idx="3597">
                  <c:v>-16.067927116094101</c:v>
                </c:pt>
                <c:pt idx="3598">
                  <c:v>-0.264078430976036</c:v>
                </c:pt>
                <c:pt idx="3599">
                  <c:v>-16.085973782855</c:v>
                </c:pt>
                <c:pt idx="3600">
                  <c:v>1.86655507175935</c:v>
                </c:pt>
                <c:pt idx="3601">
                  <c:v>-6.2867299152814402</c:v>
                </c:pt>
                <c:pt idx="3602">
                  <c:v>3.5216206341404801</c:v>
                </c:pt>
                <c:pt idx="3603">
                  <c:v>4.6064091194287098</c:v>
                </c:pt>
                <c:pt idx="3604">
                  <c:v>3.3364755264137802</c:v>
                </c:pt>
                <c:pt idx="3605">
                  <c:v>1.3692455227028699</c:v>
                </c:pt>
                <c:pt idx="3606">
                  <c:v>5.9024153207412899</c:v>
                </c:pt>
                <c:pt idx="3607">
                  <c:v>-17.674363216094299</c:v>
                </c:pt>
                <c:pt idx="3608">
                  <c:v>-14.159697647364901</c:v>
                </c:pt>
                <c:pt idx="3609">
                  <c:v>-1.6760698449867599</c:v>
                </c:pt>
                <c:pt idx="3610">
                  <c:v>-11.609518860607199</c:v>
                </c:pt>
                <c:pt idx="3611">
                  <c:v>-6.1111429245318796</c:v>
                </c:pt>
                <c:pt idx="3612">
                  <c:v>-5.00393572029233</c:v>
                </c:pt>
                <c:pt idx="3613">
                  <c:v>4.27730620042992</c:v>
                </c:pt>
                <c:pt idx="3614">
                  <c:v>4.2577406572381804</c:v>
                </c:pt>
                <c:pt idx="3615">
                  <c:v>-5.9309729094027199</c:v>
                </c:pt>
                <c:pt idx="3616">
                  <c:v>1.6395015432798099</c:v>
                </c:pt>
                <c:pt idx="3617">
                  <c:v>9.2355926877011996</c:v>
                </c:pt>
                <c:pt idx="3618">
                  <c:v>-18.7062577057001</c:v>
                </c:pt>
                <c:pt idx="3619">
                  <c:v>-8.3129860124797599</c:v>
                </c:pt>
                <c:pt idx="3620">
                  <c:v>1.6065841259790601</c:v>
                </c:pt>
                <c:pt idx="3621">
                  <c:v>7.1912100255074607E-2</c:v>
                </c:pt>
                <c:pt idx="3622">
                  <c:v>-1.38071680726915</c:v>
                </c:pt>
                <c:pt idx="3623">
                  <c:v>-1.0043750286928299</c:v>
                </c:pt>
                <c:pt idx="3624">
                  <c:v>5.7290304817400299</c:v>
                </c:pt>
                <c:pt idx="3625">
                  <c:v>-10.9987863428038</c:v>
                </c:pt>
                <c:pt idx="3626">
                  <c:v>-18.962120908906499</c:v>
                </c:pt>
                <c:pt idx="3627">
                  <c:v>-16.0724657549877</c:v>
                </c:pt>
                <c:pt idx="3628">
                  <c:v>-6.3890896019719703</c:v>
                </c:pt>
                <c:pt idx="3629">
                  <c:v>9.2370999447489393</c:v>
                </c:pt>
                <c:pt idx="3630">
                  <c:v>7.9193099537085097</c:v>
                </c:pt>
                <c:pt idx="3631">
                  <c:v>-3.0688404952378798</c:v>
                </c:pt>
                <c:pt idx="3632">
                  <c:v>-9.5720344134258202</c:v>
                </c:pt>
                <c:pt idx="3633">
                  <c:v>-12.7553657036537</c:v>
                </c:pt>
                <c:pt idx="3634">
                  <c:v>-11.427771650346701</c:v>
                </c:pt>
                <c:pt idx="3635">
                  <c:v>-12.7968185151284</c:v>
                </c:pt>
                <c:pt idx="3636">
                  <c:v>-3.7815371750257101</c:v>
                </c:pt>
                <c:pt idx="3637">
                  <c:v>6.8572138734636399</c:v>
                </c:pt>
                <c:pt idx="3638">
                  <c:v>7.6245382625203399</c:v>
                </c:pt>
                <c:pt idx="3639">
                  <c:v>4.1972683202756098</c:v>
                </c:pt>
                <c:pt idx="3640">
                  <c:v>-4.4231441360502197</c:v>
                </c:pt>
                <c:pt idx="3641">
                  <c:v>7.8217601732151998</c:v>
                </c:pt>
                <c:pt idx="3642">
                  <c:v>-18.896890567055099</c:v>
                </c:pt>
                <c:pt idx="3643">
                  <c:v>0.25901031907397898</c:v>
                </c:pt>
                <c:pt idx="3644">
                  <c:v>2.2853998866088001</c:v>
                </c:pt>
                <c:pt idx="3645">
                  <c:v>6.6554361522905794E-2</c:v>
                </c:pt>
                <c:pt idx="3646">
                  <c:v>-2.9139077176072199</c:v>
                </c:pt>
                <c:pt idx="3647">
                  <c:v>-5.1270451516391899</c:v>
                </c:pt>
                <c:pt idx="3648">
                  <c:v>-13.6215025327372</c:v>
                </c:pt>
                <c:pt idx="3649">
                  <c:v>-2.3565111141003099</c:v>
                </c:pt>
                <c:pt idx="3650">
                  <c:v>0.17031082969820899</c:v>
                </c:pt>
                <c:pt idx="3651">
                  <c:v>-18.116685676689102</c:v>
                </c:pt>
                <c:pt idx="3652">
                  <c:v>5.4808871181108598</c:v>
                </c:pt>
                <c:pt idx="3653">
                  <c:v>0.46859070388398599</c:v>
                </c:pt>
                <c:pt idx="3654">
                  <c:v>-16.902043724925999</c:v>
                </c:pt>
                <c:pt idx="3655">
                  <c:v>-10.1859582792527</c:v>
                </c:pt>
                <c:pt idx="3656">
                  <c:v>-17.3919351824449</c:v>
                </c:pt>
                <c:pt idx="3657">
                  <c:v>-8.65732555252893E-2</c:v>
                </c:pt>
                <c:pt idx="3658">
                  <c:v>-18.377691008111601</c:v>
                </c:pt>
                <c:pt idx="3659">
                  <c:v>-2.0564833607248998</c:v>
                </c:pt>
                <c:pt idx="3660">
                  <c:v>5.6323390924358003</c:v>
                </c:pt>
                <c:pt idx="3661">
                  <c:v>-4.0845819466658898E-2</c:v>
                </c:pt>
                <c:pt idx="3662">
                  <c:v>-11.5465178415112</c:v>
                </c:pt>
                <c:pt idx="3663">
                  <c:v>-10.505766087435701</c:v>
                </c:pt>
                <c:pt idx="3664">
                  <c:v>-13.0458727768922</c:v>
                </c:pt>
                <c:pt idx="3665">
                  <c:v>-0.42351905334839302</c:v>
                </c:pt>
                <c:pt idx="3666">
                  <c:v>-17.785307704066302</c:v>
                </c:pt>
                <c:pt idx="3667">
                  <c:v>-13.549935536886601</c:v>
                </c:pt>
                <c:pt idx="3668">
                  <c:v>-18.330426766575702</c:v>
                </c:pt>
                <c:pt idx="3669">
                  <c:v>-5.9935296691946398</c:v>
                </c:pt>
                <c:pt idx="3670">
                  <c:v>-9.3003216271868805</c:v>
                </c:pt>
                <c:pt idx="3671">
                  <c:v>6.2463396260469599</c:v>
                </c:pt>
                <c:pt idx="3672">
                  <c:v>5.7266009128793298</c:v>
                </c:pt>
                <c:pt idx="3673">
                  <c:v>-1.1799330497087499</c:v>
                </c:pt>
                <c:pt idx="3674">
                  <c:v>-3.62275796772151</c:v>
                </c:pt>
                <c:pt idx="3675">
                  <c:v>-8.4970346156683796</c:v>
                </c:pt>
                <c:pt idx="3676">
                  <c:v>6.5728463319135102</c:v>
                </c:pt>
                <c:pt idx="3677">
                  <c:v>-4.5729035921843</c:v>
                </c:pt>
                <c:pt idx="3678">
                  <c:v>7.4722514213581999</c:v>
                </c:pt>
                <c:pt idx="3679">
                  <c:v>-12.9962539616201</c:v>
                </c:pt>
                <c:pt idx="3680">
                  <c:v>-12.944403307031701</c:v>
                </c:pt>
                <c:pt idx="3681">
                  <c:v>4.56465336969696</c:v>
                </c:pt>
                <c:pt idx="3682">
                  <c:v>-11.9786910629148</c:v>
                </c:pt>
                <c:pt idx="3683">
                  <c:v>7.6239946813136603</c:v>
                </c:pt>
                <c:pt idx="3684">
                  <c:v>-18.017617877326501</c:v>
                </c:pt>
                <c:pt idx="3685">
                  <c:v>-9.5836974301071294</c:v>
                </c:pt>
                <c:pt idx="3686">
                  <c:v>4.6392536155834501</c:v>
                </c:pt>
                <c:pt idx="3687">
                  <c:v>7.4809368696849798</c:v>
                </c:pt>
                <c:pt idx="3688">
                  <c:v>2.86937336549135</c:v>
                </c:pt>
                <c:pt idx="3689">
                  <c:v>-1.08978892049552</c:v>
                </c:pt>
                <c:pt idx="3690">
                  <c:v>-14.606118332483801</c:v>
                </c:pt>
                <c:pt idx="3691">
                  <c:v>-15.772670885262499</c:v>
                </c:pt>
                <c:pt idx="3692">
                  <c:v>8.8819331993716606</c:v>
                </c:pt>
                <c:pt idx="3693">
                  <c:v>-3.2020470198659798</c:v>
                </c:pt>
                <c:pt idx="3694">
                  <c:v>0.209609140664272</c:v>
                </c:pt>
                <c:pt idx="3695">
                  <c:v>-17.054947128797298</c:v>
                </c:pt>
                <c:pt idx="3696">
                  <c:v>-2.42282923934185</c:v>
                </c:pt>
                <c:pt idx="3697">
                  <c:v>3.0820023202753699</c:v>
                </c:pt>
                <c:pt idx="3698">
                  <c:v>-12.833241979899899</c:v>
                </c:pt>
                <c:pt idx="3699">
                  <c:v>-8.8987775337435302</c:v>
                </c:pt>
                <c:pt idx="3700">
                  <c:v>0.20139955020893199</c:v>
                </c:pt>
                <c:pt idx="3701">
                  <c:v>0.64979003179089301</c:v>
                </c:pt>
                <c:pt idx="3702">
                  <c:v>-0.3390081876962</c:v>
                </c:pt>
                <c:pt idx="3703">
                  <c:v>5.0083524855248198</c:v>
                </c:pt>
                <c:pt idx="3704">
                  <c:v>9.5643801206164305</c:v>
                </c:pt>
                <c:pt idx="3705">
                  <c:v>-0.71430106567071905</c:v>
                </c:pt>
                <c:pt idx="3706">
                  <c:v>-13.338138592080099</c:v>
                </c:pt>
                <c:pt idx="3707">
                  <c:v>5.5181259882912403</c:v>
                </c:pt>
                <c:pt idx="3708">
                  <c:v>-9.0965564080357701</c:v>
                </c:pt>
                <c:pt idx="3709">
                  <c:v>-11.930368616068501</c:v>
                </c:pt>
                <c:pt idx="3710">
                  <c:v>-5.8940771012055997</c:v>
                </c:pt>
                <c:pt idx="3711">
                  <c:v>-2.5565399283745598</c:v>
                </c:pt>
                <c:pt idx="3712">
                  <c:v>5.3091153049795903</c:v>
                </c:pt>
                <c:pt idx="3713">
                  <c:v>-5.2513218554459904</c:v>
                </c:pt>
                <c:pt idx="3714">
                  <c:v>-2.33683212192427</c:v>
                </c:pt>
                <c:pt idx="3715">
                  <c:v>-1.32560219260631</c:v>
                </c:pt>
                <c:pt idx="3716">
                  <c:v>6.0988084785895804</c:v>
                </c:pt>
                <c:pt idx="3717">
                  <c:v>1.53521199710088</c:v>
                </c:pt>
                <c:pt idx="3718">
                  <c:v>-9.5953233826799398</c:v>
                </c:pt>
                <c:pt idx="3719">
                  <c:v>-9.7443525091363696</c:v>
                </c:pt>
                <c:pt idx="3720">
                  <c:v>3.4357486986777599</c:v>
                </c:pt>
                <c:pt idx="3721">
                  <c:v>-4.0361644735959299</c:v>
                </c:pt>
                <c:pt idx="3722">
                  <c:v>5.6389836801350004</c:v>
                </c:pt>
                <c:pt idx="3723">
                  <c:v>-5.9037681244749702</c:v>
                </c:pt>
                <c:pt idx="3724">
                  <c:v>-15.8088161467315</c:v>
                </c:pt>
                <c:pt idx="3725">
                  <c:v>9.30865795626727</c:v>
                </c:pt>
                <c:pt idx="3726">
                  <c:v>6.7022573417722997</c:v>
                </c:pt>
                <c:pt idx="3727">
                  <c:v>-1.0820272862478699</c:v>
                </c:pt>
                <c:pt idx="3728">
                  <c:v>5.2635224148880004</c:v>
                </c:pt>
                <c:pt idx="3729">
                  <c:v>-13.4077184987487</c:v>
                </c:pt>
                <c:pt idx="3730">
                  <c:v>-0.60908168324024203</c:v>
                </c:pt>
                <c:pt idx="3731">
                  <c:v>-10.7364852675086</c:v>
                </c:pt>
                <c:pt idx="3732">
                  <c:v>-18.460335740346</c:v>
                </c:pt>
                <c:pt idx="3733">
                  <c:v>6.3200724938614004</c:v>
                </c:pt>
                <c:pt idx="3734">
                  <c:v>-5.8571308826638804</c:v>
                </c:pt>
                <c:pt idx="3735">
                  <c:v>-3.3534230313222402</c:v>
                </c:pt>
                <c:pt idx="3736">
                  <c:v>8.5807800424250509</c:v>
                </c:pt>
                <c:pt idx="3737">
                  <c:v>-12.620009777589001</c:v>
                </c:pt>
                <c:pt idx="3738">
                  <c:v>-14.850360839347999</c:v>
                </c:pt>
                <c:pt idx="3739">
                  <c:v>-3.9139467652316902</c:v>
                </c:pt>
                <c:pt idx="3740">
                  <c:v>-17.552182304414199</c:v>
                </c:pt>
                <c:pt idx="3741">
                  <c:v>-18.151169972473099</c:v>
                </c:pt>
                <c:pt idx="3742">
                  <c:v>-5.1422960999968801</c:v>
                </c:pt>
                <c:pt idx="3743">
                  <c:v>0.22610316918265899</c:v>
                </c:pt>
                <c:pt idx="3744">
                  <c:v>-12.2715128651607</c:v>
                </c:pt>
                <c:pt idx="3745">
                  <c:v>-15.832910125043901</c:v>
                </c:pt>
                <c:pt idx="3746">
                  <c:v>-11.29552914223</c:v>
                </c:pt>
                <c:pt idx="3747">
                  <c:v>-11.329452508301999</c:v>
                </c:pt>
                <c:pt idx="3748">
                  <c:v>-17.222621375645399</c:v>
                </c:pt>
                <c:pt idx="3749">
                  <c:v>8.0636228040026392</c:v>
                </c:pt>
                <c:pt idx="3750">
                  <c:v>-17.8020519621431</c:v>
                </c:pt>
                <c:pt idx="3751">
                  <c:v>-2.0263181300780699</c:v>
                </c:pt>
                <c:pt idx="3752">
                  <c:v>4.6022457996437103</c:v>
                </c:pt>
                <c:pt idx="3753">
                  <c:v>-4.6032472854642799E-2</c:v>
                </c:pt>
                <c:pt idx="3754">
                  <c:v>-19.368756427845</c:v>
                </c:pt>
                <c:pt idx="3755">
                  <c:v>-4.87083857776424</c:v>
                </c:pt>
                <c:pt idx="3756">
                  <c:v>-13.202131013307399</c:v>
                </c:pt>
                <c:pt idx="3757">
                  <c:v>-13.852602727831499</c:v>
                </c:pt>
                <c:pt idx="3758">
                  <c:v>-7.4646003644723002</c:v>
                </c:pt>
                <c:pt idx="3759">
                  <c:v>-18.362559301995802</c:v>
                </c:pt>
                <c:pt idx="3760">
                  <c:v>-19.073842652978399</c:v>
                </c:pt>
                <c:pt idx="3761">
                  <c:v>-7.7325188399073701</c:v>
                </c:pt>
                <c:pt idx="3762">
                  <c:v>0.88558116284496102</c:v>
                </c:pt>
                <c:pt idx="3763">
                  <c:v>-5.1625211568991896</c:v>
                </c:pt>
                <c:pt idx="3764">
                  <c:v>-3.45628807352371</c:v>
                </c:pt>
                <c:pt idx="3765">
                  <c:v>-16.601397369631201</c:v>
                </c:pt>
                <c:pt idx="3766">
                  <c:v>-15.370414517261599</c:v>
                </c:pt>
                <c:pt idx="3767">
                  <c:v>8.2075932722878893</c:v>
                </c:pt>
                <c:pt idx="3768">
                  <c:v>2.7179671827569098</c:v>
                </c:pt>
                <c:pt idx="3769">
                  <c:v>-8.6372114309340393</c:v>
                </c:pt>
                <c:pt idx="3770">
                  <c:v>-5.7163906821302604</c:v>
                </c:pt>
                <c:pt idx="3771">
                  <c:v>-14.114840400887401</c:v>
                </c:pt>
                <c:pt idx="3772">
                  <c:v>1.92630577983897</c:v>
                </c:pt>
                <c:pt idx="3773">
                  <c:v>2.2211018772300299</c:v>
                </c:pt>
                <c:pt idx="3774">
                  <c:v>-2.81419069541723</c:v>
                </c:pt>
                <c:pt idx="3775">
                  <c:v>0.26977989013970299</c:v>
                </c:pt>
                <c:pt idx="3776">
                  <c:v>-18.4494889258923</c:v>
                </c:pt>
                <c:pt idx="3777">
                  <c:v>-6.0201054273815</c:v>
                </c:pt>
                <c:pt idx="3778">
                  <c:v>-0.123641402095856</c:v>
                </c:pt>
                <c:pt idx="3779">
                  <c:v>-6.2604893442950997</c:v>
                </c:pt>
                <c:pt idx="3780">
                  <c:v>3.3415888092183001</c:v>
                </c:pt>
                <c:pt idx="3781">
                  <c:v>-4.3275693073002603</c:v>
                </c:pt>
                <c:pt idx="3782">
                  <c:v>-1.1976942124827901</c:v>
                </c:pt>
                <c:pt idx="3783">
                  <c:v>-13.2501914621858</c:v>
                </c:pt>
                <c:pt idx="3784">
                  <c:v>8.5097120917935491</c:v>
                </c:pt>
                <c:pt idx="3785">
                  <c:v>-10.256549415589401</c:v>
                </c:pt>
                <c:pt idx="3786">
                  <c:v>5.9501016083805798</c:v>
                </c:pt>
                <c:pt idx="3787">
                  <c:v>-13.7836179277576</c:v>
                </c:pt>
                <c:pt idx="3788">
                  <c:v>4.1897703709750402</c:v>
                </c:pt>
                <c:pt idx="3789">
                  <c:v>8.1205899318299402</c:v>
                </c:pt>
                <c:pt idx="3790">
                  <c:v>-15.084806722260801</c:v>
                </c:pt>
                <c:pt idx="3791">
                  <c:v>-2.4367366298400999</c:v>
                </c:pt>
                <c:pt idx="3792">
                  <c:v>-9.61119814138336</c:v>
                </c:pt>
                <c:pt idx="3793">
                  <c:v>6.3552240143016396</c:v>
                </c:pt>
                <c:pt idx="3794">
                  <c:v>-4.6666460604807698</c:v>
                </c:pt>
                <c:pt idx="3795">
                  <c:v>-11.2523672944177</c:v>
                </c:pt>
                <c:pt idx="3796">
                  <c:v>-3.0939376157485601</c:v>
                </c:pt>
                <c:pt idx="3797">
                  <c:v>-2.3362910677005502</c:v>
                </c:pt>
                <c:pt idx="3798">
                  <c:v>-4.9936182734044703</c:v>
                </c:pt>
                <c:pt idx="3799">
                  <c:v>-12.997826301264199</c:v>
                </c:pt>
                <c:pt idx="3800">
                  <c:v>7.4714477992678798</c:v>
                </c:pt>
                <c:pt idx="3801">
                  <c:v>4.4755255620838597</c:v>
                </c:pt>
                <c:pt idx="3802">
                  <c:v>-0.90528968543319599</c:v>
                </c:pt>
                <c:pt idx="3803">
                  <c:v>-13.1281183085514</c:v>
                </c:pt>
                <c:pt idx="3804">
                  <c:v>-12.0966055078193</c:v>
                </c:pt>
                <c:pt idx="3805">
                  <c:v>-11.5256897978323</c:v>
                </c:pt>
                <c:pt idx="3806">
                  <c:v>-4.6228355567794699</c:v>
                </c:pt>
                <c:pt idx="3807">
                  <c:v>3.2690778733980501</c:v>
                </c:pt>
                <c:pt idx="3808">
                  <c:v>0.326249215626848</c:v>
                </c:pt>
                <c:pt idx="3809">
                  <c:v>-9.1937671336005398</c:v>
                </c:pt>
                <c:pt idx="3810">
                  <c:v>-2.5107989004145601</c:v>
                </c:pt>
                <c:pt idx="3811">
                  <c:v>-13.3299311424307</c:v>
                </c:pt>
                <c:pt idx="3812">
                  <c:v>-16.4495998639911</c:v>
                </c:pt>
                <c:pt idx="3813">
                  <c:v>-15.8151565968406</c:v>
                </c:pt>
                <c:pt idx="3814">
                  <c:v>6.5948333459393496</c:v>
                </c:pt>
                <c:pt idx="3815">
                  <c:v>-5.8731150621746702</c:v>
                </c:pt>
                <c:pt idx="3816">
                  <c:v>-19.067438483563599</c:v>
                </c:pt>
                <c:pt idx="3817">
                  <c:v>-0.14194361197977601</c:v>
                </c:pt>
                <c:pt idx="3818">
                  <c:v>-5.29397652421763</c:v>
                </c:pt>
                <c:pt idx="3819">
                  <c:v>-1.7582435751899199</c:v>
                </c:pt>
                <c:pt idx="3820">
                  <c:v>-7.0320907806662003</c:v>
                </c:pt>
                <c:pt idx="3821">
                  <c:v>3.5045133190545799</c:v>
                </c:pt>
                <c:pt idx="3822">
                  <c:v>-14.672147654025499</c:v>
                </c:pt>
                <c:pt idx="3823">
                  <c:v>1.7279867199152701</c:v>
                </c:pt>
                <c:pt idx="3824">
                  <c:v>2.3092375349809702</c:v>
                </c:pt>
                <c:pt idx="3825">
                  <c:v>-18.397274264581601</c:v>
                </c:pt>
                <c:pt idx="3826">
                  <c:v>4.3532740773161001</c:v>
                </c:pt>
                <c:pt idx="3827">
                  <c:v>-7.2243311368419203</c:v>
                </c:pt>
                <c:pt idx="3828">
                  <c:v>-14.514923289494799</c:v>
                </c:pt>
                <c:pt idx="3829">
                  <c:v>-6.8913509825808406E-2</c:v>
                </c:pt>
                <c:pt idx="3830">
                  <c:v>7.2663862897115203</c:v>
                </c:pt>
                <c:pt idx="3831">
                  <c:v>-3.04150075889007</c:v>
                </c:pt>
                <c:pt idx="3832">
                  <c:v>-0.82342766911210796</c:v>
                </c:pt>
                <c:pt idx="3833">
                  <c:v>-17.512452003312902</c:v>
                </c:pt>
                <c:pt idx="3834">
                  <c:v>-2.2052058321716199</c:v>
                </c:pt>
                <c:pt idx="3835">
                  <c:v>-13.465165598666401</c:v>
                </c:pt>
                <c:pt idx="3836">
                  <c:v>-0.58073223707909805</c:v>
                </c:pt>
                <c:pt idx="3837">
                  <c:v>-9.6365251986506504</c:v>
                </c:pt>
                <c:pt idx="3838">
                  <c:v>7.9394465749449097</c:v>
                </c:pt>
                <c:pt idx="3839">
                  <c:v>-13.2648555398669</c:v>
                </c:pt>
                <c:pt idx="3840">
                  <c:v>-15.3845249164549</c:v>
                </c:pt>
                <c:pt idx="3841">
                  <c:v>-18.333839705617301</c:v>
                </c:pt>
                <c:pt idx="3842">
                  <c:v>2.9812712188025299</c:v>
                </c:pt>
                <c:pt idx="3843">
                  <c:v>-0.217722915162672</c:v>
                </c:pt>
                <c:pt idx="3844">
                  <c:v>-10.6541711875101</c:v>
                </c:pt>
                <c:pt idx="3845">
                  <c:v>-18.213905779211899</c:v>
                </c:pt>
                <c:pt idx="3846">
                  <c:v>-16.311349958552402</c:v>
                </c:pt>
                <c:pt idx="3847">
                  <c:v>-16.6725139983288</c:v>
                </c:pt>
                <c:pt idx="3848">
                  <c:v>-5.9123074015600503</c:v>
                </c:pt>
                <c:pt idx="3849">
                  <c:v>9.2243428147438493</c:v>
                </c:pt>
                <c:pt idx="3850">
                  <c:v>3.6575235282438201</c:v>
                </c:pt>
                <c:pt idx="3851">
                  <c:v>-5.9110339764554398</c:v>
                </c:pt>
                <c:pt idx="3852">
                  <c:v>-5.3670083604290602</c:v>
                </c:pt>
                <c:pt idx="3853">
                  <c:v>2.55967314166341</c:v>
                </c:pt>
                <c:pt idx="3854">
                  <c:v>-14.1781649155789</c:v>
                </c:pt>
                <c:pt idx="3855">
                  <c:v>8.8753516278620204</c:v>
                </c:pt>
                <c:pt idx="3856">
                  <c:v>7.5271158959553404</c:v>
                </c:pt>
                <c:pt idx="3857">
                  <c:v>-3.6195135876576301</c:v>
                </c:pt>
                <c:pt idx="3858">
                  <c:v>-13.2518184641626</c:v>
                </c:pt>
                <c:pt idx="3859">
                  <c:v>-15.2534306159144</c:v>
                </c:pt>
                <c:pt idx="3860">
                  <c:v>-0.32091975726720501</c:v>
                </c:pt>
                <c:pt idx="3861">
                  <c:v>4.7623317659815898</c:v>
                </c:pt>
                <c:pt idx="3862">
                  <c:v>-0.57873631401943304</c:v>
                </c:pt>
                <c:pt idx="3863">
                  <c:v>3.8244165277081001</c:v>
                </c:pt>
                <c:pt idx="3864">
                  <c:v>-17.969397119808601</c:v>
                </c:pt>
                <c:pt idx="3865">
                  <c:v>-15.306214200052199</c:v>
                </c:pt>
                <c:pt idx="3866">
                  <c:v>-18.895815137775799</c:v>
                </c:pt>
                <c:pt idx="3867">
                  <c:v>-7.5369547270889896</c:v>
                </c:pt>
                <c:pt idx="3868">
                  <c:v>-3.0193805660966802</c:v>
                </c:pt>
                <c:pt idx="3869">
                  <c:v>5.3765909670046703</c:v>
                </c:pt>
                <c:pt idx="3870">
                  <c:v>6.1747116923189598</c:v>
                </c:pt>
                <c:pt idx="3871">
                  <c:v>7.2496841600122899</c:v>
                </c:pt>
                <c:pt idx="3872">
                  <c:v>-0.217792818043166</c:v>
                </c:pt>
                <c:pt idx="3873">
                  <c:v>-12.3925218616801</c:v>
                </c:pt>
                <c:pt idx="3874">
                  <c:v>-4.8594776593433897</c:v>
                </c:pt>
                <c:pt idx="3875">
                  <c:v>2.6678171940129798</c:v>
                </c:pt>
                <c:pt idx="3876">
                  <c:v>7.9664556624377703</c:v>
                </c:pt>
                <c:pt idx="3877">
                  <c:v>-12.5212736767701</c:v>
                </c:pt>
                <c:pt idx="3878">
                  <c:v>-9.6388442368170004</c:v>
                </c:pt>
                <c:pt idx="3879">
                  <c:v>-12.647678398931699</c:v>
                </c:pt>
                <c:pt idx="3880">
                  <c:v>2.8137826447945699E-2</c:v>
                </c:pt>
                <c:pt idx="3881">
                  <c:v>-1.83453145691995</c:v>
                </c:pt>
                <c:pt idx="3882">
                  <c:v>-15.014951268565101</c:v>
                </c:pt>
                <c:pt idx="3883">
                  <c:v>-17.863605928193099</c:v>
                </c:pt>
                <c:pt idx="3884">
                  <c:v>-7.4158922299691596</c:v>
                </c:pt>
                <c:pt idx="3885">
                  <c:v>0.93710572820904503</c:v>
                </c:pt>
                <c:pt idx="3886">
                  <c:v>1.5233166895096499</c:v>
                </c:pt>
                <c:pt idx="3887">
                  <c:v>9.5632724519047603</c:v>
                </c:pt>
                <c:pt idx="3888">
                  <c:v>-0.33797810864261602</c:v>
                </c:pt>
                <c:pt idx="3889">
                  <c:v>-2.4488777550402001</c:v>
                </c:pt>
                <c:pt idx="3890">
                  <c:v>1.12808846638739</c:v>
                </c:pt>
                <c:pt idx="3891">
                  <c:v>-16.2462101431653</c:v>
                </c:pt>
                <c:pt idx="3892">
                  <c:v>-9.0608962632194991</c:v>
                </c:pt>
                <c:pt idx="3893">
                  <c:v>-15.7910972690973</c:v>
                </c:pt>
                <c:pt idx="3894">
                  <c:v>3.1871947579384199</c:v>
                </c:pt>
                <c:pt idx="3895">
                  <c:v>-3.6873121583911401</c:v>
                </c:pt>
                <c:pt idx="3896">
                  <c:v>-8.0995195855944093</c:v>
                </c:pt>
                <c:pt idx="3897">
                  <c:v>-17.599455376155799</c:v>
                </c:pt>
                <c:pt idx="3898">
                  <c:v>-6.8800845745179497</c:v>
                </c:pt>
                <c:pt idx="3899">
                  <c:v>-16.592010634107201</c:v>
                </c:pt>
                <c:pt idx="3900">
                  <c:v>-9.4782806582661596</c:v>
                </c:pt>
                <c:pt idx="3901">
                  <c:v>-17.394344086387399</c:v>
                </c:pt>
                <c:pt idx="3902">
                  <c:v>2.5573819536038398</c:v>
                </c:pt>
                <c:pt idx="3903">
                  <c:v>8.4176197152245091</c:v>
                </c:pt>
                <c:pt idx="3904">
                  <c:v>-19.016241558056301</c:v>
                </c:pt>
                <c:pt idx="3905">
                  <c:v>-7.6195142360677499</c:v>
                </c:pt>
                <c:pt idx="3906">
                  <c:v>-12.185274307496</c:v>
                </c:pt>
                <c:pt idx="3907">
                  <c:v>1.35401612524601E-2</c:v>
                </c:pt>
                <c:pt idx="3908">
                  <c:v>-0.655465198397154</c:v>
                </c:pt>
                <c:pt idx="3909">
                  <c:v>-8.1069406744883903</c:v>
                </c:pt>
                <c:pt idx="3910">
                  <c:v>7.3457316464040003</c:v>
                </c:pt>
                <c:pt idx="3911">
                  <c:v>-10.2858106930584</c:v>
                </c:pt>
                <c:pt idx="3912">
                  <c:v>-17.2697270912706</c:v>
                </c:pt>
                <c:pt idx="3913">
                  <c:v>3.7848360498798601</c:v>
                </c:pt>
                <c:pt idx="3914">
                  <c:v>-17.347858533968001</c:v>
                </c:pt>
                <c:pt idx="3915">
                  <c:v>-10.360179179866099</c:v>
                </c:pt>
                <c:pt idx="3916">
                  <c:v>-4.9784209573614797</c:v>
                </c:pt>
                <c:pt idx="3917">
                  <c:v>5.3165407893656402</c:v>
                </c:pt>
                <c:pt idx="3918">
                  <c:v>-14.398664585197499</c:v>
                </c:pt>
                <c:pt idx="3919">
                  <c:v>-12.9633371379919</c:v>
                </c:pt>
                <c:pt idx="3920">
                  <c:v>0.31509461543502698</c:v>
                </c:pt>
                <c:pt idx="3921">
                  <c:v>-5.66663286248715</c:v>
                </c:pt>
                <c:pt idx="3922">
                  <c:v>-3.8784532118227499</c:v>
                </c:pt>
                <c:pt idx="3923">
                  <c:v>-10.239567328960099</c:v>
                </c:pt>
                <c:pt idx="3924">
                  <c:v>-17.667060253149501</c:v>
                </c:pt>
                <c:pt idx="3925">
                  <c:v>-12.351949018233899</c:v>
                </c:pt>
                <c:pt idx="3926">
                  <c:v>-2.6706958237952998</c:v>
                </c:pt>
                <c:pt idx="3927">
                  <c:v>-17.3488784071175</c:v>
                </c:pt>
                <c:pt idx="3928">
                  <c:v>8.7931352952153699</c:v>
                </c:pt>
                <c:pt idx="3929">
                  <c:v>-11.4151899211061</c:v>
                </c:pt>
                <c:pt idx="3930">
                  <c:v>8.72591163881604</c:v>
                </c:pt>
                <c:pt idx="3931">
                  <c:v>3.4215323531844799</c:v>
                </c:pt>
                <c:pt idx="3932">
                  <c:v>8.03781471455736</c:v>
                </c:pt>
                <c:pt idx="3933">
                  <c:v>-12.4617626148837</c:v>
                </c:pt>
                <c:pt idx="3934">
                  <c:v>1.1688507666538099</c:v>
                </c:pt>
                <c:pt idx="3935">
                  <c:v>-10.273341980082201</c:v>
                </c:pt>
                <c:pt idx="3936">
                  <c:v>-1.6175096541880301</c:v>
                </c:pt>
                <c:pt idx="3937">
                  <c:v>2.4788148325532902</c:v>
                </c:pt>
                <c:pt idx="3938">
                  <c:v>-6.1916851566422304</c:v>
                </c:pt>
                <c:pt idx="3939">
                  <c:v>-11.414305068699401</c:v>
                </c:pt>
                <c:pt idx="3940">
                  <c:v>8.7227145750096398</c:v>
                </c:pt>
                <c:pt idx="3941">
                  <c:v>-5.3793657459440603</c:v>
                </c:pt>
                <c:pt idx="3942">
                  <c:v>-8.1960998036176402</c:v>
                </c:pt>
                <c:pt idx="3943">
                  <c:v>-16.535922443889401</c:v>
                </c:pt>
                <c:pt idx="3944">
                  <c:v>-13.9281405174372</c:v>
                </c:pt>
                <c:pt idx="3945">
                  <c:v>-0.32583492852203999</c:v>
                </c:pt>
                <c:pt idx="3946">
                  <c:v>-11.5068225695964</c:v>
                </c:pt>
                <c:pt idx="3947">
                  <c:v>-4.6915905769027004</c:v>
                </c:pt>
                <c:pt idx="3948">
                  <c:v>-3.2946161881812399</c:v>
                </c:pt>
                <c:pt idx="3949">
                  <c:v>-18.030105275643599</c:v>
                </c:pt>
                <c:pt idx="3950">
                  <c:v>-14.230108428725</c:v>
                </c:pt>
                <c:pt idx="3951">
                  <c:v>-5.2128223054121801</c:v>
                </c:pt>
                <c:pt idx="3952">
                  <c:v>0.58248651550006303</c:v>
                </c:pt>
                <c:pt idx="3953">
                  <c:v>-15.6483682556697</c:v>
                </c:pt>
                <c:pt idx="3954">
                  <c:v>4.0019775677495302</c:v>
                </c:pt>
                <c:pt idx="3955">
                  <c:v>-7.4500608608175902</c:v>
                </c:pt>
                <c:pt idx="3956">
                  <c:v>4.8784781907096599</c:v>
                </c:pt>
                <c:pt idx="3957">
                  <c:v>-3.3590108917688402</c:v>
                </c:pt>
                <c:pt idx="3958">
                  <c:v>-0.52276857567753499</c:v>
                </c:pt>
                <c:pt idx="3959">
                  <c:v>-13.2110734937009</c:v>
                </c:pt>
                <c:pt idx="3960">
                  <c:v>6.24456170771691</c:v>
                </c:pt>
                <c:pt idx="3961">
                  <c:v>5.6126784290459097</c:v>
                </c:pt>
                <c:pt idx="3962">
                  <c:v>-3.44717796782147</c:v>
                </c:pt>
                <c:pt idx="3963">
                  <c:v>9.5811051648822403</c:v>
                </c:pt>
                <c:pt idx="3964">
                  <c:v>6.5262507512438397</c:v>
                </c:pt>
                <c:pt idx="3965">
                  <c:v>-4.6151668645080397</c:v>
                </c:pt>
                <c:pt idx="3966">
                  <c:v>-17.569609987858101</c:v>
                </c:pt>
                <c:pt idx="3967">
                  <c:v>6.90773027915714</c:v>
                </c:pt>
                <c:pt idx="3968">
                  <c:v>-1.6636490235218</c:v>
                </c:pt>
                <c:pt idx="3969">
                  <c:v>-5.6399626855958003</c:v>
                </c:pt>
                <c:pt idx="3970">
                  <c:v>-0.53497013459095999</c:v>
                </c:pt>
                <c:pt idx="3971">
                  <c:v>-11.838583390537</c:v>
                </c:pt>
                <c:pt idx="3972">
                  <c:v>-17.753822724265</c:v>
                </c:pt>
                <c:pt idx="3973">
                  <c:v>-2.9832801358643701</c:v>
                </c:pt>
                <c:pt idx="3974">
                  <c:v>-4.2546564532048903</c:v>
                </c:pt>
                <c:pt idx="3975">
                  <c:v>3.7442072199202499</c:v>
                </c:pt>
                <c:pt idx="3976">
                  <c:v>-5.4219028229228403</c:v>
                </c:pt>
                <c:pt idx="3977">
                  <c:v>-11.0871287753845</c:v>
                </c:pt>
                <c:pt idx="3978">
                  <c:v>3.00911093708643</c:v>
                </c:pt>
                <c:pt idx="3979">
                  <c:v>5.3298216554003597</c:v>
                </c:pt>
                <c:pt idx="3980">
                  <c:v>7.5276594743988596</c:v>
                </c:pt>
                <c:pt idx="3981">
                  <c:v>-5.3927717990617401</c:v>
                </c:pt>
                <c:pt idx="3982">
                  <c:v>8.1335115774206592</c:v>
                </c:pt>
                <c:pt idx="3983">
                  <c:v>2.5916155719857499</c:v>
                </c:pt>
                <c:pt idx="3984">
                  <c:v>-15.0490749799705</c:v>
                </c:pt>
                <c:pt idx="3985">
                  <c:v>-17.422014551044999</c:v>
                </c:pt>
                <c:pt idx="3986">
                  <c:v>-8.5132631254564402</c:v>
                </c:pt>
                <c:pt idx="3987">
                  <c:v>1.67231279988395</c:v>
                </c:pt>
                <c:pt idx="3988">
                  <c:v>1.5174814453954499</c:v>
                </c:pt>
                <c:pt idx="3989">
                  <c:v>-19.074577509716999</c:v>
                </c:pt>
                <c:pt idx="3990">
                  <c:v>-12.7549913561077</c:v>
                </c:pt>
                <c:pt idx="3991">
                  <c:v>-8.4790613234881995</c:v>
                </c:pt>
                <c:pt idx="3992">
                  <c:v>2.8140030737531099</c:v>
                </c:pt>
                <c:pt idx="3993">
                  <c:v>5.6419777912421001</c:v>
                </c:pt>
                <c:pt idx="3994">
                  <c:v>-8.2207023606325293</c:v>
                </c:pt>
                <c:pt idx="3995">
                  <c:v>-14.2398366637902</c:v>
                </c:pt>
                <c:pt idx="3996">
                  <c:v>-10.5639676622362</c:v>
                </c:pt>
                <c:pt idx="3997">
                  <c:v>-8.4388715992669603</c:v>
                </c:pt>
                <c:pt idx="3998">
                  <c:v>-5.9163537047349797</c:v>
                </c:pt>
                <c:pt idx="3999">
                  <c:v>4.8461734846973599</c:v>
                </c:pt>
                <c:pt idx="4000">
                  <c:v>-17.336557127072101</c:v>
                </c:pt>
                <c:pt idx="4001">
                  <c:v>-3.24004969632534</c:v>
                </c:pt>
                <c:pt idx="4002">
                  <c:v>3.5947038383730701</c:v>
                </c:pt>
                <c:pt idx="4003">
                  <c:v>-16.991327712998299</c:v>
                </c:pt>
                <c:pt idx="4004">
                  <c:v>-12.213116919848501</c:v>
                </c:pt>
                <c:pt idx="4005">
                  <c:v>3.3694057839366498</c:v>
                </c:pt>
                <c:pt idx="4006">
                  <c:v>-0.86782658394663403</c:v>
                </c:pt>
                <c:pt idx="4007">
                  <c:v>-13.785235234031999</c:v>
                </c:pt>
                <c:pt idx="4008">
                  <c:v>1.9506080632681799</c:v>
                </c:pt>
                <c:pt idx="4009">
                  <c:v>-10.150461556537</c:v>
                </c:pt>
                <c:pt idx="4010">
                  <c:v>-4.5046591009602004</c:v>
                </c:pt>
                <c:pt idx="4011">
                  <c:v>-8.7839064230351394</c:v>
                </c:pt>
                <c:pt idx="4012">
                  <c:v>-7.6712184159930601</c:v>
                </c:pt>
                <c:pt idx="4013">
                  <c:v>4.2320570244195199</c:v>
                </c:pt>
                <c:pt idx="4014">
                  <c:v>-7.5379365581388296</c:v>
                </c:pt>
                <c:pt idx="4015">
                  <c:v>8.7527732357344608</c:v>
                </c:pt>
                <c:pt idx="4016">
                  <c:v>-13.639256156328001</c:v>
                </c:pt>
                <c:pt idx="4017">
                  <c:v>3.3570941958725</c:v>
                </c:pt>
                <c:pt idx="4018">
                  <c:v>-4.8832493968861099</c:v>
                </c:pt>
                <c:pt idx="4019">
                  <c:v>9.3334079719998293</c:v>
                </c:pt>
                <c:pt idx="4020">
                  <c:v>4.2105735321736502</c:v>
                </c:pt>
                <c:pt idx="4021">
                  <c:v>-17.619948469273201</c:v>
                </c:pt>
                <c:pt idx="4022">
                  <c:v>-9.2820330527070798</c:v>
                </c:pt>
                <c:pt idx="4023">
                  <c:v>9.0011680955421998</c:v>
                </c:pt>
                <c:pt idx="4024">
                  <c:v>-10.815645517297</c:v>
                </c:pt>
                <c:pt idx="4025">
                  <c:v>-6.8913271194704002</c:v>
                </c:pt>
                <c:pt idx="4026">
                  <c:v>-15.569625113838701</c:v>
                </c:pt>
                <c:pt idx="4027">
                  <c:v>-9.9820964530688592</c:v>
                </c:pt>
                <c:pt idx="4028">
                  <c:v>7.2836216033554804</c:v>
                </c:pt>
                <c:pt idx="4029">
                  <c:v>9.4308972696942703</c:v>
                </c:pt>
                <c:pt idx="4030">
                  <c:v>-16.153217804677599</c:v>
                </c:pt>
                <c:pt idx="4031">
                  <c:v>-3.4582210002774602E-2</c:v>
                </c:pt>
                <c:pt idx="4032">
                  <c:v>-8.0787620551718096</c:v>
                </c:pt>
                <c:pt idx="4033">
                  <c:v>-14.705766544515299</c:v>
                </c:pt>
                <c:pt idx="4034">
                  <c:v>-4.04447484306458</c:v>
                </c:pt>
                <c:pt idx="4035">
                  <c:v>1.35396347949272</c:v>
                </c:pt>
                <c:pt idx="4036">
                  <c:v>8.4119052515713495</c:v>
                </c:pt>
                <c:pt idx="4037">
                  <c:v>3.9682197358043001</c:v>
                </c:pt>
                <c:pt idx="4038">
                  <c:v>-13.615690868655699</c:v>
                </c:pt>
                <c:pt idx="4039">
                  <c:v>0.23125002768441499</c:v>
                </c:pt>
                <c:pt idx="4040">
                  <c:v>-16.854146175561802</c:v>
                </c:pt>
                <c:pt idx="4041">
                  <c:v>5.3706566967857103</c:v>
                </c:pt>
                <c:pt idx="4042">
                  <c:v>-2.0768913980628398</c:v>
                </c:pt>
                <c:pt idx="4043">
                  <c:v>1.38252967859154</c:v>
                </c:pt>
                <c:pt idx="4044">
                  <c:v>-7.6756567385105399</c:v>
                </c:pt>
                <c:pt idx="4045">
                  <c:v>-10.302463057055901</c:v>
                </c:pt>
                <c:pt idx="4046">
                  <c:v>4.2298917012033197</c:v>
                </c:pt>
                <c:pt idx="4047">
                  <c:v>5.0936810317790497</c:v>
                </c:pt>
                <c:pt idx="4048">
                  <c:v>-0.84063437510638594</c:v>
                </c:pt>
                <c:pt idx="4049">
                  <c:v>-3.7686035318590099</c:v>
                </c:pt>
                <c:pt idx="4050">
                  <c:v>-1.82008316681742</c:v>
                </c:pt>
                <c:pt idx="4051">
                  <c:v>-10.228093543853699</c:v>
                </c:pt>
                <c:pt idx="4052">
                  <c:v>-18.372778738669101</c:v>
                </c:pt>
                <c:pt idx="4053">
                  <c:v>8.1867171057060197</c:v>
                </c:pt>
                <c:pt idx="4054">
                  <c:v>6.0676462305822296</c:v>
                </c:pt>
                <c:pt idx="4055">
                  <c:v>-2.3367683796181198</c:v>
                </c:pt>
                <c:pt idx="4056">
                  <c:v>-1.8692775495624201</c:v>
                </c:pt>
                <c:pt idx="4057">
                  <c:v>-9.2925454134672094</c:v>
                </c:pt>
                <c:pt idx="4058">
                  <c:v>-15.4100076172653</c:v>
                </c:pt>
                <c:pt idx="4059">
                  <c:v>-10.8346304531167</c:v>
                </c:pt>
                <c:pt idx="4060">
                  <c:v>-13.8429475404442</c:v>
                </c:pt>
                <c:pt idx="4061">
                  <c:v>-16.663172008005599</c:v>
                </c:pt>
                <c:pt idx="4062">
                  <c:v>-17.333579621694199</c:v>
                </c:pt>
                <c:pt idx="4063">
                  <c:v>4.7693621414551703</c:v>
                </c:pt>
                <c:pt idx="4064">
                  <c:v>-17.9487805786355</c:v>
                </c:pt>
                <c:pt idx="4065">
                  <c:v>-9.1718889889009301</c:v>
                </c:pt>
                <c:pt idx="4066">
                  <c:v>3.2201223502796101</c:v>
                </c:pt>
                <c:pt idx="4067">
                  <c:v>-15.2109808394549</c:v>
                </c:pt>
                <c:pt idx="4068">
                  <c:v>2.3509088837157002</c:v>
                </c:pt>
                <c:pt idx="4069">
                  <c:v>5.9867458932483899</c:v>
                </c:pt>
                <c:pt idx="4070">
                  <c:v>-14.9925613337405</c:v>
                </c:pt>
                <c:pt idx="4071">
                  <c:v>-18.220472710727499</c:v>
                </c:pt>
                <c:pt idx="4072">
                  <c:v>-15.6644216525841</c:v>
                </c:pt>
                <c:pt idx="4073">
                  <c:v>1.0174411125967899</c:v>
                </c:pt>
                <c:pt idx="4074">
                  <c:v>1.6488243836962599</c:v>
                </c:pt>
                <c:pt idx="4075">
                  <c:v>6.1731347945824702</c:v>
                </c:pt>
                <c:pt idx="4076">
                  <c:v>-12.537687692706101</c:v>
                </c:pt>
                <c:pt idx="4077">
                  <c:v>-14.2236851755823</c:v>
                </c:pt>
                <c:pt idx="4078">
                  <c:v>1.63695815355825</c:v>
                </c:pt>
                <c:pt idx="4079">
                  <c:v>-13.1385844044819</c:v>
                </c:pt>
                <c:pt idx="4080">
                  <c:v>7.2386236904624699</c:v>
                </c:pt>
                <c:pt idx="4081">
                  <c:v>3.2342468966453399</c:v>
                </c:pt>
                <c:pt idx="4082">
                  <c:v>-13.072436831978001</c:v>
                </c:pt>
                <c:pt idx="4083">
                  <c:v>-15.1001569819667</c:v>
                </c:pt>
                <c:pt idx="4084">
                  <c:v>-11.445549946989599</c:v>
                </c:pt>
                <c:pt idx="4085">
                  <c:v>-0.46528624683428099</c:v>
                </c:pt>
                <c:pt idx="4086">
                  <c:v>4.5838066667524897</c:v>
                </c:pt>
                <c:pt idx="4087">
                  <c:v>-3.5330261944585502</c:v>
                </c:pt>
                <c:pt idx="4088">
                  <c:v>-2.48854045281881</c:v>
                </c:pt>
                <c:pt idx="4089">
                  <c:v>4.6400436377839096</c:v>
                </c:pt>
                <c:pt idx="4090">
                  <c:v>2.5385582354916099</c:v>
                </c:pt>
                <c:pt idx="4091">
                  <c:v>-5.2990001965001801</c:v>
                </c:pt>
                <c:pt idx="4092">
                  <c:v>-16.680954422148101</c:v>
                </c:pt>
                <c:pt idx="4093">
                  <c:v>-9.6719588949086397</c:v>
                </c:pt>
                <c:pt idx="4094">
                  <c:v>-0.82672075223936703</c:v>
                </c:pt>
                <c:pt idx="4095">
                  <c:v>-5.0377543244908001</c:v>
                </c:pt>
                <c:pt idx="4096">
                  <c:v>-17.653557546961</c:v>
                </c:pt>
                <c:pt idx="4097">
                  <c:v>-10.6718549182304</c:v>
                </c:pt>
                <c:pt idx="4098">
                  <c:v>-6.6509276278763102E-2</c:v>
                </c:pt>
                <c:pt idx="4099">
                  <c:v>4.52210075836512</c:v>
                </c:pt>
                <c:pt idx="4100">
                  <c:v>-1.60240130087418</c:v>
                </c:pt>
                <c:pt idx="4101">
                  <c:v>-12.7810073433449</c:v>
                </c:pt>
                <c:pt idx="4102">
                  <c:v>3.9730901026728702</c:v>
                </c:pt>
                <c:pt idx="4103">
                  <c:v>-6.3402372443973096</c:v>
                </c:pt>
                <c:pt idx="4104">
                  <c:v>2.8109022462016999</c:v>
                </c:pt>
                <c:pt idx="4105">
                  <c:v>-15.2115552286776</c:v>
                </c:pt>
                <c:pt idx="4106">
                  <c:v>-3.4450463544349699</c:v>
                </c:pt>
                <c:pt idx="4107">
                  <c:v>0.731220014202145</c:v>
                </c:pt>
                <c:pt idx="4108">
                  <c:v>-12.567536653657699</c:v>
                </c:pt>
                <c:pt idx="4109">
                  <c:v>-3.0682280762262701</c:v>
                </c:pt>
                <c:pt idx="4110">
                  <c:v>-17.4224325170117</c:v>
                </c:pt>
                <c:pt idx="4111">
                  <c:v>7.9324735349311704</c:v>
                </c:pt>
                <c:pt idx="4112">
                  <c:v>-10.625095853539801</c:v>
                </c:pt>
                <c:pt idx="4113">
                  <c:v>-11.9839340297702</c:v>
                </c:pt>
                <c:pt idx="4114">
                  <c:v>7.2659210981755598</c:v>
                </c:pt>
                <c:pt idx="4115">
                  <c:v>-5.4235903353284796</c:v>
                </c:pt>
                <c:pt idx="4116">
                  <c:v>0.13793828846044601</c:v>
                </c:pt>
                <c:pt idx="4117">
                  <c:v>5.80478028849355</c:v>
                </c:pt>
                <c:pt idx="4118">
                  <c:v>-8.4650358124058105</c:v>
                </c:pt>
                <c:pt idx="4119">
                  <c:v>8.8534647639910808</c:v>
                </c:pt>
                <c:pt idx="4120">
                  <c:v>9.5702843896004204</c:v>
                </c:pt>
                <c:pt idx="4121">
                  <c:v>0.51926948813748797</c:v>
                </c:pt>
                <c:pt idx="4122">
                  <c:v>7.0030657984971896</c:v>
                </c:pt>
                <c:pt idx="4123">
                  <c:v>6.1264625908077397</c:v>
                </c:pt>
                <c:pt idx="4124">
                  <c:v>-0.70746713830349595</c:v>
                </c:pt>
                <c:pt idx="4125">
                  <c:v>-16.416322640607699</c:v>
                </c:pt>
                <c:pt idx="4126">
                  <c:v>-3.1393656387642599</c:v>
                </c:pt>
                <c:pt idx="4127">
                  <c:v>7.8365480699614496</c:v>
                </c:pt>
                <c:pt idx="4128">
                  <c:v>-14.7113703492053</c:v>
                </c:pt>
                <c:pt idx="4129">
                  <c:v>-11.8319829955055</c:v>
                </c:pt>
                <c:pt idx="4130">
                  <c:v>-1.1540884536407701</c:v>
                </c:pt>
                <c:pt idx="4131">
                  <c:v>5.6868382095143799</c:v>
                </c:pt>
                <c:pt idx="4132">
                  <c:v>-3.5576464121420601</c:v>
                </c:pt>
                <c:pt idx="4133">
                  <c:v>3.3681420707524898</c:v>
                </c:pt>
                <c:pt idx="4134">
                  <c:v>-12.1209377036294</c:v>
                </c:pt>
                <c:pt idx="4135">
                  <c:v>2.6620926990498499</c:v>
                </c:pt>
                <c:pt idx="4136">
                  <c:v>-14.8802328515086</c:v>
                </c:pt>
                <c:pt idx="4137">
                  <c:v>3.9582667012369201</c:v>
                </c:pt>
                <c:pt idx="4138">
                  <c:v>-18.320733049988998</c:v>
                </c:pt>
                <c:pt idx="4139">
                  <c:v>-10.7629373798411</c:v>
                </c:pt>
                <c:pt idx="4140">
                  <c:v>5.2645004101989397</c:v>
                </c:pt>
                <c:pt idx="4141">
                  <c:v>4.16136043616262</c:v>
                </c:pt>
                <c:pt idx="4142">
                  <c:v>4.2782416712831104</c:v>
                </c:pt>
                <c:pt idx="4143">
                  <c:v>9.1840528140889308</c:v>
                </c:pt>
                <c:pt idx="4144">
                  <c:v>-13.5233030380793</c:v>
                </c:pt>
                <c:pt idx="4145">
                  <c:v>2.6556000791639298</c:v>
                </c:pt>
                <c:pt idx="4146">
                  <c:v>0.64824929912399498</c:v>
                </c:pt>
                <c:pt idx="4147">
                  <c:v>4.4959045036490801</c:v>
                </c:pt>
                <c:pt idx="4148">
                  <c:v>-9.9792354793092901</c:v>
                </c:pt>
                <c:pt idx="4149">
                  <c:v>-19.244326111148698</c:v>
                </c:pt>
                <c:pt idx="4150">
                  <c:v>-6.9265533542243896</c:v>
                </c:pt>
                <c:pt idx="4151">
                  <c:v>1.6209116301951101</c:v>
                </c:pt>
                <c:pt idx="4152">
                  <c:v>-0.15953529723058299</c:v>
                </c:pt>
                <c:pt idx="4153">
                  <c:v>4.7176750756698498</c:v>
                </c:pt>
                <c:pt idx="4154">
                  <c:v>-3.0751984125932701</c:v>
                </c:pt>
                <c:pt idx="4155">
                  <c:v>-6.5551006178102597E-2</c:v>
                </c:pt>
                <c:pt idx="4156">
                  <c:v>3.1789648409026099</c:v>
                </c:pt>
                <c:pt idx="4157">
                  <c:v>-14.1709726726834</c:v>
                </c:pt>
                <c:pt idx="4158">
                  <c:v>-15.323208323858699</c:v>
                </c:pt>
                <c:pt idx="4159">
                  <c:v>-16.153063467808799</c:v>
                </c:pt>
                <c:pt idx="4160">
                  <c:v>2.6812774065511</c:v>
                </c:pt>
                <c:pt idx="4161">
                  <c:v>-18.298869861133301</c:v>
                </c:pt>
                <c:pt idx="4162">
                  <c:v>-2.4748656385436298</c:v>
                </c:pt>
                <c:pt idx="4163">
                  <c:v>-16.582495160181001</c:v>
                </c:pt>
                <c:pt idx="4164">
                  <c:v>7.5226502772226</c:v>
                </c:pt>
                <c:pt idx="4165">
                  <c:v>-7.7616500494086003</c:v>
                </c:pt>
                <c:pt idx="4166">
                  <c:v>-3.99966826582693</c:v>
                </c:pt>
                <c:pt idx="4167">
                  <c:v>-4.4890111178880803</c:v>
                </c:pt>
                <c:pt idx="4168">
                  <c:v>3.45099015112819</c:v>
                </c:pt>
                <c:pt idx="4169">
                  <c:v>-10.421936462152701</c:v>
                </c:pt>
                <c:pt idx="4170">
                  <c:v>-13.0482501963375</c:v>
                </c:pt>
                <c:pt idx="4171">
                  <c:v>3.1683057862949799</c:v>
                </c:pt>
                <c:pt idx="4172">
                  <c:v>-11.723127486943699</c:v>
                </c:pt>
                <c:pt idx="4173">
                  <c:v>-0.77777409837662803</c:v>
                </c:pt>
                <c:pt idx="4174">
                  <c:v>8.63443270076686</c:v>
                </c:pt>
                <c:pt idx="4175">
                  <c:v>9.3716106951111193</c:v>
                </c:pt>
                <c:pt idx="4176">
                  <c:v>-2.0447289870546199</c:v>
                </c:pt>
                <c:pt idx="4177">
                  <c:v>-10.4929381973327</c:v>
                </c:pt>
                <c:pt idx="4178">
                  <c:v>-2.45142263964475</c:v>
                </c:pt>
                <c:pt idx="4179">
                  <c:v>-12.7728750050856</c:v>
                </c:pt>
                <c:pt idx="4180">
                  <c:v>-13.433785226788901</c:v>
                </c:pt>
                <c:pt idx="4181">
                  <c:v>-13.8104048226065</c:v>
                </c:pt>
                <c:pt idx="4182">
                  <c:v>-6.4258810784676097</c:v>
                </c:pt>
                <c:pt idx="4183">
                  <c:v>-14.0729996228053</c:v>
                </c:pt>
                <c:pt idx="4184">
                  <c:v>-12.130988683778</c:v>
                </c:pt>
                <c:pt idx="4185">
                  <c:v>-17.309776641515199</c:v>
                </c:pt>
                <c:pt idx="4186">
                  <c:v>-6.6479920390981402</c:v>
                </c:pt>
                <c:pt idx="4187">
                  <c:v>-2.0002483235553501</c:v>
                </c:pt>
                <c:pt idx="4188">
                  <c:v>-6.3498508005749503</c:v>
                </c:pt>
                <c:pt idx="4189">
                  <c:v>-13.304169133768699</c:v>
                </c:pt>
                <c:pt idx="4190">
                  <c:v>-3.4938937135821102</c:v>
                </c:pt>
                <c:pt idx="4191">
                  <c:v>-6.68586445022056</c:v>
                </c:pt>
                <c:pt idx="4192">
                  <c:v>-7.3490932221299499</c:v>
                </c:pt>
                <c:pt idx="4193">
                  <c:v>-8.9724022384909592</c:v>
                </c:pt>
                <c:pt idx="4194">
                  <c:v>-13.0377722317708</c:v>
                </c:pt>
                <c:pt idx="4195">
                  <c:v>1.8010178725013699</c:v>
                </c:pt>
                <c:pt idx="4196">
                  <c:v>-8.0527452848248906</c:v>
                </c:pt>
                <c:pt idx="4197">
                  <c:v>-0.66437521413328604</c:v>
                </c:pt>
                <c:pt idx="4198">
                  <c:v>5.3504601566847603</c:v>
                </c:pt>
                <c:pt idx="4199">
                  <c:v>-11.386576589309</c:v>
                </c:pt>
                <c:pt idx="4200">
                  <c:v>-16.854856015887801</c:v>
                </c:pt>
                <c:pt idx="4201">
                  <c:v>-1.9227844914427299</c:v>
                </c:pt>
                <c:pt idx="4202">
                  <c:v>6.5445855444256296</c:v>
                </c:pt>
                <c:pt idx="4203">
                  <c:v>-8.4591981804850995</c:v>
                </c:pt>
                <c:pt idx="4204">
                  <c:v>-17.492731336727399</c:v>
                </c:pt>
                <c:pt idx="4205">
                  <c:v>-14.4232069411367</c:v>
                </c:pt>
                <c:pt idx="4206">
                  <c:v>9.6452181392905203</c:v>
                </c:pt>
                <c:pt idx="4207">
                  <c:v>-3.6824367829537401</c:v>
                </c:pt>
                <c:pt idx="4208">
                  <c:v>8.8959946885166499</c:v>
                </c:pt>
                <c:pt idx="4209">
                  <c:v>-19.295664758209099</c:v>
                </c:pt>
                <c:pt idx="4210">
                  <c:v>-11.7829553285728</c:v>
                </c:pt>
                <c:pt idx="4211">
                  <c:v>-6.5098340889142001</c:v>
                </c:pt>
                <c:pt idx="4212">
                  <c:v>-11.199688119458401</c:v>
                </c:pt>
                <c:pt idx="4213">
                  <c:v>-0.79287747990178403</c:v>
                </c:pt>
                <c:pt idx="4214">
                  <c:v>-10.1596880092848</c:v>
                </c:pt>
                <c:pt idx="4215">
                  <c:v>-3.71799313709794</c:v>
                </c:pt>
                <c:pt idx="4216">
                  <c:v>-18.416752131496601</c:v>
                </c:pt>
                <c:pt idx="4217">
                  <c:v>-0.45628016909977698</c:v>
                </c:pt>
                <c:pt idx="4218">
                  <c:v>-16.765056030618101</c:v>
                </c:pt>
                <c:pt idx="4219">
                  <c:v>3.55260210171532</c:v>
                </c:pt>
                <c:pt idx="4220">
                  <c:v>-8.3651652184255596</c:v>
                </c:pt>
                <c:pt idx="4221">
                  <c:v>-1.70584911582687</c:v>
                </c:pt>
                <c:pt idx="4222">
                  <c:v>-15.188977302858801</c:v>
                </c:pt>
                <c:pt idx="4223">
                  <c:v>-8.6185082977851497</c:v>
                </c:pt>
                <c:pt idx="4224">
                  <c:v>-10.6554175024787</c:v>
                </c:pt>
                <c:pt idx="4225">
                  <c:v>-8.1975545823683493</c:v>
                </c:pt>
                <c:pt idx="4226">
                  <c:v>5.1697306153323197</c:v>
                </c:pt>
                <c:pt idx="4227">
                  <c:v>8.1208623353275495</c:v>
                </c:pt>
                <c:pt idx="4228">
                  <c:v>0.37203272943042098</c:v>
                </c:pt>
                <c:pt idx="4229">
                  <c:v>4.3593496355062999</c:v>
                </c:pt>
                <c:pt idx="4230">
                  <c:v>7.9268550857613498</c:v>
                </c:pt>
                <c:pt idx="4231">
                  <c:v>0.24671385778777599</c:v>
                </c:pt>
                <c:pt idx="4232">
                  <c:v>6.0940316768539402</c:v>
                </c:pt>
                <c:pt idx="4233">
                  <c:v>9.0054907036337895</c:v>
                </c:pt>
                <c:pt idx="4234">
                  <c:v>-0.98170640672501097</c:v>
                </c:pt>
                <c:pt idx="4235">
                  <c:v>-4.5082987557777097</c:v>
                </c:pt>
                <c:pt idx="4236">
                  <c:v>-4.1793120620947599</c:v>
                </c:pt>
                <c:pt idx="4237">
                  <c:v>-9.88279612014375</c:v>
                </c:pt>
                <c:pt idx="4238">
                  <c:v>-8.0416761724963699</c:v>
                </c:pt>
                <c:pt idx="4239">
                  <c:v>-18.591219573852399</c:v>
                </c:pt>
                <c:pt idx="4240">
                  <c:v>9.2727485926092701</c:v>
                </c:pt>
                <c:pt idx="4241">
                  <c:v>-7.74944675438838</c:v>
                </c:pt>
                <c:pt idx="4242">
                  <c:v>-16.9949894213884</c:v>
                </c:pt>
                <c:pt idx="4243">
                  <c:v>-9.2502010374400303</c:v>
                </c:pt>
                <c:pt idx="4244">
                  <c:v>-14.7345313088158</c:v>
                </c:pt>
                <c:pt idx="4245">
                  <c:v>-12.6928116700039</c:v>
                </c:pt>
                <c:pt idx="4246">
                  <c:v>8.7641217165911005</c:v>
                </c:pt>
                <c:pt idx="4247">
                  <c:v>-10.9280501116955</c:v>
                </c:pt>
                <c:pt idx="4248">
                  <c:v>-0.53298050199215996</c:v>
                </c:pt>
                <c:pt idx="4249">
                  <c:v>2.4351549625689102</c:v>
                </c:pt>
                <c:pt idx="4250">
                  <c:v>-13.637556713976901</c:v>
                </c:pt>
                <c:pt idx="4251">
                  <c:v>2.0859844498139202</c:v>
                </c:pt>
                <c:pt idx="4252">
                  <c:v>8.3611118505457203</c:v>
                </c:pt>
                <c:pt idx="4253">
                  <c:v>0.73134446802795905</c:v>
                </c:pt>
                <c:pt idx="4254">
                  <c:v>6.8127889896555196</c:v>
                </c:pt>
                <c:pt idx="4255">
                  <c:v>-15.2808681874995</c:v>
                </c:pt>
                <c:pt idx="4256">
                  <c:v>-2.00757637213855</c:v>
                </c:pt>
                <c:pt idx="4257">
                  <c:v>-17.8966273986386</c:v>
                </c:pt>
                <c:pt idx="4258">
                  <c:v>6.6403129487326202</c:v>
                </c:pt>
                <c:pt idx="4259">
                  <c:v>-18.902556771064901</c:v>
                </c:pt>
                <c:pt idx="4260">
                  <c:v>-6.0673262134787196</c:v>
                </c:pt>
                <c:pt idx="4261">
                  <c:v>-0.33281365199652702</c:v>
                </c:pt>
                <c:pt idx="4262">
                  <c:v>0.59937646403437295</c:v>
                </c:pt>
                <c:pt idx="4263">
                  <c:v>8.5440015154885501E-2</c:v>
                </c:pt>
                <c:pt idx="4264">
                  <c:v>-1.7597111777653101</c:v>
                </c:pt>
                <c:pt idx="4265">
                  <c:v>-8.0879500992287294</c:v>
                </c:pt>
                <c:pt idx="4266">
                  <c:v>-12.276206480065101</c:v>
                </c:pt>
                <c:pt idx="4267">
                  <c:v>3.5080878656136298</c:v>
                </c:pt>
                <c:pt idx="4268">
                  <c:v>-4.80482748061858</c:v>
                </c:pt>
                <c:pt idx="4269">
                  <c:v>-17.279267482002101</c:v>
                </c:pt>
                <c:pt idx="4270">
                  <c:v>-5.3794011151393004</c:v>
                </c:pt>
                <c:pt idx="4271">
                  <c:v>-7.2782552797355002</c:v>
                </c:pt>
                <c:pt idx="4272">
                  <c:v>-19.317155362550601</c:v>
                </c:pt>
                <c:pt idx="4273">
                  <c:v>7.9090654059103001</c:v>
                </c:pt>
                <c:pt idx="4274">
                  <c:v>-1.02886011760261</c:v>
                </c:pt>
                <c:pt idx="4275">
                  <c:v>-3.4951917395904002</c:v>
                </c:pt>
                <c:pt idx="4276">
                  <c:v>-17.540423150132099</c:v>
                </c:pt>
                <c:pt idx="4277">
                  <c:v>-5.6200027728327697</c:v>
                </c:pt>
                <c:pt idx="4278">
                  <c:v>-9.8907320805051597</c:v>
                </c:pt>
                <c:pt idx="4279">
                  <c:v>-18.706971760251601</c:v>
                </c:pt>
                <c:pt idx="4280">
                  <c:v>-11.487365514324701</c:v>
                </c:pt>
                <c:pt idx="4281">
                  <c:v>-2.1850230294664099</c:v>
                </c:pt>
                <c:pt idx="4282">
                  <c:v>-18.851840474596301</c:v>
                </c:pt>
                <c:pt idx="4283">
                  <c:v>-9.1858290797336792</c:v>
                </c:pt>
                <c:pt idx="4284">
                  <c:v>-15.0676054270008</c:v>
                </c:pt>
                <c:pt idx="4285">
                  <c:v>-18.751589198561302</c:v>
                </c:pt>
                <c:pt idx="4286">
                  <c:v>-6.3483331099274096</c:v>
                </c:pt>
                <c:pt idx="4287">
                  <c:v>6.2366241369847701</c:v>
                </c:pt>
                <c:pt idx="4288">
                  <c:v>-13.724210846317799</c:v>
                </c:pt>
                <c:pt idx="4289">
                  <c:v>-3.2090348773291799</c:v>
                </c:pt>
                <c:pt idx="4290">
                  <c:v>-14.0598886281117</c:v>
                </c:pt>
                <c:pt idx="4291">
                  <c:v>8.5603043419374494</c:v>
                </c:pt>
                <c:pt idx="4292">
                  <c:v>-4.1881648083662597</c:v>
                </c:pt>
                <c:pt idx="4293">
                  <c:v>8.9508527510798892</c:v>
                </c:pt>
                <c:pt idx="4294">
                  <c:v>1.67869741127216</c:v>
                </c:pt>
                <c:pt idx="4295">
                  <c:v>7.0367260141148504</c:v>
                </c:pt>
                <c:pt idx="4296">
                  <c:v>0.17841115118008</c:v>
                </c:pt>
                <c:pt idx="4297">
                  <c:v>-17.337910746097702</c:v>
                </c:pt>
                <c:pt idx="4298">
                  <c:v>2.02508429486535</c:v>
                </c:pt>
                <c:pt idx="4299">
                  <c:v>-6.9610475499868798</c:v>
                </c:pt>
                <c:pt idx="4300">
                  <c:v>-17.0221815842669</c:v>
                </c:pt>
                <c:pt idx="4301">
                  <c:v>-7.8633481003655996</c:v>
                </c:pt>
                <c:pt idx="4302">
                  <c:v>9.1908356567290195</c:v>
                </c:pt>
                <c:pt idx="4303">
                  <c:v>6.0746924038451997</c:v>
                </c:pt>
                <c:pt idx="4304">
                  <c:v>-15.286880226894199</c:v>
                </c:pt>
                <c:pt idx="4305">
                  <c:v>-9.4089568386800906</c:v>
                </c:pt>
                <c:pt idx="4306">
                  <c:v>4.5034518381194903</c:v>
                </c:pt>
                <c:pt idx="4307">
                  <c:v>-14.4421689438095</c:v>
                </c:pt>
                <c:pt idx="4308">
                  <c:v>-14.985176297807399</c:v>
                </c:pt>
                <c:pt idx="4309">
                  <c:v>4.4583043265627396</c:v>
                </c:pt>
                <c:pt idx="4310">
                  <c:v>-14.976373080279201</c:v>
                </c:pt>
                <c:pt idx="4311">
                  <c:v>-13.9243218973028</c:v>
                </c:pt>
                <c:pt idx="4312">
                  <c:v>6.7412782611289304</c:v>
                </c:pt>
                <c:pt idx="4313">
                  <c:v>9.4117956520428407</c:v>
                </c:pt>
                <c:pt idx="4314">
                  <c:v>1.2883729330557301</c:v>
                </c:pt>
                <c:pt idx="4315">
                  <c:v>-6.6508512427566702</c:v>
                </c:pt>
                <c:pt idx="4316">
                  <c:v>0.476823910007942</c:v>
                </c:pt>
                <c:pt idx="4317">
                  <c:v>-3.08204717972527</c:v>
                </c:pt>
                <c:pt idx="4318">
                  <c:v>-16.726381395952501</c:v>
                </c:pt>
                <c:pt idx="4319">
                  <c:v>0.89055565433300798</c:v>
                </c:pt>
                <c:pt idx="4320">
                  <c:v>6.4251871688438502</c:v>
                </c:pt>
                <c:pt idx="4321">
                  <c:v>7.3276671870871901</c:v>
                </c:pt>
                <c:pt idx="4322">
                  <c:v>-8.7197541795647098</c:v>
                </c:pt>
                <c:pt idx="4323">
                  <c:v>-6.2689185265842999</c:v>
                </c:pt>
                <c:pt idx="4324">
                  <c:v>-16.719385362324701</c:v>
                </c:pt>
                <c:pt idx="4325">
                  <c:v>-15.9410595159008</c:v>
                </c:pt>
                <c:pt idx="4326">
                  <c:v>4.7399648682265898</c:v>
                </c:pt>
                <c:pt idx="4327">
                  <c:v>3.3752742008275298</c:v>
                </c:pt>
                <c:pt idx="4328">
                  <c:v>-0.61592554463676596</c:v>
                </c:pt>
                <c:pt idx="4329">
                  <c:v>1.3023869011270599</c:v>
                </c:pt>
                <c:pt idx="4330">
                  <c:v>3.6855808197645001</c:v>
                </c:pt>
                <c:pt idx="4331">
                  <c:v>4.0815140960469503</c:v>
                </c:pt>
                <c:pt idx="4332">
                  <c:v>5.6138827283579502</c:v>
                </c:pt>
                <c:pt idx="4333">
                  <c:v>4.6774677860498599</c:v>
                </c:pt>
                <c:pt idx="4334">
                  <c:v>-5.21657699452809</c:v>
                </c:pt>
                <c:pt idx="4335">
                  <c:v>-2.7505045414125</c:v>
                </c:pt>
                <c:pt idx="4336">
                  <c:v>-14.660275443597699</c:v>
                </c:pt>
                <c:pt idx="4337">
                  <c:v>-2.9551164316471299</c:v>
                </c:pt>
                <c:pt idx="4338">
                  <c:v>-15.2577613156027</c:v>
                </c:pt>
                <c:pt idx="4339">
                  <c:v>-8.2255555929922295</c:v>
                </c:pt>
                <c:pt idx="4340">
                  <c:v>-16.8686872753897</c:v>
                </c:pt>
                <c:pt idx="4341">
                  <c:v>3.0162466483171202</c:v>
                </c:pt>
                <c:pt idx="4342">
                  <c:v>5.5110624008962397</c:v>
                </c:pt>
                <c:pt idx="4343">
                  <c:v>-11.688649624579099</c:v>
                </c:pt>
                <c:pt idx="4344">
                  <c:v>-11.034054801421201</c:v>
                </c:pt>
                <c:pt idx="4345">
                  <c:v>6.4333386798749697</c:v>
                </c:pt>
                <c:pt idx="4346">
                  <c:v>-10.713969089971</c:v>
                </c:pt>
                <c:pt idx="4347">
                  <c:v>6.2371517242473198</c:v>
                </c:pt>
                <c:pt idx="4348">
                  <c:v>-12.831394836537999</c:v>
                </c:pt>
                <c:pt idx="4349">
                  <c:v>-3.79421513923617</c:v>
                </c:pt>
                <c:pt idx="4350">
                  <c:v>-12.086751401341701</c:v>
                </c:pt>
                <c:pt idx="4351">
                  <c:v>7.8249409453450101</c:v>
                </c:pt>
                <c:pt idx="4352">
                  <c:v>5.8059826530072103</c:v>
                </c:pt>
                <c:pt idx="4353">
                  <c:v>-16.8272903058953</c:v>
                </c:pt>
                <c:pt idx="4354">
                  <c:v>6.1742785720676601</c:v>
                </c:pt>
                <c:pt idx="4355">
                  <c:v>-4.2020181513421697</c:v>
                </c:pt>
                <c:pt idx="4356">
                  <c:v>-3.3926578328349501</c:v>
                </c:pt>
                <c:pt idx="4357">
                  <c:v>-14.499152807054299</c:v>
                </c:pt>
                <c:pt idx="4358">
                  <c:v>-12.3221859600435</c:v>
                </c:pt>
                <c:pt idx="4359">
                  <c:v>0.23778609351529401</c:v>
                </c:pt>
                <c:pt idx="4360">
                  <c:v>-0.25269351760099701</c:v>
                </c:pt>
                <c:pt idx="4361">
                  <c:v>-14.678107335317</c:v>
                </c:pt>
                <c:pt idx="4362">
                  <c:v>-0.29800844831026202</c:v>
                </c:pt>
                <c:pt idx="4363">
                  <c:v>1.77942374533272</c:v>
                </c:pt>
                <c:pt idx="4364">
                  <c:v>-18.706430039529899</c:v>
                </c:pt>
                <c:pt idx="4365">
                  <c:v>4.3689456695293298</c:v>
                </c:pt>
                <c:pt idx="4366">
                  <c:v>7.7274124601731202</c:v>
                </c:pt>
                <c:pt idx="4367">
                  <c:v>-7.96202839911306</c:v>
                </c:pt>
                <c:pt idx="4368">
                  <c:v>6.9817124580776904</c:v>
                </c:pt>
                <c:pt idx="4369">
                  <c:v>-17.766234620093801</c:v>
                </c:pt>
                <c:pt idx="4370">
                  <c:v>-16.5587130351906</c:v>
                </c:pt>
                <c:pt idx="4371">
                  <c:v>-0.26961863481409798</c:v>
                </c:pt>
                <c:pt idx="4372">
                  <c:v>8.9909702019524893</c:v>
                </c:pt>
                <c:pt idx="4373">
                  <c:v>-16.627980856761699</c:v>
                </c:pt>
                <c:pt idx="4374">
                  <c:v>5.5998186064032396</c:v>
                </c:pt>
                <c:pt idx="4375">
                  <c:v>8.6107370697341796</c:v>
                </c:pt>
                <c:pt idx="4376">
                  <c:v>-7.45715009167718</c:v>
                </c:pt>
                <c:pt idx="4377">
                  <c:v>-4.8521854072139003</c:v>
                </c:pt>
                <c:pt idx="4378">
                  <c:v>-1.01298395823029</c:v>
                </c:pt>
                <c:pt idx="4379">
                  <c:v>-11.7157342316011</c:v>
                </c:pt>
                <c:pt idx="4380">
                  <c:v>4.9631902224924396</c:v>
                </c:pt>
                <c:pt idx="4381">
                  <c:v>-6.4587816607411099</c:v>
                </c:pt>
                <c:pt idx="4382">
                  <c:v>-12.085326778439599</c:v>
                </c:pt>
                <c:pt idx="4383">
                  <c:v>2.2090367438188601</c:v>
                </c:pt>
                <c:pt idx="4384">
                  <c:v>9.1888639873642308</c:v>
                </c:pt>
                <c:pt idx="4385">
                  <c:v>-5.4915172035363096</c:v>
                </c:pt>
                <c:pt idx="4386">
                  <c:v>1.5015213388936901</c:v>
                </c:pt>
                <c:pt idx="4387">
                  <c:v>7.6755686376408399</c:v>
                </c:pt>
                <c:pt idx="4388">
                  <c:v>-13.2964573521462</c:v>
                </c:pt>
                <c:pt idx="4389">
                  <c:v>-15.063597166627099</c:v>
                </c:pt>
                <c:pt idx="4390">
                  <c:v>3.2331594527385401</c:v>
                </c:pt>
                <c:pt idx="4391">
                  <c:v>8.6790255085527406</c:v>
                </c:pt>
                <c:pt idx="4392">
                  <c:v>4.00702970349779</c:v>
                </c:pt>
                <c:pt idx="4393">
                  <c:v>8.18042609416616</c:v>
                </c:pt>
                <c:pt idx="4394">
                  <c:v>-5.8756339592822897</c:v>
                </c:pt>
                <c:pt idx="4395">
                  <c:v>-3.4509300446474098</c:v>
                </c:pt>
                <c:pt idx="4396">
                  <c:v>-19.384846093888399</c:v>
                </c:pt>
                <c:pt idx="4397">
                  <c:v>-5.6611810623779402</c:v>
                </c:pt>
                <c:pt idx="4398">
                  <c:v>-2.30397625450391</c:v>
                </c:pt>
                <c:pt idx="4399">
                  <c:v>4.1331553271658601</c:v>
                </c:pt>
                <c:pt idx="4400">
                  <c:v>2.2714669044398299</c:v>
                </c:pt>
                <c:pt idx="4401">
                  <c:v>-12.7554316533317</c:v>
                </c:pt>
                <c:pt idx="4402">
                  <c:v>-12.2586349698596</c:v>
                </c:pt>
                <c:pt idx="4403">
                  <c:v>-10.0716159202978</c:v>
                </c:pt>
                <c:pt idx="4404">
                  <c:v>-11.7363081675109</c:v>
                </c:pt>
                <c:pt idx="4405">
                  <c:v>-15.224454801394099</c:v>
                </c:pt>
                <c:pt idx="4406">
                  <c:v>2.4518865175665798</c:v>
                </c:pt>
                <c:pt idx="4407">
                  <c:v>3.3756744278094999</c:v>
                </c:pt>
                <c:pt idx="4408">
                  <c:v>0.89324683042708097</c:v>
                </c:pt>
                <c:pt idx="4409">
                  <c:v>2.5798416069718302</c:v>
                </c:pt>
                <c:pt idx="4410">
                  <c:v>3.58493442138364</c:v>
                </c:pt>
                <c:pt idx="4411">
                  <c:v>-14.562372837462201</c:v>
                </c:pt>
                <c:pt idx="4412">
                  <c:v>0.23125704445158299</c:v>
                </c:pt>
                <c:pt idx="4413">
                  <c:v>9.0546351137969907</c:v>
                </c:pt>
                <c:pt idx="4414">
                  <c:v>-4.9055773150219002</c:v>
                </c:pt>
                <c:pt idx="4415">
                  <c:v>3.6959323491364402</c:v>
                </c:pt>
                <c:pt idx="4416">
                  <c:v>-0.44288310880735898</c:v>
                </c:pt>
                <c:pt idx="4417">
                  <c:v>5.4757385090340396</c:v>
                </c:pt>
                <c:pt idx="4418">
                  <c:v>-4.8076136438308703</c:v>
                </c:pt>
                <c:pt idx="4419">
                  <c:v>6.7394456283031401</c:v>
                </c:pt>
                <c:pt idx="4420">
                  <c:v>-11.031718946654999</c:v>
                </c:pt>
                <c:pt idx="4421">
                  <c:v>-12.7396932305793</c:v>
                </c:pt>
                <c:pt idx="4422">
                  <c:v>-2.6270034099741402</c:v>
                </c:pt>
                <c:pt idx="4423">
                  <c:v>5.1900375057409702</c:v>
                </c:pt>
                <c:pt idx="4424">
                  <c:v>-0.53847526181101701</c:v>
                </c:pt>
                <c:pt idx="4425">
                  <c:v>-16.490579637155101</c:v>
                </c:pt>
                <c:pt idx="4426">
                  <c:v>0.45297448114775402</c:v>
                </c:pt>
                <c:pt idx="4427">
                  <c:v>-13.423453152531</c:v>
                </c:pt>
                <c:pt idx="4428">
                  <c:v>-12.164608877273199</c:v>
                </c:pt>
                <c:pt idx="4429">
                  <c:v>-8.4850492915924391</c:v>
                </c:pt>
                <c:pt idx="4430">
                  <c:v>6.8255550811219496</c:v>
                </c:pt>
                <c:pt idx="4431">
                  <c:v>-9.4356965102280306</c:v>
                </c:pt>
                <c:pt idx="4432">
                  <c:v>-17.4061874701795</c:v>
                </c:pt>
                <c:pt idx="4433">
                  <c:v>-6.9366111438475304</c:v>
                </c:pt>
                <c:pt idx="4434">
                  <c:v>1.17158603013453</c:v>
                </c:pt>
                <c:pt idx="4435">
                  <c:v>-17.5715155567115</c:v>
                </c:pt>
                <c:pt idx="4436">
                  <c:v>-18.965921000221002</c:v>
                </c:pt>
                <c:pt idx="4437">
                  <c:v>-1.2057828995144199E-2</c:v>
                </c:pt>
                <c:pt idx="4438">
                  <c:v>7.1925823426978104</c:v>
                </c:pt>
                <c:pt idx="4439">
                  <c:v>1.5219280793224299</c:v>
                </c:pt>
                <c:pt idx="4440">
                  <c:v>-12.7022643133855</c:v>
                </c:pt>
                <c:pt idx="4441">
                  <c:v>-18.9845840500695</c:v>
                </c:pt>
                <c:pt idx="4442">
                  <c:v>-15.9614591838368</c:v>
                </c:pt>
                <c:pt idx="4443">
                  <c:v>-1.3582843242321401</c:v>
                </c:pt>
                <c:pt idx="4444">
                  <c:v>4.0844540410167296</c:v>
                </c:pt>
                <c:pt idx="4445">
                  <c:v>-12.601347729462701</c:v>
                </c:pt>
                <c:pt idx="4446">
                  <c:v>-14.0677896302079</c:v>
                </c:pt>
                <c:pt idx="4447">
                  <c:v>-15.9101359585063</c:v>
                </c:pt>
                <c:pt idx="4448">
                  <c:v>-18.3326312266726</c:v>
                </c:pt>
                <c:pt idx="4449">
                  <c:v>-16.849247738308499</c:v>
                </c:pt>
                <c:pt idx="4450">
                  <c:v>-6.2050047094053804</c:v>
                </c:pt>
                <c:pt idx="4451">
                  <c:v>-9.3349316214375992</c:v>
                </c:pt>
                <c:pt idx="4452">
                  <c:v>-3.7473743053548501</c:v>
                </c:pt>
                <c:pt idx="4453">
                  <c:v>-2.94203132213319</c:v>
                </c:pt>
                <c:pt idx="4454">
                  <c:v>-18.626769340478202</c:v>
                </c:pt>
                <c:pt idx="4455">
                  <c:v>-10.873662499060901</c:v>
                </c:pt>
                <c:pt idx="4456">
                  <c:v>-8.0933137882259008</c:v>
                </c:pt>
                <c:pt idx="4457">
                  <c:v>-8.8829603888275699</c:v>
                </c:pt>
                <c:pt idx="4458">
                  <c:v>-12.6823730415349</c:v>
                </c:pt>
                <c:pt idx="4459">
                  <c:v>-12.810481883564499</c:v>
                </c:pt>
                <c:pt idx="4460">
                  <c:v>-0.62907703366073497</c:v>
                </c:pt>
                <c:pt idx="4461">
                  <c:v>0.130753501941308</c:v>
                </c:pt>
                <c:pt idx="4462">
                  <c:v>-0.46688799180747498</c:v>
                </c:pt>
                <c:pt idx="4463">
                  <c:v>-3.6536229876140198</c:v>
                </c:pt>
                <c:pt idx="4464">
                  <c:v>3.3461664757412799</c:v>
                </c:pt>
                <c:pt idx="4465">
                  <c:v>7.26391076874335</c:v>
                </c:pt>
                <c:pt idx="4466">
                  <c:v>2.1098399763672901</c:v>
                </c:pt>
                <c:pt idx="4467">
                  <c:v>8.3149544523227004</c:v>
                </c:pt>
                <c:pt idx="4468">
                  <c:v>0.13030408043321901</c:v>
                </c:pt>
                <c:pt idx="4469">
                  <c:v>-6.8539524200908302</c:v>
                </c:pt>
                <c:pt idx="4470">
                  <c:v>-8.0635164089830305</c:v>
                </c:pt>
                <c:pt idx="4471">
                  <c:v>4.5496206169538196</c:v>
                </c:pt>
                <c:pt idx="4472">
                  <c:v>-19.0514961409949</c:v>
                </c:pt>
                <c:pt idx="4473">
                  <c:v>-10.410670857369199</c:v>
                </c:pt>
                <c:pt idx="4474">
                  <c:v>-1.97673521751932</c:v>
                </c:pt>
                <c:pt idx="4475">
                  <c:v>-9.4899532099997099</c:v>
                </c:pt>
                <c:pt idx="4476">
                  <c:v>9.6247967857566508</c:v>
                </c:pt>
                <c:pt idx="4477">
                  <c:v>7.6431203693939596</c:v>
                </c:pt>
                <c:pt idx="4478">
                  <c:v>3.16627827296597</c:v>
                </c:pt>
                <c:pt idx="4479">
                  <c:v>4.1492649737118699</c:v>
                </c:pt>
                <c:pt idx="4480">
                  <c:v>0.53135131979472905</c:v>
                </c:pt>
                <c:pt idx="4481">
                  <c:v>-15.223657956873</c:v>
                </c:pt>
                <c:pt idx="4482">
                  <c:v>-5.10226670378532</c:v>
                </c:pt>
                <c:pt idx="4483">
                  <c:v>5.4879014010844296</c:v>
                </c:pt>
                <c:pt idx="4484">
                  <c:v>-9.8345679830790704</c:v>
                </c:pt>
                <c:pt idx="4485">
                  <c:v>-19.062935453990299</c:v>
                </c:pt>
                <c:pt idx="4486">
                  <c:v>-8.1136312406211601</c:v>
                </c:pt>
                <c:pt idx="4487">
                  <c:v>-12.7388412681725</c:v>
                </c:pt>
                <c:pt idx="4488">
                  <c:v>-10.4220944917111</c:v>
                </c:pt>
                <c:pt idx="4489">
                  <c:v>-9.6568764441977599</c:v>
                </c:pt>
                <c:pt idx="4490">
                  <c:v>2.1084589281163502</c:v>
                </c:pt>
                <c:pt idx="4491">
                  <c:v>2.8086666459192999</c:v>
                </c:pt>
                <c:pt idx="4492">
                  <c:v>-19.382269947117901</c:v>
                </c:pt>
                <c:pt idx="4493">
                  <c:v>-15.680127533991801</c:v>
                </c:pt>
                <c:pt idx="4494">
                  <c:v>-8.7203534582490594</c:v>
                </c:pt>
                <c:pt idx="4495">
                  <c:v>-17.2845651700048</c:v>
                </c:pt>
                <c:pt idx="4496">
                  <c:v>-3.71692312188177</c:v>
                </c:pt>
                <c:pt idx="4497">
                  <c:v>-13.501411094765</c:v>
                </c:pt>
                <c:pt idx="4498">
                  <c:v>7.4053702617846202</c:v>
                </c:pt>
                <c:pt idx="4499">
                  <c:v>-4.8159321931993304</c:v>
                </c:pt>
                <c:pt idx="4500">
                  <c:v>-5.0430462602247301</c:v>
                </c:pt>
                <c:pt idx="4501">
                  <c:v>0.152961213102422</c:v>
                </c:pt>
                <c:pt idx="4502">
                  <c:v>-10.437808392422401</c:v>
                </c:pt>
                <c:pt idx="4503">
                  <c:v>-0.186410172321537</c:v>
                </c:pt>
                <c:pt idx="4504">
                  <c:v>-0.21079119335365301</c:v>
                </c:pt>
                <c:pt idx="4505">
                  <c:v>9.2924796367384896</c:v>
                </c:pt>
                <c:pt idx="4506">
                  <c:v>2.7184773616407498</c:v>
                </c:pt>
                <c:pt idx="4507">
                  <c:v>-16.072310062409699</c:v>
                </c:pt>
                <c:pt idx="4508">
                  <c:v>-11.767119761645899</c:v>
                </c:pt>
                <c:pt idx="4509">
                  <c:v>-18.7859011881147</c:v>
                </c:pt>
                <c:pt idx="4510">
                  <c:v>-9.1758200631694304</c:v>
                </c:pt>
                <c:pt idx="4511">
                  <c:v>-0.55572047632658605</c:v>
                </c:pt>
                <c:pt idx="4512">
                  <c:v>-5.0394347313012497</c:v>
                </c:pt>
                <c:pt idx="4513">
                  <c:v>2.7057615257424299</c:v>
                </c:pt>
                <c:pt idx="4514">
                  <c:v>-6.2138028532418801</c:v>
                </c:pt>
                <c:pt idx="4515">
                  <c:v>-1.95503888171806</c:v>
                </c:pt>
                <c:pt idx="4516">
                  <c:v>-11.4662058453998</c:v>
                </c:pt>
                <c:pt idx="4517">
                  <c:v>8.8910761093110793</c:v>
                </c:pt>
                <c:pt idx="4518">
                  <c:v>4.40797508184313</c:v>
                </c:pt>
                <c:pt idx="4519">
                  <c:v>7.5980132572333599</c:v>
                </c:pt>
                <c:pt idx="4520">
                  <c:v>-12.8201665385502</c:v>
                </c:pt>
                <c:pt idx="4521">
                  <c:v>-13.126519967548001</c:v>
                </c:pt>
                <c:pt idx="4522">
                  <c:v>-8.6513602732349408</c:v>
                </c:pt>
                <c:pt idx="4523">
                  <c:v>-15.160235447410701</c:v>
                </c:pt>
                <c:pt idx="4524">
                  <c:v>-13.9112740457743</c:v>
                </c:pt>
                <c:pt idx="4525">
                  <c:v>-10.8902250470254</c:v>
                </c:pt>
                <c:pt idx="4526">
                  <c:v>-17.899287271128699</c:v>
                </c:pt>
                <c:pt idx="4527">
                  <c:v>-14.4837106111135</c:v>
                </c:pt>
                <c:pt idx="4528">
                  <c:v>-14.3089565193483</c:v>
                </c:pt>
                <c:pt idx="4529">
                  <c:v>-15.441178353474401</c:v>
                </c:pt>
                <c:pt idx="4530">
                  <c:v>-5.4668028732363503</c:v>
                </c:pt>
                <c:pt idx="4531">
                  <c:v>-15.5478700559157</c:v>
                </c:pt>
                <c:pt idx="4532">
                  <c:v>0.441187000634646</c:v>
                </c:pt>
                <c:pt idx="4533">
                  <c:v>2.2574789859375501</c:v>
                </c:pt>
                <c:pt idx="4534">
                  <c:v>-0.97265313804893605</c:v>
                </c:pt>
                <c:pt idx="4535">
                  <c:v>-5.8081043400025001</c:v>
                </c:pt>
                <c:pt idx="4536">
                  <c:v>6.0131423094371304</c:v>
                </c:pt>
                <c:pt idx="4537">
                  <c:v>-0.27938556071273901</c:v>
                </c:pt>
                <c:pt idx="4538">
                  <c:v>-14.1724113736246</c:v>
                </c:pt>
                <c:pt idx="4539">
                  <c:v>-15.662562959855199</c:v>
                </c:pt>
                <c:pt idx="4540">
                  <c:v>-16.710312877605901</c:v>
                </c:pt>
                <c:pt idx="4541">
                  <c:v>-14.7656983681713</c:v>
                </c:pt>
                <c:pt idx="4542">
                  <c:v>-0.19465970182085701</c:v>
                </c:pt>
                <c:pt idx="4543">
                  <c:v>-10.122795003382301</c:v>
                </c:pt>
                <c:pt idx="4544">
                  <c:v>-10.5189175745524</c:v>
                </c:pt>
                <c:pt idx="4545">
                  <c:v>-11.922627784445</c:v>
                </c:pt>
                <c:pt idx="4546">
                  <c:v>-9.4540437714212402</c:v>
                </c:pt>
                <c:pt idx="4547">
                  <c:v>-13.008406467109401</c:v>
                </c:pt>
                <c:pt idx="4548">
                  <c:v>5.6024501043988204</c:v>
                </c:pt>
                <c:pt idx="4549">
                  <c:v>-11.5930603256929</c:v>
                </c:pt>
                <c:pt idx="4550">
                  <c:v>0.88003134192096899</c:v>
                </c:pt>
                <c:pt idx="4551">
                  <c:v>-6.8235556817481902</c:v>
                </c:pt>
                <c:pt idx="4552">
                  <c:v>-18.219411570618199</c:v>
                </c:pt>
                <c:pt idx="4553">
                  <c:v>-10.1927648089457</c:v>
                </c:pt>
                <c:pt idx="4554">
                  <c:v>-14.6954541997641</c:v>
                </c:pt>
                <c:pt idx="4555">
                  <c:v>7.3066841331785897</c:v>
                </c:pt>
                <c:pt idx="4556">
                  <c:v>-16.579983160297999</c:v>
                </c:pt>
                <c:pt idx="4557">
                  <c:v>-4.8922347447172703</c:v>
                </c:pt>
                <c:pt idx="4558">
                  <c:v>-7.14940417595282</c:v>
                </c:pt>
                <c:pt idx="4559">
                  <c:v>-15.974941977913399</c:v>
                </c:pt>
                <c:pt idx="4560">
                  <c:v>5.9765062277949799</c:v>
                </c:pt>
                <c:pt idx="4561">
                  <c:v>0.35555286608610298</c:v>
                </c:pt>
                <c:pt idx="4562">
                  <c:v>-16.946371994403901</c:v>
                </c:pt>
                <c:pt idx="4563">
                  <c:v>-1.3346539805680799</c:v>
                </c:pt>
                <c:pt idx="4564">
                  <c:v>3.9296028560630099</c:v>
                </c:pt>
                <c:pt idx="4565">
                  <c:v>6.9206471640141896</c:v>
                </c:pt>
                <c:pt idx="4566">
                  <c:v>-19.2775074987672</c:v>
                </c:pt>
                <c:pt idx="4567">
                  <c:v>1.2390118959488401</c:v>
                </c:pt>
                <c:pt idx="4568">
                  <c:v>-0.31544809183357098</c:v>
                </c:pt>
                <c:pt idx="4569">
                  <c:v>-15.396070207564801</c:v>
                </c:pt>
                <c:pt idx="4570">
                  <c:v>2.8085129576088499</c:v>
                </c:pt>
                <c:pt idx="4571">
                  <c:v>-19.225591215071798</c:v>
                </c:pt>
                <c:pt idx="4572">
                  <c:v>0.68923355360898098</c:v>
                </c:pt>
                <c:pt idx="4573">
                  <c:v>-6.7268358113867803</c:v>
                </c:pt>
                <c:pt idx="4574">
                  <c:v>-2.0912646718239101</c:v>
                </c:pt>
                <c:pt idx="4575">
                  <c:v>-8.0076436689471393</c:v>
                </c:pt>
                <c:pt idx="4576">
                  <c:v>-12.5223180379942</c:v>
                </c:pt>
                <c:pt idx="4577">
                  <c:v>8.75079743058361</c:v>
                </c:pt>
                <c:pt idx="4578">
                  <c:v>-1.0789463944904301</c:v>
                </c:pt>
                <c:pt idx="4579">
                  <c:v>-7.6898682833119798</c:v>
                </c:pt>
                <c:pt idx="4580">
                  <c:v>6.2553535873423201</c:v>
                </c:pt>
                <c:pt idx="4581">
                  <c:v>-8.9860497986314893</c:v>
                </c:pt>
                <c:pt idx="4582">
                  <c:v>6.5397275034767297</c:v>
                </c:pt>
                <c:pt idx="4583">
                  <c:v>-3.79841527629313</c:v>
                </c:pt>
                <c:pt idx="4584">
                  <c:v>-16.165103081735399</c:v>
                </c:pt>
                <c:pt idx="4585">
                  <c:v>-15.4712421539818</c:v>
                </c:pt>
                <c:pt idx="4586">
                  <c:v>-0.232227977733827</c:v>
                </c:pt>
                <c:pt idx="4587">
                  <c:v>-14.7487624005804</c:v>
                </c:pt>
                <c:pt idx="4588">
                  <c:v>2.1596059027689298</c:v>
                </c:pt>
                <c:pt idx="4589">
                  <c:v>-1.9836775676885099</c:v>
                </c:pt>
                <c:pt idx="4590">
                  <c:v>-7.2949985018468002</c:v>
                </c:pt>
                <c:pt idx="4591">
                  <c:v>6.3296111462599702</c:v>
                </c:pt>
                <c:pt idx="4592">
                  <c:v>-17.3907464608554</c:v>
                </c:pt>
                <c:pt idx="4593">
                  <c:v>5.957204436194</c:v>
                </c:pt>
                <c:pt idx="4594">
                  <c:v>-16.9284089665145</c:v>
                </c:pt>
                <c:pt idx="4595">
                  <c:v>-1.9491051952193399</c:v>
                </c:pt>
                <c:pt idx="4596">
                  <c:v>3.6268291129099</c:v>
                </c:pt>
                <c:pt idx="4597">
                  <c:v>-3.2738338977879602</c:v>
                </c:pt>
                <c:pt idx="4598">
                  <c:v>8.0814199917535099</c:v>
                </c:pt>
                <c:pt idx="4599">
                  <c:v>6.4841903979326103</c:v>
                </c:pt>
                <c:pt idx="4600">
                  <c:v>-16.713240228543398</c:v>
                </c:pt>
                <c:pt idx="4601">
                  <c:v>5.0334303185712699</c:v>
                </c:pt>
                <c:pt idx="4602">
                  <c:v>-9.2085030928015801</c:v>
                </c:pt>
                <c:pt idx="4603">
                  <c:v>-16.887016940242301</c:v>
                </c:pt>
                <c:pt idx="4604">
                  <c:v>-1.8334766730269001</c:v>
                </c:pt>
                <c:pt idx="4605">
                  <c:v>-2.4918105218959901</c:v>
                </c:pt>
                <c:pt idx="4606">
                  <c:v>7.3516856857217796</c:v>
                </c:pt>
                <c:pt idx="4607">
                  <c:v>-18.287035887442698</c:v>
                </c:pt>
                <c:pt idx="4608">
                  <c:v>-18.458033129069499</c:v>
                </c:pt>
                <c:pt idx="4609">
                  <c:v>-18.8121405049217</c:v>
                </c:pt>
                <c:pt idx="4610">
                  <c:v>-13.5001832318511</c:v>
                </c:pt>
                <c:pt idx="4611">
                  <c:v>-18.037448633238299</c:v>
                </c:pt>
                <c:pt idx="4612">
                  <c:v>-8.9003047987347994</c:v>
                </c:pt>
                <c:pt idx="4613">
                  <c:v>-14.459629020207201</c:v>
                </c:pt>
                <c:pt idx="4614">
                  <c:v>9.6196870183375403</c:v>
                </c:pt>
                <c:pt idx="4615">
                  <c:v>1.5956237440723999</c:v>
                </c:pt>
                <c:pt idx="4616">
                  <c:v>-0.10514661752905501</c:v>
                </c:pt>
                <c:pt idx="4617">
                  <c:v>-16.110546778034099</c:v>
                </c:pt>
                <c:pt idx="4618">
                  <c:v>5.7138552949253301</c:v>
                </c:pt>
                <c:pt idx="4619">
                  <c:v>-17.538528628681501</c:v>
                </c:pt>
                <c:pt idx="4620">
                  <c:v>1.3727879546071999</c:v>
                </c:pt>
                <c:pt idx="4621">
                  <c:v>8.4784068918079605</c:v>
                </c:pt>
                <c:pt idx="4622">
                  <c:v>-1.9772859869238499</c:v>
                </c:pt>
                <c:pt idx="4623">
                  <c:v>-2.51625038970209</c:v>
                </c:pt>
                <c:pt idx="4624">
                  <c:v>-17.509749931523999</c:v>
                </c:pt>
                <c:pt idx="4625">
                  <c:v>5.5941452174003397</c:v>
                </c:pt>
                <c:pt idx="4626">
                  <c:v>-19.096450025868201</c:v>
                </c:pt>
                <c:pt idx="4627">
                  <c:v>-12.3028674939517</c:v>
                </c:pt>
                <c:pt idx="4628">
                  <c:v>-14.217100143576699</c:v>
                </c:pt>
                <c:pt idx="4629">
                  <c:v>0.33033668614967598</c:v>
                </c:pt>
                <c:pt idx="4630">
                  <c:v>9.0971169954564299</c:v>
                </c:pt>
                <c:pt idx="4631">
                  <c:v>-14.2327437444217</c:v>
                </c:pt>
                <c:pt idx="4632">
                  <c:v>-3.4735087613612698</c:v>
                </c:pt>
                <c:pt idx="4633">
                  <c:v>7.1033394045989198</c:v>
                </c:pt>
                <c:pt idx="4634">
                  <c:v>-3.5894842451922901</c:v>
                </c:pt>
                <c:pt idx="4635">
                  <c:v>1.84383129877117</c:v>
                </c:pt>
                <c:pt idx="4636">
                  <c:v>-3.8145046031319398</c:v>
                </c:pt>
                <c:pt idx="4637">
                  <c:v>-12.6051974253136</c:v>
                </c:pt>
                <c:pt idx="4638">
                  <c:v>3.4264116699605398</c:v>
                </c:pt>
                <c:pt idx="4639">
                  <c:v>-11.6854022606733</c:v>
                </c:pt>
                <c:pt idx="4640">
                  <c:v>7.6993594244364996</c:v>
                </c:pt>
                <c:pt idx="4641">
                  <c:v>-1.59594787446829</c:v>
                </c:pt>
                <c:pt idx="4642">
                  <c:v>-15.7491659698488</c:v>
                </c:pt>
                <c:pt idx="4643">
                  <c:v>-17.424754017341701</c:v>
                </c:pt>
                <c:pt idx="4644">
                  <c:v>1.3790241235566001</c:v>
                </c:pt>
                <c:pt idx="4645">
                  <c:v>2.2400294447249798</c:v>
                </c:pt>
                <c:pt idx="4646">
                  <c:v>-6.0235652069394696</c:v>
                </c:pt>
                <c:pt idx="4647">
                  <c:v>-19.342671311005901</c:v>
                </c:pt>
                <c:pt idx="4648">
                  <c:v>-0.25826510532168101</c:v>
                </c:pt>
                <c:pt idx="4649">
                  <c:v>8.77005835523169</c:v>
                </c:pt>
                <c:pt idx="4650">
                  <c:v>3.4899996542945901</c:v>
                </c:pt>
                <c:pt idx="4651">
                  <c:v>-4.0005280239403502</c:v>
                </c:pt>
                <c:pt idx="4652">
                  <c:v>1.3861165967106901</c:v>
                </c:pt>
                <c:pt idx="4653">
                  <c:v>2.5643849689419298</c:v>
                </c:pt>
                <c:pt idx="4654">
                  <c:v>2.0647515997155601</c:v>
                </c:pt>
                <c:pt idx="4655">
                  <c:v>0.47023506322641301</c:v>
                </c:pt>
                <c:pt idx="4656">
                  <c:v>4.1691961157494797</c:v>
                </c:pt>
                <c:pt idx="4657">
                  <c:v>-12.9312981287204</c:v>
                </c:pt>
                <c:pt idx="4658">
                  <c:v>-12.8531207084255</c:v>
                </c:pt>
                <c:pt idx="4659">
                  <c:v>0.56858388731652798</c:v>
                </c:pt>
                <c:pt idx="4660">
                  <c:v>-1.45000162745647</c:v>
                </c:pt>
                <c:pt idx="4661">
                  <c:v>2.1127316081141401</c:v>
                </c:pt>
                <c:pt idx="4662">
                  <c:v>1.77682374013051</c:v>
                </c:pt>
                <c:pt idx="4663">
                  <c:v>-3.8592319019841801</c:v>
                </c:pt>
                <c:pt idx="4664">
                  <c:v>-17.485612116128198</c:v>
                </c:pt>
                <c:pt idx="4665">
                  <c:v>-16.465748960766099</c:v>
                </c:pt>
                <c:pt idx="4666">
                  <c:v>-7.4103166240366596</c:v>
                </c:pt>
                <c:pt idx="4667">
                  <c:v>5.0762491643695702</c:v>
                </c:pt>
                <c:pt idx="4668">
                  <c:v>-9.8266706792822394</c:v>
                </c:pt>
                <c:pt idx="4669">
                  <c:v>-14.634735410850601</c:v>
                </c:pt>
                <c:pt idx="4670">
                  <c:v>-3.3992078901377201</c:v>
                </c:pt>
                <c:pt idx="4671">
                  <c:v>-17.3720583419782</c:v>
                </c:pt>
                <c:pt idx="4672">
                  <c:v>-6.7265640975286303</c:v>
                </c:pt>
                <c:pt idx="4673">
                  <c:v>3.7975979148615102</c:v>
                </c:pt>
                <c:pt idx="4674">
                  <c:v>6.2984729263596497</c:v>
                </c:pt>
                <c:pt idx="4675">
                  <c:v>-1.1432923446035701</c:v>
                </c:pt>
                <c:pt idx="4676">
                  <c:v>5.5196289939940497</c:v>
                </c:pt>
                <c:pt idx="4677">
                  <c:v>5.7663586125505999</c:v>
                </c:pt>
                <c:pt idx="4678">
                  <c:v>-12.6906529471581</c:v>
                </c:pt>
                <c:pt idx="4679">
                  <c:v>-2.66483156119715</c:v>
                </c:pt>
                <c:pt idx="4680">
                  <c:v>-5.4593583981899201</c:v>
                </c:pt>
                <c:pt idx="4681">
                  <c:v>-17.1809365702428</c:v>
                </c:pt>
                <c:pt idx="4682">
                  <c:v>-16.054383580431502</c:v>
                </c:pt>
                <c:pt idx="4683">
                  <c:v>-13.678772266892899</c:v>
                </c:pt>
                <c:pt idx="4684">
                  <c:v>5.9697199501210196</c:v>
                </c:pt>
                <c:pt idx="4685">
                  <c:v>-13.945645503077801</c:v>
                </c:pt>
                <c:pt idx="4686">
                  <c:v>-17.912320024659099</c:v>
                </c:pt>
                <c:pt idx="4687">
                  <c:v>2.67722917388177</c:v>
                </c:pt>
                <c:pt idx="4688">
                  <c:v>-19.230173622520098</c:v>
                </c:pt>
                <c:pt idx="4689">
                  <c:v>-0.87497112324342297</c:v>
                </c:pt>
                <c:pt idx="4690">
                  <c:v>-0.96252482890493696</c:v>
                </c:pt>
                <c:pt idx="4691">
                  <c:v>-9.7103625730945193</c:v>
                </c:pt>
                <c:pt idx="4692">
                  <c:v>-1.25536309143416</c:v>
                </c:pt>
                <c:pt idx="4693">
                  <c:v>-8.7969661991221599</c:v>
                </c:pt>
                <c:pt idx="4694">
                  <c:v>-2.9183681909654702</c:v>
                </c:pt>
                <c:pt idx="4695">
                  <c:v>-1.51122542281214</c:v>
                </c:pt>
                <c:pt idx="4696">
                  <c:v>4.89844389962136</c:v>
                </c:pt>
                <c:pt idx="4697">
                  <c:v>4.2425880724692799</c:v>
                </c:pt>
                <c:pt idx="4698">
                  <c:v>2.3044410746128401</c:v>
                </c:pt>
                <c:pt idx="4699">
                  <c:v>-10.7369063275596</c:v>
                </c:pt>
                <c:pt idx="4700">
                  <c:v>-15.3201643875332</c:v>
                </c:pt>
                <c:pt idx="4701">
                  <c:v>-0.350117801587776</c:v>
                </c:pt>
                <c:pt idx="4702">
                  <c:v>-15.3178531471513</c:v>
                </c:pt>
                <c:pt idx="4703">
                  <c:v>-1.9092179345112801</c:v>
                </c:pt>
                <c:pt idx="4704">
                  <c:v>-5.2706364241108199</c:v>
                </c:pt>
                <c:pt idx="4705">
                  <c:v>-18.667411508753499</c:v>
                </c:pt>
                <c:pt idx="4706">
                  <c:v>6.1816085346450196</c:v>
                </c:pt>
                <c:pt idx="4707">
                  <c:v>7.7193794436746996</c:v>
                </c:pt>
                <c:pt idx="4708">
                  <c:v>-4.5320841606878499</c:v>
                </c:pt>
                <c:pt idx="4709">
                  <c:v>6.9138213750353996</c:v>
                </c:pt>
                <c:pt idx="4710">
                  <c:v>8.7971953791880608</c:v>
                </c:pt>
                <c:pt idx="4711">
                  <c:v>-3.26374261344953</c:v>
                </c:pt>
                <c:pt idx="4712">
                  <c:v>-0.23528965647862299</c:v>
                </c:pt>
                <c:pt idx="4713">
                  <c:v>-7.2682498139513001</c:v>
                </c:pt>
                <c:pt idx="4714">
                  <c:v>-16.054222713716101</c:v>
                </c:pt>
                <c:pt idx="4715">
                  <c:v>-1.62037346166237</c:v>
                </c:pt>
                <c:pt idx="4716">
                  <c:v>-12.1626293661212</c:v>
                </c:pt>
                <c:pt idx="4717">
                  <c:v>8.3581061994326493</c:v>
                </c:pt>
                <c:pt idx="4718">
                  <c:v>2.2304613459250899</c:v>
                </c:pt>
                <c:pt idx="4719">
                  <c:v>-2.6586398343345201</c:v>
                </c:pt>
                <c:pt idx="4720">
                  <c:v>1.4980871213347899</c:v>
                </c:pt>
                <c:pt idx="4721">
                  <c:v>8.5231337369060292</c:v>
                </c:pt>
                <c:pt idx="4722">
                  <c:v>0.15861134778663799</c:v>
                </c:pt>
                <c:pt idx="4723">
                  <c:v>4.92090871544523</c:v>
                </c:pt>
                <c:pt idx="4724">
                  <c:v>4.27925953650686</c:v>
                </c:pt>
                <c:pt idx="4725">
                  <c:v>-13.367740876190201</c:v>
                </c:pt>
                <c:pt idx="4726">
                  <c:v>5.04223559400232</c:v>
                </c:pt>
                <c:pt idx="4727">
                  <c:v>6.5978022105309204</c:v>
                </c:pt>
                <c:pt idx="4728">
                  <c:v>-6.3908588551744296</c:v>
                </c:pt>
                <c:pt idx="4729">
                  <c:v>-12.0806806251542</c:v>
                </c:pt>
                <c:pt idx="4730">
                  <c:v>-6.9299287180341897</c:v>
                </c:pt>
                <c:pt idx="4731">
                  <c:v>-6.1933707217573799</c:v>
                </c:pt>
                <c:pt idx="4732">
                  <c:v>-14.351209698611999</c:v>
                </c:pt>
                <c:pt idx="4733">
                  <c:v>-16.832034564262901</c:v>
                </c:pt>
                <c:pt idx="4734">
                  <c:v>-4.6782258324163202</c:v>
                </c:pt>
                <c:pt idx="4735">
                  <c:v>-14.2049215079129</c:v>
                </c:pt>
                <c:pt idx="4736">
                  <c:v>-5.4694620426494804</c:v>
                </c:pt>
                <c:pt idx="4737">
                  <c:v>-18.959485916198901</c:v>
                </c:pt>
                <c:pt idx="4738">
                  <c:v>6.6715949252001101</c:v>
                </c:pt>
                <c:pt idx="4739">
                  <c:v>-2.3737030843921998</c:v>
                </c:pt>
                <c:pt idx="4740">
                  <c:v>-11.907056988862101</c:v>
                </c:pt>
                <c:pt idx="4741">
                  <c:v>6.0586221889127403</c:v>
                </c:pt>
                <c:pt idx="4742">
                  <c:v>-14.115656420206401</c:v>
                </c:pt>
                <c:pt idx="4743">
                  <c:v>3.9007072375532101</c:v>
                </c:pt>
                <c:pt idx="4744">
                  <c:v>-19.292760759408001</c:v>
                </c:pt>
                <c:pt idx="4745">
                  <c:v>-4.8002550779432598</c:v>
                </c:pt>
                <c:pt idx="4746">
                  <c:v>4.1887642386435999</c:v>
                </c:pt>
                <c:pt idx="4747">
                  <c:v>-7.9431033519638197</c:v>
                </c:pt>
                <c:pt idx="4748">
                  <c:v>-13.1924396277845</c:v>
                </c:pt>
                <c:pt idx="4749">
                  <c:v>0.49250227105924099</c:v>
                </c:pt>
                <c:pt idx="4750">
                  <c:v>0.696772067014513</c:v>
                </c:pt>
                <c:pt idx="4751">
                  <c:v>-16.287385973364199</c:v>
                </c:pt>
                <c:pt idx="4752">
                  <c:v>-16.279510428297598</c:v>
                </c:pt>
                <c:pt idx="4753">
                  <c:v>-11.9559029639399</c:v>
                </c:pt>
                <c:pt idx="4754">
                  <c:v>-6.21727912792268</c:v>
                </c:pt>
                <c:pt idx="4755">
                  <c:v>8.7399143243240296</c:v>
                </c:pt>
                <c:pt idx="4756">
                  <c:v>0.67089671416265495</c:v>
                </c:pt>
                <c:pt idx="4757">
                  <c:v>-0.229020315506376</c:v>
                </c:pt>
                <c:pt idx="4758">
                  <c:v>-16.860579216050201</c:v>
                </c:pt>
                <c:pt idx="4759">
                  <c:v>-15.082171025122401</c:v>
                </c:pt>
                <c:pt idx="4760">
                  <c:v>3.5145466914919998</c:v>
                </c:pt>
                <c:pt idx="4761">
                  <c:v>-15.8332758805625</c:v>
                </c:pt>
                <c:pt idx="4762">
                  <c:v>-16.401822964455</c:v>
                </c:pt>
                <c:pt idx="4763">
                  <c:v>-8.5703187777011003</c:v>
                </c:pt>
                <c:pt idx="4764">
                  <c:v>-18.863256834776799</c:v>
                </c:pt>
                <c:pt idx="4765">
                  <c:v>0.18448555019675</c:v>
                </c:pt>
                <c:pt idx="4766">
                  <c:v>-10.460463073881501</c:v>
                </c:pt>
                <c:pt idx="4767">
                  <c:v>6.5339494633286996</c:v>
                </c:pt>
                <c:pt idx="4768">
                  <c:v>3.2553168584762302</c:v>
                </c:pt>
                <c:pt idx="4769">
                  <c:v>-6.2637360595345699</c:v>
                </c:pt>
                <c:pt idx="4770">
                  <c:v>-9.7419412507049792</c:v>
                </c:pt>
                <c:pt idx="4771">
                  <c:v>-14.3561688263186</c:v>
                </c:pt>
                <c:pt idx="4772">
                  <c:v>-9.4614732623698803</c:v>
                </c:pt>
                <c:pt idx="4773">
                  <c:v>5.5055928104907697</c:v>
                </c:pt>
                <c:pt idx="4774">
                  <c:v>-3.2474755384835801</c:v>
                </c:pt>
                <c:pt idx="4775">
                  <c:v>-18.6218997066761</c:v>
                </c:pt>
                <c:pt idx="4776">
                  <c:v>9.2776404127287506</c:v>
                </c:pt>
                <c:pt idx="4777">
                  <c:v>-3.0226107028092701</c:v>
                </c:pt>
                <c:pt idx="4778">
                  <c:v>-16.085573062815001</c:v>
                </c:pt>
                <c:pt idx="4779">
                  <c:v>-0.39811466337531998</c:v>
                </c:pt>
                <c:pt idx="4780">
                  <c:v>-11.8441275783556</c:v>
                </c:pt>
                <c:pt idx="4781">
                  <c:v>-11.1117772509721</c:v>
                </c:pt>
                <c:pt idx="4782">
                  <c:v>4.5083644278601698</c:v>
                </c:pt>
                <c:pt idx="4783">
                  <c:v>2.9371907576021599</c:v>
                </c:pt>
                <c:pt idx="4784">
                  <c:v>4.9526952479098503</c:v>
                </c:pt>
                <c:pt idx="4785">
                  <c:v>-12.0770392508573</c:v>
                </c:pt>
                <c:pt idx="4786">
                  <c:v>4.1036625699260201</c:v>
                </c:pt>
                <c:pt idx="4787">
                  <c:v>-1.07760588320573</c:v>
                </c:pt>
                <c:pt idx="4788">
                  <c:v>0.79596238913424899</c:v>
                </c:pt>
                <c:pt idx="4789">
                  <c:v>-11.1443975789613</c:v>
                </c:pt>
                <c:pt idx="4790">
                  <c:v>1.5420682930226901</c:v>
                </c:pt>
                <c:pt idx="4791">
                  <c:v>-3.3734147955666902</c:v>
                </c:pt>
                <c:pt idx="4792">
                  <c:v>4.5496811416546201</c:v>
                </c:pt>
                <c:pt idx="4793">
                  <c:v>-14.300112446132999</c:v>
                </c:pt>
                <c:pt idx="4794">
                  <c:v>3.7580142174812901</c:v>
                </c:pt>
                <c:pt idx="4795">
                  <c:v>5.86457648419315</c:v>
                </c:pt>
                <c:pt idx="4796">
                  <c:v>0.57871436662931497</c:v>
                </c:pt>
                <c:pt idx="4797">
                  <c:v>8.2651174059244905</c:v>
                </c:pt>
                <c:pt idx="4798">
                  <c:v>-8.6179452257605504</c:v>
                </c:pt>
                <c:pt idx="4799">
                  <c:v>6.5188055441620101</c:v>
                </c:pt>
                <c:pt idx="4800">
                  <c:v>-6.7976167201337097</c:v>
                </c:pt>
                <c:pt idx="4801">
                  <c:v>-2.9738557666849901</c:v>
                </c:pt>
                <c:pt idx="4802">
                  <c:v>-19.1672501154525</c:v>
                </c:pt>
                <c:pt idx="4803">
                  <c:v>-4.3957644212636797</c:v>
                </c:pt>
                <c:pt idx="4804">
                  <c:v>5.5854622198856703</c:v>
                </c:pt>
                <c:pt idx="4805">
                  <c:v>-2.4371655844357401</c:v>
                </c:pt>
                <c:pt idx="4806">
                  <c:v>-11.711365355941201</c:v>
                </c:pt>
                <c:pt idx="4807">
                  <c:v>-15.6347766448273</c:v>
                </c:pt>
                <c:pt idx="4808">
                  <c:v>-19.3757073898194</c:v>
                </c:pt>
                <c:pt idx="4809">
                  <c:v>-15.9730358222299</c:v>
                </c:pt>
                <c:pt idx="4810">
                  <c:v>-8.4725390776769007</c:v>
                </c:pt>
                <c:pt idx="4811">
                  <c:v>-3.5619267508938299</c:v>
                </c:pt>
                <c:pt idx="4812">
                  <c:v>2.87904519909099</c:v>
                </c:pt>
                <c:pt idx="4813">
                  <c:v>0.41963346155423398</c:v>
                </c:pt>
                <c:pt idx="4814">
                  <c:v>-0.32438692362493599</c:v>
                </c:pt>
                <c:pt idx="4815">
                  <c:v>5.6287511456503196</c:v>
                </c:pt>
                <c:pt idx="4816">
                  <c:v>-5.20589291570756</c:v>
                </c:pt>
                <c:pt idx="4817">
                  <c:v>-18.894448958930099</c:v>
                </c:pt>
                <c:pt idx="4818">
                  <c:v>4.26235794902151</c:v>
                </c:pt>
                <c:pt idx="4819">
                  <c:v>-10.171431286729799</c:v>
                </c:pt>
                <c:pt idx="4820">
                  <c:v>-12.3803269789127</c:v>
                </c:pt>
                <c:pt idx="4821">
                  <c:v>-9.1759857711807893</c:v>
                </c:pt>
                <c:pt idx="4822">
                  <c:v>-16.1710204952971</c:v>
                </c:pt>
                <c:pt idx="4823">
                  <c:v>0.45133173131656201</c:v>
                </c:pt>
                <c:pt idx="4824">
                  <c:v>-13.900238384192001</c:v>
                </c:pt>
                <c:pt idx="4825">
                  <c:v>6.2262237292210401</c:v>
                </c:pt>
                <c:pt idx="4826">
                  <c:v>7.7652116632402404</c:v>
                </c:pt>
                <c:pt idx="4827">
                  <c:v>-0.76152077350948799</c:v>
                </c:pt>
                <c:pt idx="4828">
                  <c:v>-11.106550519536899</c:v>
                </c:pt>
                <c:pt idx="4829">
                  <c:v>1.8026664302517199</c:v>
                </c:pt>
                <c:pt idx="4830">
                  <c:v>-3.3570080825963502</c:v>
                </c:pt>
                <c:pt idx="4831">
                  <c:v>-4.75557825518535</c:v>
                </c:pt>
                <c:pt idx="4832">
                  <c:v>-6.5229382698823004</c:v>
                </c:pt>
                <c:pt idx="4833">
                  <c:v>-1.1319210805333499</c:v>
                </c:pt>
                <c:pt idx="4834">
                  <c:v>-6.5118407221590502</c:v>
                </c:pt>
                <c:pt idx="4835">
                  <c:v>8.2407112493436294</c:v>
                </c:pt>
                <c:pt idx="4836">
                  <c:v>0.90553692090873605</c:v>
                </c:pt>
                <c:pt idx="4837">
                  <c:v>3.4424547827806999</c:v>
                </c:pt>
                <c:pt idx="4838">
                  <c:v>4.1663093884966296</c:v>
                </c:pt>
                <c:pt idx="4839">
                  <c:v>-13.111357255967199</c:v>
                </c:pt>
                <c:pt idx="4840">
                  <c:v>1.45077327911682</c:v>
                </c:pt>
                <c:pt idx="4841">
                  <c:v>-2.9243605417462901</c:v>
                </c:pt>
                <c:pt idx="4842">
                  <c:v>-13.0321821264808</c:v>
                </c:pt>
                <c:pt idx="4843">
                  <c:v>3.3040730320097902</c:v>
                </c:pt>
                <c:pt idx="4844">
                  <c:v>-11.1755276460673</c:v>
                </c:pt>
                <c:pt idx="4845">
                  <c:v>5.7105462871952302</c:v>
                </c:pt>
                <c:pt idx="4846">
                  <c:v>-15.768888379977099</c:v>
                </c:pt>
                <c:pt idx="4847">
                  <c:v>8.4697910114224992</c:v>
                </c:pt>
                <c:pt idx="4848">
                  <c:v>-13.604710723971699</c:v>
                </c:pt>
                <c:pt idx="4849">
                  <c:v>-8.6553534553308502</c:v>
                </c:pt>
                <c:pt idx="4850">
                  <c:v>-14.5277852587857</c:v>
                </c:pt>
                <c:pt idx="4851">
                  <c:v>-1.89523690943538</c:v>
                </c:pt>
                <c:pt idx="4852">
                  <c:v>-14.7232092385055</c:v>
                </c:pt>
                <c:pt idx="4853">
                  <c:v>2.8928197420254298</c:v>
                </c:pt>
                <c:pt idx="4854">
                  <c:v>1.30951077024776</c:v>
                </c:pt>
                <c:pt idx="4855">
                  <c:v>-17.748458246819801</c:v>
                </c:pt>
                <c:pt idx="4856">
                  <c:v>-3.4064734398647598</c:v>
                </c:pt>
                <c:pt idx="4857">
                  <c:v>-5.6509098491744698</c:v>
                </c:pt>
                <c:pt idx="4858">
                  <c:v>9.2454690375345194</c:v>
                </c:pt>
                <c:pt idx="4859">
                  <c:v>-2.3384239584881898</c:v>
                </c:pt>
                <c:pt idx="4860">
                  <c:v>-5.2101835253018702</c:v>
                </c:pt>
                <c:pt idx="4861">
                  <c:v>4.8847162224401401</c:v>
                </c:pt>
                <c:pt idx="4862">
                  <c:v>-14.849004235731799</c:v>
                </c:pt>
                <c:pt idx="4863">
                  <c:v>6.6613195333321</c:v>
                </c:pt>
                <c:pt idx="4864">
                  <c:v>-8.7946916183603197</c:v>
                </c:pt>
                <c:pt idx="4865">
                  <c:v>2.9148862079629501</c:v>
                </c:pt>
                <c:pt idx="4866">
                  <c:v>5.8000161028864099</c:v>
                </c:pt>
                <c:pt idx="4867">
                  <c:v>-0.80502949301140703</c:v>
                </c:pt>
                <c:pt idx="4868">
                  <c:v>-11.679727743248399</c:v>
                </c:pt>
                <c:pt idx="4869">
                  <c:v>-4.1273334215721302</c:v>
                </c:pt>
                <c:pt idx="4870">
                  <c:v>-6.2405094338096898</c:v>
                </c:pt>
                <c:pt idx="4871">
                  <c:v>8.1240556847094094</c:v>
                </c:pt>
                <c:pt idx="4872">
                  <c:v>-12.381766484269001</c:v>
                </c:pt>
                <c:pt idx="4873">
                  <c:v>7.6135305301787204</c:v>
                </c:pt>
                <c:pt idx="4874">
                  <c:v>-5.2784666776192699</c:v>
                </c:pt>
                <c:pt idx="4875">
                  <c:v>-9.4499930933095406</c:v>
                </c:pt>
                <c:pt idx="4876">
                  <c:v>-9.3589438490292203</c:v>
                </c:pt>
                <c:pt idx="4877">
                  <c:v>-12.6344658491722</c:v>
                </c:pt>
                <c:pt idx="4878">
                  <c:v>-1.23327551673785</c:v>
                </c:pt>
                <c:pt idx="4879">
                  <c:v>9.3338280666649995E-2</c:v>
                </c:pt>
                <c:pt idx="4880">
                  <c:v>-11.254837599155501</c:v>
                </c:pt>
                <c:pt idx="4881">
                  <c:v>-6.7538583177507503</c:v>
                </c:pt>
                <c:pt idx="4882">
                  <c:v>0.46709738133461998</c:v>
                </c:pt>
                <c:pt idx="4883">
                  <c:v>-8.8912948618262</c:v>
                </c:pt>
                <c:pt idx="4884">
                  <c:v>-19.2435891733003</c:v>
                </c:pt>
                <c:pt idx="4885">
                  <c:v>-18.864655455840499</c:v>
                </c:pt>
                <c:pt idx="4886">
                  <c:v>3.0470298650015599</c:v>
                </c:pt>
                <c:pt idx="4887">
                  <c:v>-15.5193220046257</c:v>
                </c:pt>
                <c:pt idx="4888">
                  <c:v>-7.9173222023427003</c:v>
                </c:pt>
                <c:pt idx="4889">
                  <c:v>-7.2544017134732304</c:v>
                </c:pt>
                <c:pt idx="4890">
                  <c:v>-13.455732779467199</c:v>
                </c:pt>
                <c:pt idx="4891">
                  <c:v>-12.006825127495301</c:v>
                </c:pt>
                <c:pt idx="4892">
                  <c:v>4.2082844018141001</c:v>
                </c:pt>
                <c:pt idx="4893">
                  <c:v>-5.6143108942046496</c:v>
                </c:pt>
                <c:pt idx="4894">
                  <c:v>3.22994506670143</c:v>
                </c:pt>
                <c:pt idx="4895">
                  <c:v>-6.4382034823053198</c:v>
                </c:pt>
                <c:pt idx="4896">
                  <c:v>4.2143719491950202</c:v>
                </c:pt>
                <c:pt idx="4897">
                  <c:v>-6.0117296892678196</c:v>
                </c:pt>
                <c:pt idx="4898">
                  <c:v>-3.8180809498168902</c:v>
                </c:pt>
                <c:pt idx="4899">
                  <c:v>-9.5059723105896801</c:v>
                </c:pt>
                <c:pt idx="4900">
                  <c:v>-4.5075495208138001</c:v>
                </c:pt>
                <c:pt idx="4901">
                  <c:v>-13.821920680024</c:v>
                </c:pt>
                <c:pt idx="4902">
                  <c:v>-12.3633712072064</c:v>
                </c:pt>
                <c:pt idx="4903">
                  <c:v>9.1132342071475403</c:v>
                </c:pt>
                <c:pt idx="4904">
                  <c:v>0.16264332599099399</c:v>
                </c:pt>
                <c:pt idx="4905">
                  <c:v>-13.542133654114201</c:v>
                </c:pt>
                <c:pt idx="4906">
                  <c:v>-12.1517934483077</c:v>
                </c:pt>
                <c:pt idx="4907">
                  <c:v>-17.284386964462701</c:v>
                </c:pt>
                <c:pt idx="4908">
                  <c:v>1.7192576917740601</c:v>
                </c:pt>
                <c:pt idx="4909">
                  <c:v>-17.2099054549378</c:v>
                </c:pt>
                <c:pt idx="4910">
                  <c:v>-15.815911661968601</c:v>
                </c:pt>
                <c:pt idx="4911">
                  <c:v>4.2847411936841304</c:v>
                </c:pt>
                <c:pt idx="4912">
                  <c:v>-4.3489357038347096</c:v>
                </c:pt>
                <c:pt idx="4913">
                  <c:v>-1.13164789528361</c:v>
                </c:pt>
                <c:pt idx="4914">
                  <c:v>-5.8660026391899001</c:v>
                </c:pt>
                <c:pt idx="4915">
                  <c:v>8.3578724913811708</c:v>
                </c:pt>
                <c:pt idx="4916">
                  <c:v>-15.247499117163899</c:v>
                </c:pt>
                <c:pt idx="4917">
                  <c:v>-16.7581981877305</c:v>
                </c:pt>
                <c:pt idx="4918">
                  <c:v>-5.4024440892182604</c:v>
                </c:pt>
                <c:pt idx="4919">
                  <c:v>-18.841864805392099</c:v>
                </c:pt>
                <c:pt idx="4920">
                  <c:v>-3.2115343890132002</c:v>
                </c:pt>
                <c:pt idx="4921">
                  <c:v>-15.6360041053966</c:v>
                </c:pt>
                <c:pt idx="4922">
                  <c:v>-12.4731076120698</c:v>
                </c:pt>
                <c:pt idx="4923">
                  <c:v>8.3282222339812702</c:v>
                </c:pt>
                <c:pt idx="4924">
                  <c:v>-5.0502651945024102</c:v>
                </c:pt>
                <c:pt idx="4925">
                  <c:v>3.4990494000590302</c:v>
                </c:pt>
                <c:pt idx="4926">
                  <c:v>-19.109113091252102</c:v>
                </c:pt>
                <c:pt idx="4927">
                  <c:v>-15.7814890674829</c:v>
                </c:pt>
                <c:pt idx="4928">
                  <c:v>2.80957825826686</c:v>
                </c:pt>
                <c:pt idx="4929">
                  <c:v>-19.156158819888699</c:v>
                </c:pt>
                <c:pt idx="4930">
                  <c:v>-14.312422407736999</c:v>
                </c:pt>
                <c:pt idx="4931">
                  <c:v>-2.06510474793886</c:v>
                </c:pt>
                <c:pt idx="4932">
                  <c:v>-17.904276078065699</c:v>
                </c:pt>
                <c:pt idx="4933">
                  <c:v>-16.5046733711199</c:v>
                </c:pt>
                <c:pt idx="4934">
                  <c:v>4.0987537537277401</c:v>
                </c:pt>
                <c:pt idx="4935">
                  <c:v>-9.66173358802879</c:v>
                </c:pt>
                <c:pt idx="4936">
                  <c:v>-5.61961990026502</c:v>
                </c:pt>
                <c:pt idx="4937">
                  <c:v>-8.5624910492967405</c:v>
                </c:pt>
                <c:pt idx="4938">
                  <c:v>-7.0131272320467</c:v>
                </c:pt>
                <c:pt idx="4939">
                  <c:v>-5.73210693154157</c:v>
                </c:pt>
                <c:pt idx="4940">
                  <c:v>2.7288071636561102</c:v>
                </c:pt>
                <c:pt idx="4941">
                  <c:v>2.5700529972169202</c:v>
                </c:pt>
                <c:pt idx="4942">
                  <c:v>-5.4248105158475202</c:v>
                </c:pt>
                <c:pt idx="4943">
                  <c:v>0.89089431299796795</c:v>
                </c:pt>
                <c:pt idx="4944">
                  <c:v>-11.486304035578</c:v>
                </c:pt>
                <c:pt idx="4945">
                  <c:v>-12.420999824230501</c:v>
                </c:pt>
                <c:pt idx="4946">
                  <c:v>7.2307074473398103</c:v>
                </c:pt>
                <c:pt idx="4947">
                  <c:v>-13.6562687133093</c:v>
                </c:pt>
                <c:pt idx="4948">
                  <c:v>-11.599045659529301</c:v>
                </c:pt>
                <c:pt idx="4949">
                  <c:v>-18.518340982153099</c:v>
                </c:pt>
                <c:pt idx="4950">
                  <c:v>-3.0191565962359799</c:v>
                </c:pt>
                <c:pt idx="4951">
                  <c:v>-13.241487848175501</c:v>
                </c:pt>
                <c:pt idx="4952">
                  <c:v>-0.71200131922593002</c:v>
                </c:pt>
                <c:pt idx="4953">
                  <c:v>-9.8605896439221308</c:v>
                </c:pt>
                <c:pt idx="4954">
                  <c:v>-1.2136858528118899</c:v>
                </c:pt>
                <c:pt idx="4955">
                  <c:v>2.8179187319462602</c:v>
                </c:pt>
                <c:pt idx="4956">
                  <c:v>-2.5081113175512599</c:v>
                </c:pt>
                <c:pt idx="4957">
                  <c:v>-10.115436005477401</c:v>
                </c:pt>
                <c:pt idx="4958">
                  <c:v>-18.5273679985511</c:v>
                </c:pt>
                <c:pt idx="4959">
                  <c:v>-1.09313695630668</c:v>
                </c:pt>
                <c:pt idx="4960">
                  <c:v>-10.217559286817901</c:v>
                </c:pt>
                <c:pt idx="4961">
                  <c:v>-8.2600587942795407</c:v>
                </c:pt>
                <c:pt idx="4962">
                  <c:v>-0.241882272845614</c:v>
                </c:pt>
                <c:pt idx="4963">
                  <c:v>-14.424752673618899</c:v>
                </c:pt>
                <c:pt idx="4964">
                  <c:v>-7.1693373150304698</c:v>
                </c:pt>
                <c:pt idx="4965">
                  <c:v>1.0037012282777</c:v>
                </c:pt>
                <c:pt idx="4966">
                  <c:v>1.0086229221716601</c:v>
                </c:pt>
                <c:pt idx="4967">
                  <c:v>-12.3449692258199</c:v>
                </c:pt>
                <c:pt idx="4968">
                  <c:v>-8.9342585528593705</c:v>
                </c:pt>
                <c:pt idx="4969">
                  <c:v>-11.2251010849275</c:v>
                </c:pt>
                <c:pt idx="4970">
                  <c:v>-8.7643842304753505</c:v>
                </c:pt>
                <c:pt idx="4971">
                  <c:v>7.1642175899498701</c:v>
                </c:pt>
                <c:pt idx="4972">
                  <c:v>-9.9822521210130297</c:v>
                </c:pt>
                <c:pt idx="4973">
                  <c:v>-3.0010772753285302</c:v>
                </c:pt>
                <c:pt idx="4974">
                  <c:v>8.2510580001009792</c:v>
                </c:pt>
                <c:pt idx="4975">
                  <c:v>-6.0852401043880704</c:v>
                </c:pt>
                <c:pt idx="4976">
                  <c:v>-3.45076171264119</c:v>
                </c:pt>
                <c:pt idx="4977">
                  <c:v>3.8577197236024801</c:v>
                </c:pt>
                <c:pt idx="4978">
                  <c:v>-9.8400873105519207</c:v>
                </c:pt>
                <c:pt idx="4979">
                  <c:v>-16.550568643414199</c:v>
                </c:pt>
                <c:pt idx="4980">
                  <c:v>6.7753679258384496</c:v>
                </c:pt>
                <c:pt idx="4981">
                  <c:v>2.35614279722973</c:v>
                </c:pt>
                <c:pt idx="4982">
                  <c:v>6.7115141891961301</c:v>
                </c:pt>
                <c:pt idx="4983">
                  <c:v>-9.8896036443208093</c:v>
                </c:pt>
                <c:pt idx="4984">
                  <c:v>-13.035486963148999</c:v>
                </c:pt>
                <c:pt idx="4985">
                  <c:v>7.2747330618864501</c:v>
                </c:pt>
                <c:pt idx="4986">
                  <c:v>-16.087951810155001</c:v>
                </c:pt>
                <c:pt idx="4987">
                  <c:v>-17.028210621498399</c:v>
                </c:pt>
                <c:pt idx="4988">
                  <c:v>1.21409388553122</c:v>
                </c:pt>
                <c:pt idx="4989">
                  <c:v>-2.2501437308884098</c:v>
                </c:pt>
                <c:pt idx="4990">
                  <c:v>-18.578835580176001</c:v>
                </c:pt>
                <c:pt idx="4991">
                  <c:v>-0.97498074921606204</c:v>
                </c:pt>
                <c:pt idx="4992">
                  <c:v>7.7543753427570401</c:v>
                </c:pt>
                <c:pt idx="4993">
                  <c:v>5.2072099965316802E-2</c:v>
                </c:pt>
                <c:pt idx="4994">
                  <c:v>-13.8479092935026</c:v>
                </c:pt>
                <c:pt idx="4995">
                  <c:v>-1.1899549233773199</c:v>
                </c:pt>
                <c:pt idx="4996">
                  <c:v>-14.7386283912957</c:v>
                </c:pt>
                <c:pt idx="4997">
                  <c:v>-3.80176292312597</c:v>
                </c:pt>
                <c:pt idx="4998">
                  <c:v>-15.226146169658801</c:v>
                </c:pt>
                <c:pt idx="4999">
                  <c:v>1.0120762656348901</c:v>
                </c:pt>
                <c:pt idx="5000">
                  <c:v>-13.440577559818699</c:v>
                </c:pt>
                <c:pt idx="5001">
                  <c:v>-9.0862847037641696</c:v>
                </c:pt>
                <c:pt idx="5002">
                  <c:v>9.1222184610895294</c:v>
                </c:pt>
                <c:pt idx="5003">
                  <c:v>4.1941456065384504</c:v>
                </c:pt>
                <c:pt idx="5004">
                  <c:v>-19.144913946256398</c:v>
                </c:pt>
                <c:pt idx="5005">
                  <c:v>-8.6218092266413707E-2</c:v>
                </c:pt>
                <c:pt idx="5006">
                  <c:v>-6.0871606966031804</c:v>
                </c:pt>
                <c:pt idx="5007">
                  <c:v>-0.79115930058317296</c:v>
                </c:pt>
                <c:pt idx="5008">
                  <c:v>-19.2234587528391</c:v>
                </c:pt>
                <c:pt idx="5009">
                  <c:v>-16.5975799557947</c:v>
                </c:pt>
                <c:pt idx="5010">
                  <c:v>4.1601231530660598</c:v>
                </c:pt>
                <c:pt idx="5011">
                  <c:v>-8.4167819646466597</c:v>
                </c:pt>
                <c:pt idx="5012">
                  <c:v>-2.1318532273217201</c:v>
                </c:pt>
                <c:pt idx="5013">
                  <c:v>-4.4271182240859197</c:v>
                </c:pt>
                <c:pt idx="5014">
                  <c:v>-4.1195261340367502</c:v>
                </c:pt>
                <c:pt idx="5015">
                  <c:v>0.82074553739476297</c:v>
                </c:pt>
                <c:pt idx="5016">
                  <c:v>5.4681170011471298</c:v>
                </c:pt>
                <c:pt idx="5017">
                  <c:v>4.6536955580118597</c:v>
                </c:pt>
                <c:pt idx="5018">
                  <c:v>6.5701606616956498</c:v>
                </c:pt>
                <c:pt idx="5019">
                  <c:v>-9.1091869479159104</c:v>
                </c:pt>
                <c:pt idx="5020">
                  <c:v>-5.2698544100086302</c:v>
                </c:pt>
                <c:pt idx="5021">
                  <c:v>8.1346555198218002</c:v>
                </c:pt>
                <c:pt idx="5022">
                  <c:v>-14.7110605317968</c:v>
                </c:pt>
                <c:pt idx="5023">
                  <c:v>0.29405339550777398</c:v>
                </c:pt>
                <c:pt idx="5024">
                  <c:v>-3.0375567851496901</c:v>
                </c:pt>
                <c:pt idx="5025">
                  <c:v>-9.5919655219955793</c:v>
                </c:pt>
                <c:pt idx="5026">
                  <c:v>-9.6025610458617194</c:v>
                </c:pt>
                <c:pt idx="5027">
                  <c:v>-2.3125016806035701</c:v>
                </c:pt>
                <c:pt idx="5028">
                  <c:v>3.23174699720576</c:v>
                </c:pt>
                <c:pt idx="5029">
                  <c:v>-7.99033267512793</c:v>
                </c:pt>
                <c:pt idx="5030">
                  <c:v>-13.838852716258399</c:v>
                </c:pt>
                <c:pt idx="5031">
                  <c:v>-4.5712864790946899</c:v>
                </c:pt>
                <c:pt idx="5032">
                  <c:v>8.5723240105654792</c:v>
                </c:pt>
                <c:pt idx="5033">
                  <c:v>8.8147720736377E-2</c:v>
                </c:pt>
                <c:pt idx="5034">
                  <c:v>-2.9434372022801001</c:v>
                </c:pt>
                <c:pt idx="5035">
                  <c:v>-5.4861076128981603</c:v>
                </c:pt>
                <c:pt idx="5036">
                  <c:v>-6.1062389114651996</c:v>
                </c:pt>
                <c:pt idx="5037">
                  <c:v>-4.8385015581640403</c:v>
                </c:pt>
                <c:pt idx="5038">
                  <c:v>-10.745881173348399</c:v>
                </c:pt>
                <c:pt idx="5039">
                  <c:v>9.1105860566829104</c:v>
                </c:pt>
                <c:pt idx="5040">
                  <c:v>-9.7025923073638101</c:v>
                </c:pt>
                <c:pt idx="5041">
                  <c:v>-4.49280696735417</c:v>
                </c:pt>
                <c:pt idx="5042">
                  <c:v>-18.140671335309801</c:v>
                </c:pt>
                <c:pt idx="5043">
                  <c:v>-0.61347220284028603</c:v>
                </c:pt>
                <c:pt idx="5044">
                  <c:v>5.7512153195387103</c:v>
                </c:pt>
                <c:pt idx="5045">
                  <c:v>4.2594706117557601</c:v>
                </c:pt>
                <c:pt idx="5046">
                  <c:v>-15.0048445245469</c:v>
                </c:pt>
                <c:pt idx="5047">
                  <c:v>5.2596977832164402</c:v>
                </c:pt>
                <c:pt idx="5048">
                  <c:v>-14.4439899630461</c:v>
                </c:pt>
                <c:pt idx="5049">
                  <c:v>-5.10144579635136</c:v>
                </c:pt>
                <c:pt idx="5050">
                  <c:v>-4.2154932332259403</c:v>
                </c:pt>
                <c:pt idx="5051">
                  <c:v>-7.5855916001310204</c:v>
                </c:pt>
                <c:pt idx="5052">
                  <c:v>-1.0559284083482501</c:v>
                </c:pt>
                <c:pt idx="5053">
                  <c:v>0.17837989537332799</c:v>
                </c:pt>
                <c:pt idx="5054">
                  <c:v>-2.7082437200877401</c:v>
                </c:pt>
                <c:pt idx="5055">
                  <c:v>-9.5450155779325101</c:v>
                </c:pt>
                <c:pt idx="5056">
                  <c:v>-9.5676772304232998</c:v>
                </c:pt>
                <c:pt idx="5057">
                  <c:v>-3.7142042646063498</c:v>
                </c:pt>
                <c:pt idx="5058">
                  <c:v>-15.041988076454199</c:v>
                </c:pt>
                <c:pt idx="5059">
                  <c:v>9.2541130190134098</c:v>
                </c:pt>
                <c:pt idx="5060">
                  <c:v>-0.80215868226823095</c:v>
                </c:pt>
                <c:pt idx="5061">
                  <c:v>-2.35300538672751</c:v>
                </c:pt>
                <c:pt idx="5062">
                  <c:v>-19.020369407233598</c:v>
                </c:pt>
                <c:pt idx="5063">
                  <c:v>-18.423555724210502</c:v>
                </c:pt>
                <c:pt idx="5064">
                  <c:v>-4.5887570529853097</c:v>
                </c:pt>
                <c:pt idx="5065">
                  <c:v>1.33879385947223</c:v>
                </c:pt>
                <c:pt idx="5066">
                  <c:v>-16.0098727821</c:v>
                </c:pt>
                <c:pt idx="5067">
                  <c:v>-14.8272432248844</c:v>
                </c:pt>
                <c:pt idx="5068">
                  <c:v>-7.5186605072667296</c:v>
                </c:pt>
                <c:pt idx="5069">
                  <c:v>-7.7853892028700198</c:v>
                </c:pt>
                <c:pt idx="5070">
                  <c:v>-16.629774947995301</c:v>
                </c:pt>
                <c:pt idx="5071">
                  <c:v>-6.6300229967020803</c:v>
                </c:pt>
                <c:pt idx="5072">
                  <c:v>-6.0665989014345403</c:v>
                </c:pt>
                <c:pt idx="5073">
                  <c:v>-4.4404739163683002</c:v>
                </c:pt>
                <c:pt idx="5074">
                  <c:v>-8.85530913000464</c:v>
                </c:pt>
                <c:pt idx="5075">
                  <c:v>-11.125922570029999</c:v>
                </c:pt>
                <c:pt idx="5076">
                  <c:v>-17.6090812381223</c:v>
                </c:pt>
                <c:pt idx="5077">
                  <c:v>-0.51144675858668898</c:v>
                </c:pt>
                <c:pt idx="5078">
                  <c:v>-6.0407580483632701</c:v>
                </c:pt>
                <c:pt idx="5079">
                  <c:v>-12.565495728181199</c:v>
                </c:pt>
                <c:pt idx="5080">
                  <c:v>-0.23832453401529799</c:v>
                </c:pt>
                <c:pt idx="5081">
                  <c:v>2.1735822185610099</c:v>
                </c:pt>
                <c:pt idx="5082">
                  <c:v>4.1224297850570499</c:v>
                </c:pt>
                <c:pt idx="5083">
                  <c:v>-5.3025751548550302</c:v>
                </c:pt>
                <c:pt idx="5084">
                  <c:v>5.98628837010149</c:v>
                </c:pt>
                <c:pt idx="5085">
                  <c:v>5.4334484378803101</c:v>
                </c:pt>
                <c:pt idx="5086">
                  <c:v>-12.763952632080199</c:v>
                </c:pt>
                <c:pt idx="5087">
                  <c:v>-2.39484628395161</c:v>
                </c:pt>
                <c:pt idx="5088">
                  <c:v>-3.96474820187442</c:v>
                </c:pt>
                <c:pt idx="5089">
                  <c:v>9.5929736997305692</c:v>
                </c:pt>
                <c:pt idx="5090">
                  <c:v>1.07380332514842</c:v>
                </c:pt>
                <c:pt idx="5091">
                  <c:v>-17.215017421058501</c:v>
                </c:pt>
                <c:pt idx="5092">
                  <c:v>-16.327731505334899</c:v>
                </c:pt>
                <c:pt idx="5093">
                  <c:v>1.43081020868953</c:v>
                </c:pt>
                <c:pt idx="5094">
                  <c:v>1.04738267248329</c:v>
                </c:pt>
                <c:pt idx="5095">
                  <c:v>8.4870418107210396E-2</c:v>
                </c:pt>
                <c:pt idx="5096">
                  <c:v>-14.9582887757587</c:v>
                </c:pt>
                <c:pt idx="5097">
                  <c:v>-16.458158743402201</c:v>
                </c:pt>
                <c:pt idx="5098">
                  <c:v>-2.9178457903734101</c:v>
                </c:pt>
                <c:pt idx="5099">
                  <c:v>-11.135459304344099</c:v>
                </c:pt>
                <c:pt idx="5100">
                  <c:v>-9.9997977834879901</c:v>
                </c:pt>
                <c:pt idx="5101">
                  <c:v>9.5385408130876801</c:v>
                </c:pt>
                <c:pt idx="5102">
                  <c:v>-3.6079329621732299</c:v>
                </c:pt>
                <c:pt idx="5103">
                  <c:v>7.8592393343023899</c:v>
                </c:pt>
                <c:pt idx="5104">
                  <c:v>-19.3238033184962</c:v>
                </c:pt>
                <c:pt idx="5105">
                  <c:v>0.91534666796792996</c:v>
                </c:pt>
                <c:pt idx="5106">
                  <c:v>-13.4962869932708</c:v>
                </c:pt>
                <c:pt idx="5107">
                  <c:v>-9.4442169826901505</c:v>
                </c:pt>
                <c:pt idx="5108">
                  <c:v>-10.3107636402843</c:v>
                </c:pt>
                <c:pt idx="5109">
                  <c:v>-16.765051979850199</c:v>
                </c:pt>
                <c:pt idx="5110">
                  <c:v>7.4448225896504798</c:v>
                </c:pt>
                <c:pt idx="5111">
                  <c:v>-4.0520144796402997</c:v>
                </c:pt>
                <c:pt idx="5112">
                  <c:v>-17.998141591979302</c:v>
                </c:pt>
                <c:pt idx="5113">
                  <c:v>-1.88275364617869</c:v>
                </c:pt>
                <c:pt idx="5114">
                  <c:v>4.13650632258115</c:v>
                </c:pt>
                <c:pt idx="5115">
                  <c:v>8.8475388266895596</c:v>
                </c:pt>
                <c:pt idx="5116">
                  <c:v>-9.8048713813244603</c:v>
                </c:pt>
                <c:pt idx="5117">
                  <c:v>1.83365284829921</c:v>
                </c:pt>
                <c:pt idx="5118">
                  <c:v>-9.6055063784746402</c:v>
                </c:pt>
                <c:pt idx="5119">
                  <c:v>7.2564247080439497</c:v>
                </c:pt>
                <c:pt idx="5120">
                  <c:v>-16.5838363221687</c:v>
                </c:pt>
                <c:pt idx="5121">
                  <c:v>-18.441441184892099</c:v>
                </c:pt>
                <c:pt idx="5122">
                  <c:v>-14.919506346622001</c:v>
                </c:pt>
                <c:pt idx="5123">
                  <c:v>-11.2706017744352</c:v>
                </c:pt>
                <c:pt idx="5124">
                  <c:v>-19.006736923241199</c:v>
                </c:pt>
                <c:pt idx="5125">
                  <c:v>3.7985523971261799</c:v>
                </c:pt>
                <c:pt idx="5126">
                  <c:v>3.9106597570467301</c:v>
                </c:pt>
                <c:pt idx="5127">
                  <c:v>-7.2196945638664296</c:v>
                </c:pt>
                <c:pt idx="5128">
                  <c:v>-12.858280759491301</c:v>
                </c:pt>
                <c:pt idx="5129">
                  <c:v>-3.0302118640570699</c:v>
                </c:pt>
                <c:pt idx="5130">
                  <c:v>0.25585447496522301</c:v>
                </c:pt>
                <c:pt idx="5131">
                  <c:v>9.1834518277531991</c:v>
                </c:pt>
                <c:pt idx="5132">
                  <c:v>3.6256658059366099E-2</c:v>
                </c:pt>
                <c:pt idx="5133">
                  <c:v>-6.9323380337195903</c:v>
                </c:pt>
                <c:pt idx="5134">
                  <c:v>1.29451301482243</c:v>
                </c:pt>
                <c:pt idx="5135">
                  <c:v>0.37821578361629099</c:v>
                </c:pt>
                <c:pt idx="5136">
                  <c:v>-6.5789902688657804</c:v>
                </c:pt>
                <c:pt idx="5137">
                  <c:v>9.0117961685902603</c:v>
                </c:pt>
                <c:pt idx="5138">
                  <c:v>-7.3111274353167399</c:v>
                </c:pt>
                <c:pt idx="5139">
                  <c:v>-7.7677295681227303</c:v>
                </c:pt>
                <c:pt idx="5140">
                  <c:v>2.9452432193801399</c:v>
                </c:pt>
                <c:pt idx="5141">
                  <c:v>0.86397034773161097</c:v>
                </c:pt>
                <c:pt idx="5142">
                  <c:v>-18.6149375153264</c:v>
                </c:pt>
                <c:pt idx="5143">
                  <c:v>-1.8223258967537801</c:v>
                </c:pt>
                <c:pt idx="5144">
                  <c:v>-7.46904127293526</c:v>
                </c:pt>
                <c:pt idx="5145">
                  <c:v>-1.2804628149438</c:v>
                </c:pt>
                <c:pt idx="5146">
                  <c:v>-16.3122968085518</c:v>
                </c:pt>
                <c:pt idx="5147">
                  <c:v>-13.4636938054535</c:v>
                </c:pt>
                <c:pt idx="5148">
                  <c:v>-16.457346056129101</c:v>
                </c:pt>
                <c:pt idx="5149">
                  <c:v>0.217516708330044</c:v>
                </c:pt>
                <c:pt idx="5150">
                  <c:v>-2.5104972566002002</c:v>
                </c:pt>
                <c:pt idx="5151">
                  <c:v>-1.4347613853905601</c:v>
                </c:pt>
                <c:pt idx="5152">
                  <c:v>-8.2115146153332699</c:v>
                </c:pt>
                <c:pt idx="5153">
                  <c:v>-10.2480735458784</c:v>
                </c:pt>
                <c:pt idx="5154">
                  <c:v>2.06018188196796</c:v>
                </c:pt>
                <c:pt idx="5155">
                  <c:v>6.0406023165392302</c:v>
                </c:pt>
                <c:pt idx="5156">
                  <c:v>-9.4150598632744096</c:v>
                </c:pt>
                <c:pt idx="5157">
                  <c:v>8.0104797761983502</c:v>
                </c:pt>
                <c:pt idx="5158">
                  <c:v>4.8734297244992097</c:v>
                </c:pt>
                <c:pt idx="5159">
                  <c:v>2.8744723189905801</c:v>
                </c:pt>
                <c:pt idx="5160">
                  <c:v>-9.2879538219720406</c:v>
                </c:pt>
                <c:pt idx="5161">
                  <c:v>-2.0699547701648302</c:v>
                </c:pt>
                <c:pt idx="5162">
                  <c:v>-14.221871842650501</c:v>
                </c:pt>
                <c:pt idx="5163">
                  <c:v>2.31920867768509</c:v>
                </c:pt>
                <c:pt idx="5164">
                  <c:v>-7.5157566199675898</c:v>
                </c:pt>
                <c:pt idx="5165">
                  <c:v>9.2772357964018095</c:v>
                </c:pt>
                <c:pt idx="5166">
                  <c:v>-16.645276619642502</c:v>
                </c:pt>
                <c:pt idx="5167">
                  <c:v>3.5342286656629902</c:v>
                </c:pt>
                <c:pt idx="5168">
                  <c:v>-2.1828477970978799</c:v>
                </c:pt>
                <c:pt idx="5169">
                  <c:v>-14.6254197987988</c:v>
                </c:pt>
                <c:pt idx="5170">
                  <c:v>8.6441978016490992</c:v>
                </c:pt>
                <c:pt idx="5171">
                  <c:v>4.2439860133965599</c:v>
                </c:pt>
                <c:pt idx="5172">
                  <c:v>-2.9296934985773002</c:v>
                </c:pt>
                <c:pt idx="5173">
                  <c:v>1.9520577547136699</c:v>
                </c:pt>
                <c:pt idx="5174">
                  <c:v>-19.225198487486399</c:v>
                </c:pt>
                <c:pt idx="5175">
                  <c:v>6.2753226995853097</c:v>
                </c:pt>
                <c:pt idx="5176">
                  <c:v>-1.3994826843128501</c:v>
                </c:pt>
                <c:pt idx="5177">
                  <c:v>-0.29472612628009298</c:v>
                </c:pt>
                <c:pt idx="5178">
                  <c:v>0.33459835208633498</c:v>
                </c:pt>
                <c:pt idx="5179">
                  <c:v>2.1708247081996501</c:v>
                </c:pt>
                <c:pt idx="5180">
                  <c:v>-2.78568149305972</c:v>
                </c:pt>
                <c:pt idx="5181">
                  <c:v>-2.2138639822758099</c:v>
                </c:pt>
                <c:pt idx="5182">
                  <c:v>0.83231012973788299</c:v>
                </c:pt>
                <c:pt idx="5183">
                  <c:v>0.219297313542446</c:v>
                </c:pt>
                <c:pt idx="5184">
                  <c:v>-17.653969947732602</c:v>
                </c:pt>
                <c:pt idx="5185">
                  <c:v>-18.537149950060201</c:v>
                </c:pt>
                <c:pt idx="5186">
                  <c:v>0.18107796789330499</c:v>
                </c:pt>
                <c:pt idx="5187">
                  <c:v>-5.9448642131672598</c:v>
                </c:pt>
                <c:pt idx="5188">
                  <c:v>6.3551871951111902</c:v>
                </c:pt>
                <c:pt idx="5189">
                  <c:v>-1.16849870807111</c:v>
                </c:pt>
                <c:pt idx="5190">
                  <c:v>-3.0571982158711601</c:v>
                </c:pt>
                <c:pt idx="5191">
                  <c:v>-9.4961566598397003</c:v>
                </c:pt>
                <c:pt idx="5192">
                  <c:v>-3.5686742993979998</c:v>
                </c:pt>
                <c:pt idx="5193">
                  <c:v>9.5227950187595098</c:v>
                </c:pt>
                <c:pt idx="5194">
                  <c:v>-17.511065470113401</c:v>
                </c:pt>
                <c:pt idx="5195">
                  <c:v>5.91068864266781</c:v>
                </c:pt>
                <c:pt idx="5196">
                  <c:v>9.0343408729556902</c:v>
                </c:pt>
                <c:pt idx="5197">
                  <c:v>-5.6816909004710299</c:v>
                </c:pt>
                <c:pt idx="5198">
                  <c:v>7.4491399942201699</c:v>
                </c:pt>
                <c:pt idx="5199">
                  <c:v>-12.1711337388898</c:v>
                </c:pt>
                <c:pt idx="5200">
                  <c:v>-1.10564217987476</c:v>
                </c:pt>
                <c:pt idx="5201">
                  <c:v>-6.9940981389246497</c:v>
                </c:pt>
                <c:pt idx="5202">
                  <c:v>-18.990844722476201</c:v>
                </c:pt>
                <c:pt idx="5203">
                  <c:v>2.9673379766132699</c:v>
                </c:pt>
                <c:pt idx="5204">
                  <c:v>-15.295518933192501</c:v>
                </c:pt>
                <c:pt idx="5205">
                  <c:v>-3.5799508594772802</c:v>
                </c:pt>
                <c:pt idx="5206">
                  <c:v>-15.050184372183899</c:v>
                </c:pt>
                <c:pt idx="5207">
                  <c:v>-11.877324608011399</c:v>
                </c:pt>
                <c:pt idx="5208">
                  <c:v>-5.1260730610018799</c:v>
                </c:pt>
                <c:pt idx="5209">
                  <c:v>2.8950841628031498</c:v>
                </c:pt>
                <c:pt idx="5210">
                  <c:v>5.3693135953093396</c:v>
                </c:pt>
                <c:pt idx="5211">
                  <c:v>4.3724256203424403</c:v>
                </c:pt>
                <c:pt idx="5212">
                  <c:v>2.7490711227392901</c:v>
                </c:pt>
                <c:pt idx="5213">
                  <c:v>-6.1663017754482903</c:v>
                </c:pt>
                <c:pt idx="5214">
                  <c:v>-3.27130536298715</c:v>
                </c:pt>
                <c:pt idx="5215">
                  <c:v>-4.9638914319563296</c:v>
                </c:pt>
                <c:pt idx="5216">
                  <c:v>-17.465966957070499</c:v>
                </c:pt>
                <c:pt idx="5217">
                  <c:v>-14.824720435364499</c:v>
                </c:pt>
                <c:pt idx="5218">
                  <c:v>5.0542582101240496</c:v>
                </c:pt>
                <c:pt idx="5219">
                  <c:v>-10.215648346995801</c:v>
                </c:pt>
                <c:pt idx="5220">
                  <c:v>-13.1865876670376</c:v>
                </c:pt>
                <c:pt idx="5221">
                  <c:v>-16.799634480169299</c:v>
                </c:pt>
                <c:pt idx="5222">
                  <c:v>-0.75123764997693399</c:v>
                </c:pt>
                <c:pt idx="5223">
                  <c:v>-0.61576811308735901</c:v>
                </c:pt>
                <c:pt idx="5224">
                  <c:v>-0.29924221312992799</c:v>
                </c:pt>
                <c:pt idx="5225">
                  <c:v>-6.7014021934707901E-2</c:v>
                </c:pt>
                <c:pt idx="5226">
                  <c:v>-10.873237791288901</c:v>
                </c:pt>
                <c:pt idx="5227">
                  <c:v>-18.590639821632401</c:v>
                </c:pt>
                <c:pt idx="5228">
                  <c:v>-7.0881783894922101</c:v>
                </c:pt>
                <c:pt idx="5229">
                  <c:v>8.2965722053534403</c:v>
                </c:pt>
                <c:pt idx="5230">
                  <c:v>-12.1871008555781</c:v>
                </c:pt>
                <c:pt idx="5231">
                  <c:v>-4.9187787857489402</c:v>
                </c:pt>
                <c:pt idx="5232">
                  <c:v>-9.6455722792650498</c:v>
                </c:pt>
                <c:pt idx="5233">
                  <c:v>-6.4499608110673599</c:v>
                </c:pt>
                <c:pt idx="5234">
                  <c:v>6.25525081095524</c:v>
                </c:pt>
                <c:pt idx="5235">
                  <c:v>-2.2488432227277602</c:v>
                </c:pt>
                <c:pt idx="5236">
                  <c:v>-8.9264570830639602</c:v>
                </c:pt>
                <c:pt idx="5237">
                  <c:v>-9.1311434192721901</c:v>
                </c:pt>
                <c:pt idx="5238">
                  <c:v>-17.231388137640401</c:v>
                </c:pt>
                <c:pt idx="5239">
                  <c:v>-15.3491154383963</c:v>
                </c:pt>
                <c:pt idx="5240">
                  <c:v>4.1551645582042999E-3</c:v>
                </c:pt>
                <c:pt idx="5241">
                  <c:v>7.3247518348767802</c:v>
                </c:pt>
                <c:pt idx="5242">
                  <c:v>-18.750877382429401</c:v>
                </c:pt>
                <c:pt idx="5243">
                  <c:v>-10.2949031730166</c:v>
                </c:pt>
                <c:pt idx="5244">
                  <c:v>-8.2220455938095807</c:v>
                </c:pt>
                <c:pt idx="5245">
                  <c:v>-1.5965450788997</c:v>
                </c:pt>
                <c:pt idx="5246">
                  <c:v>-16.618886029158599</c:v>
                </c:pt>
                <c:pt idx="5247">
                  <c:v>3.4820543001883801</c:v>
                </c:pt>
                <c:pt idx="5248">
                  <c:v>-5.8851474261823604</c:v>
                </c:pt>
                <c:pt idx="5249">
                  <c:v>-8.9008713691133003</c:v>
                </c:pt>
                <c:pt idx="5250">
                  <c:v>-13.690358612981701</c:v>
                </c:pt>
                <c:pt idx="5251">
                  <c:v>0.12136034956915</c:v>
                </c:pt>
                <c:pt idx="5252">
                  <c:v>-19.002346033331701</c:v>
                </c:pt>
                <c:pt idx="5253">
                  <c:v>-3.0826895216043702</c:v>
                </c:pt>
                <c:pt idx="5254">
                  <c:v>-18.6605708936195</c:v>
                </c:pt>
                <c:pt idx="5255">
                  <c:v>-6.7607354602612801</c:v>
                </c:pt>
                <c:pt idx="5256">
                  <c:v>4.1036487517799101</c:v>
                </c:pt>
                <c:pt idx="5257">
                  <c:v>-10.219062248452801</c:v>
                </c:pt>
                <c:pt idx="5258">
                  <c:v>-8.5416333092121697</c:v>
                </c:pt>
                <c:pt idx="5259">
                  <c:v>8.0797954350332102</c:v>
                </c:pt>
                <c:pt idx="5260">
                  <c:v>7.7901987239906498</c:v>
                </c:pt>
                <c:pt idx="5261">
                  <c:v>-8.5877979312574908</c:v>
                </c:pt>
                <c:pt idx="5262">
                  <c:v>-7.3937143037776698</c:v>
                </c:pt>
                <c:pt idx="5263">
                  <c:v>6.0675213293100603</c:v>
                </c:pt>
                <c:pt idx="5264">
                  <c:v>-6.91359402576858</c:v>
                </c:pt>
                <c:pt idx="5265">
                  <c:v>0.220394402172125</c:v>
                </c:pt>
                <c:pt idx="5266">
                  <c:v>3.8164359722554799</c:v>
                </c:pt>
                <c:pt idx="5267">
                  <c:v>-8.6324366783902793</c:v>
                </c:pt>
                <c:pt idx="5268">
                  <c:v>8.3910971432796106</c:v>
                </c:pt>
                <c:pt idx="5269">
                  <c:v>-6.3112464768378098</c:v>
                </c:pt>
                <c:pt idx="5270">
                  <c:v>0.92197969045174499</c:v>
                </c:pt>
                <c:pt idx="5271">
                  <c:v>-6.9707695775994303</c:v>
                </c:pt>
                <c:pt idx="5272">
                  <c:v>8.0758451363621493</c:v>
                </c:pt>
                <c:pt idx="5273">
                  <c:v>-15.398268970727599</c:v>
                </c:pt>
                <c:pt idx="5274">
                  <c:v>1.09933986934867</c:v>
                </c:pt>
                <c:pt idx="5275">
                  <c:v>4.1580674773534296</c:v>
                </c:pt>
                <c:pt idx="5276">
                  <c:v>4.0699878773277698</c:v>
                </c:pt>
                <c:pt idx="5277">
                  <c:v>0.76259427218214904</c:v>
                </c:pt>
                <c:pt idx="5278">
                  <c:v>-1.4003523547046799</c:v>
                </c:pt>
                <c:pt idx="5279">
                  <c:v>7.0747320043197197</c:v>
                </c:pt>
                <c:pt idx="5280">
                  <c:v>-0.13991465977819201</c:v>
                </c:pt>
                <c:pt idx="5281">
                  <c:v>8.2107659124562193</c:v>
                </c:pt>
                <c:pt idx="5282">
                  <c:v>-8.2509788581453094</c:v>
                </c:pt>
                <c:pt idx="5283">
                  <c:v>-11.431948591149199</c:v>
                </c:pt>
                <c:pt idx="5284">
                  <c:v>-9.7393601475126701</c:v>
                </c:pt>
                <c:pt idx="5285">
                  <c:v>2.32648986226067</c:v>
                </c:pt>
                <c:pt idx="5286">
                  <c:v>-14.5253663185722</c:v>
                </c:pt>
                <c:pt idx="5287">
                  <c:v>0.33867514191098802</c:v>
                </c:pt>
                <c:pt idx="5288">
                  <c:v>8.01065376237257</c:v>
                </c:pt>
                <c:pt idx="5289">
                  <c:v>7.1016381660480103</c:v>
                </c:pt>
                <c:pt idx="5290">
                  <c:v>-9.3728680135210194</c:v>
                </c:pt>
                <c:pt idx="5291">
                  <c:v>4.5794689849805197</c:v>
                </c:pt>
                <c:pt idx="5292">
                  <c:v>-10.182336963022401</c:v>
                </c:pt>
                <c:pt idx="5293">
                  <c:v>1.0907385921035099E-2</c:v>
                </c:pt>
                <c:pt idx="5294">
                  <c:v>2.7052681868797301</c:v>
                </c:pt>
                <c:pt idx="5295">
                  <c:v>5.6747132641544997</c:v>
                </c:pt>
                <c:pt idx="5296">
                  <c:v>-13.192881155401199</c:v>
                </c:pt>
                <c:pt idx="5297">
                  <c:v>-4.9344113185200396</c:v>
                </c:pt>
                <c:pt idx="5298">
                  <c:v>0.71927111015245804</c:v>
                </c:pt>
                <c:pt idx="5299">
                  <c:v>2.9780850648201298</c:v>
                </c:pt>
                <c:pt idx="5300">
                  <c:v>-16.226688146572499</c:v>
                </c:pt>
                <c:pt idx="5301">
                  <c:v>8.2129835703100191</c:v>
                </c:pt>
                <c:pt idx="5302">
                  <c:v>-16.3994339727575</c:v>
                </c:pt>
                <c:pt idx="5303">
                  <c:v>-5.1868961024036304</c:v>
                </c:pt>
                <c:pt idx="5304">
                  <c:v>-0.89824925790187704</c:v>
                </c:pt>
                <c:pt idx="5305">
                  <c:v>-14.548329932066601</c:v>
                </c:pt>
                <c:pt idx="5306">
                  <c:v>2.5277687425245499</c:v>
                </c:pt>
                <c:pt idx="5307">
                  <c:v>-18.9549603304927</c:v>
                </c:pt>
                <c:pt idx="5308">
                  <c:v>-3.3002193882581201</c:v>
                </c:pt>
                <c:pt idx="5309">
                  <c:v>-8.4370365783747197</c:v>
                </c:pt>
                <c:pt idx="5310">
                  <c:v>-3.2596958012121902</c:v>
                </c:pt>
                <c:pt idx="5311">
                  <c:v>-13.9138629083028</c:v>
                </c:pt>
                <c:pt idx="5312">
                  <c:v>-9.3645553739164402</c:v>
                </c:pt>
                <c:pt idx="5313">
                  <c:v>3.3491006072452402E-2</c:v>
                </c:pt>
                <c:pt idx="5314">
                  <c:v>-3.4342856014187202</c:v>
                </c:pt>
                <c:pt idx="5315">
                  <c:v>-6.8510189681438201</c:v>
                </c:pt>
                <c:pt idx="5316">
                  <c:v>7.37637698186112</c:v>
                </c:pt>
                <c:pt idx="5317">
                  <c:v>-17.023053700476499</c:v>
                </c:pt>
                <c:pt idx="5318">
                  <c:v>4.8338598847674596</c:v>
                </c:pt>
                <c:pt idx="5319">
                  <c:v>-5.84023934324322</c:v>
                </c:pt>
                <c:pt idx="5320">
                  <c:v>-16.476852092549201</c:v>
                </c:pt>
                <c:pt idx="5321">
                  <c:v>-15.222418733315701</c:v>
                </c:pt>
                <c:pt idx="5322">
                  <c:v>-16.002554298268901</c:v>
                </c:pt>
                <c:pt idx="5323">
                  <c:v>-5.9963632481320497</c:v>
                </c:pt>
                <c:pt idx="5324">
                  <c:v>-1.35737242741515</c:v>
                </c:pt>
                <c:pt idx="5325">
                  <c:v>-4.0175332440014904</c:v>
                </c:pt>
                <c:pt idx="5326">
                  <c:v>5.5453371549655799</c:v>
                </c:pt>
                <c:pt idx="5327">
                  <c:v>-6.5229177267479397</c:v>
                </c:pt>
                <c:pt idx="5328">
                  <c:v>-8.6794758384013093</c:v>
                </c:pt>
                <c:pt idx="5329">
                  <c:v>-9.0423639231425792</c:v>
                </c:pt>
                <c:pt idx="5330">
                  <c:v>-9.5473560673359792</c:v>
                </c:pt>
                <c:pt idx="5331">
                  <c:v>-12.5192574736786</c:v>
                </c:pt>
                <c:pt idx="5332">
                  <c:v>-13.829736556948401</c:v>
                </c:pt>
                <c:pt idx="5333">
                  <c:v>-11.180929247161099</c:v>
                </c:pt>
                <c:pt idx="5334">
                  <c:v>-4.59709115753859</c:v>
                </c:pt>
                <c:pt idx="5335">
                  <c:v>-4.8798518173593299</c:v>
                </c:pt>
                <c:pt idx="5336">
                  <c:v>7.6311043141869197</c:v>
                </c:pt>
                <c:pt idx="5337">
                  <c:v>-9.3851726035755494</c:v>
                </c:pt>
                <c:pt idx="5338">
                  <c:v>-8.5838022251158606</c:v>
                </c:pt>
                <c:pt idx="5339">
                  <c:v>-12.1448398426895</c:v>
                </c:pt>
                <c:pt idx="5340">
                  <c:v>-18.048018979682301</c:v>
                </c:pt>
                <c:pt idx="5341">
                  <c:v>8.6590166029623692</c:v>
                </c:pt>
                <c:pt idx="5342">
                  <c:v>-4.7691204136999898</c:v>
                </c:pt>
                <c:pt idx="5343">
                  <c:v>8.6523496498865207</c:v>
                </c:pt>
                <c:pt idx="5344">
                  <c:v>5.8556497811658801</c:v>
                </c:pt>
                <c:pt idx="5345">
                  <c:v>0.71358339109394198</c:v>
                </c:pt>
                <c:pt idx="5346">
                  <c:v>-12.281675131781</c:v>
                </c:pt>
                <c:pt idx="5347">
                  <c:v>-11.7809982642832</c:v>
                </c:pt>
                <c:pt idx="5348">
                  <c:v>-14.773929228918799</c:v>
                </c:pt>
                <c:pt idx="5349">
                  <c:v>-14.2166979177413</c:v>
                </c:pt>
                <c:pt idx="5350">
                  <c:v>-14.553587719560801</c:v>
                </c:pt>
                <c:pt idx="5351">
                  <c:v>4.8684854301085103</c:v>
                </c:pt>
                <c:pt idx="5352">
                  <c:v>2.3912160754216898</c:v>
                </c:pt>
                <c:pt idx="5353">
                  <c:v>-19.2019006095062</c:v>
                </c:pt>
                <c:pt idx="5354">
                  <c:v>5.7410578356880198</c:v>
                </c:pt>
                <c:pt idx="5355">
                  <c:v>-10.092024737581401</c:v>
                </c:pt>
                <c:pt idx="5356">
                  <c:v>-18.708704067500999</c:v>
                </c:pt>
                <c:pt idx="5357">
                  <c:v>8.4629432238827693</c:v>
                </c:pt>
                <c:pt idx="5358">
                  <c:v>-15.991997870817499</c:v>
                </c:pt>
                <c:pt idx="5359">
                  <c:v>-14.482175692415399</c:v>
                </c:pt>
                <c:pt idx="5360">
                  <c:v>-8.5708258869829308</c:v>
                </c:pt>
                <c:pt idx="5361">
                  <c:v>-13.304580293788099</c:v>
                </c:pt>
                <c:pt idx="5362">
                  <c:v>-16.655349425440601</c:v>
                </c:pt>
                <c:pt idx="5363">
                  <c:v>-1.07160886406954</c:v>
                </c:pt>
                <c:pt idx="5364">
                  <c:v>-4.7625207982084902E-2</c:v>
                </c:pt>
                <c:pt idx="5365">
                  <c:v>3.9260873234495799</c:v>
                </c:pt>
                <c:pt idx="5366">
                  <c:v>-6.5317803201579601</c:v>
                </c:pt>
                <c:pt idx="5367">
                  <c:v>-9.8384295439819898</c:v>
                </c:pt>
                <c:pt idx="5368">
                  <c:v>-4.8541370478806103</c:v>
                </c:pt>
                <c:pt idx="5369">
                  <c:v>2.8758367171479602</c:v>
                </c:pt>
                <c:pt idx="5370">
                  <c:v>0.20206046595444699</c:v>
                </c:pt>
                <c:pt idx="5371">
                  <c:v>-14.632937578557</c:v>
                </c:pt>
                <c:pt idx="5372">
                  <c:v>9.5412156239871795</c:v>
                </c:pt>
                <c:pt idx="5373">
                  <c:v>3.8482547014619</c:v>
                </c:pt>
                <c:pt idx="5374">
                  <c:v>0.39483621606359198</c:v>
                </c:pt>
                <c:pt idx="5375">
                  <c:v>-16.495331316817602</c:v>
                </c:pt>
                <c:pt idx="5376">
                  <c:v>-2.5017909908044</c:v>
                </c:pt>
                <c:pt idx="5377">
                  <c:v>-19.065871952656799</c:v>
                </c:pt>
                <c:pt idx="5378">
                  <c:v>-9.6748671234874095</c:v>
                </c:pt>
                <c:pt idx="5379">
                  <c:v>-5.7979741019201203</c:v>
                </c:pt>
                <c:pt idx="5380">
                  <c:v>4.5578685991282004</c:v>
                </c:pt>
                <c:pt idx="5381">
                  <c:v>6.09084060207707</c:v>
                </c:pt>
                <c:pt idx="5382">
                  <c:v>-1.1508443529689401</c:v>
                </c:pt>
                <c:pt idx="5383">
                  <c:v>-9.2344823716160693</c:v>
                </c:pt>
                <c:pt idx="5384">
                  <c:v>-15.7661581545595</c:v>
                </c:pt>
                <c:pt idx="5385">
                  <c:v>-12.083320494260599</c:v>
                </c:pt>
                <c:pt idx="5386">
                  <c:v>3.8965241052677002</c:v>
                </c:pt>
                <c:pt idx="5387">
                  <c:v>-13.173735721925199</c:v>
                </c:pt>
                <c:pt idx="5388">
                  <c:v>-0.14592173433504799</c:v>
                </c:pt>
                <c:pt idx="5389">
                  <c:v>8.6238045391747704</c:v>
                </c:pt>
                <c:pt idx="5390">
                  <c:v>-4.2544890534686299</c:v>
                </c:pt>
                <c:pt idx="5391">
                  <c:v>-8.4028727582045892</c:v>
                </c:pt>
                <c:pt idx="5392">
                  <c:v>-7.4181165068747204</c:v>
                </c:pt>
                <c:pt idx="5393">
                  <c:v>-5.4065185268323903</c:v>
                </c:pt>
                <c:pt idx="5394">
                  <c:v>-0.30879519039959402</c:v>
                </c:pt>
                <c:pt idx="5395">
                  <c:v>-5.9378641606942502</c:v>
                </c:pt>
                <c:pt idx="5396">
                  <c:v>0.98927128232168704</c:v>
                </c:pt>
                <c:pt idx="5397">
                  <c:v>-9.5320949478821806</c:v>
                </c:pt>
                <c:pt idx="5398">
                  <c:v>-10.389477403207399</c:v>
                </c:pt>
                <c:pt idx="5399">
                  <c:v>3.7585050775271802</c:v>
                </c:pt>
                <c:pt idx="5400">
                  <c:v>2.2773354327463</c:v>
                </c:pt>
                <c:pt idx="5401">
                  <c:v>-1.4546333202939601</c:v>
                </c:pt>
                <c:pt idx="5402">
                  <c:v>-17.7955560161489</c:v>
                </c:pt>
                <c:pt idx="5403">
                  <c:v>-12.341553762272101</c:v>
                </c:pt>
                <c:pt idx="5404">
                  <c:v>-0.32889012646358301</c:v>
                </c:pt>
                <c:pt idx="5405">
                  <c:v>3.34657705466392</c:v>
                </c:pt>
                <c:pt idx="5406">
                  <c:v>-7.7519438037011001</c:v>
                </c:pt>
                <c:pt idx="5407">
                  <c:v>-12.121585313007399</c:v>
                </c:pt>
                <c:pt idx="5408">
                  <c:v>-5.2248263277450997</c:v>
                </c:pt>
                <c:pt idx="5409">
                  <c:v>-4.1656879441723502</c:v>
                </c:pt>
                <c:pt idx="5410">
                  <c:v>-12.844254832005801</c:v>
                </c:pt>
                <c:pt idx="5411">
                  <c:v>0.94088851539939999</c:v>
                </c:pt>
                <c:pt idx="5412">
                  <c:v>-13.569623211440099</c:v>
                </c:pt>
                <c:pt idx="5413">
                  <c:v>-12.482915217004001</c:v>
                </c:pt>
                <c:pt idx="5414">
                  <c:v>6.1294345396790497</c:v>
                </c:pt>
                <c:pt idx="5415">
                  <c:v>-8.7542348496852007</c:v>
                </c:pt>
                <c:pt idx="5416">
                  <c:v>6.5107727972434004</c:v>
                </c:pt>
                <c:pt idx="5417">
                  <c:v>-15.098099206149</c:v>
                </c:pt>
                <c:pt idx="5418">
                  <c:v>-2.0796495186833699</c:v>
                </c:pt>
                <c:pt idx="5419">
                  <c:v>-9.8473952644363205</c:v>
                </c:pt>
                <c:pt idx="5420">
                  <c:v>2.9492493292083699</c:v>
                </c:pt>
                <c:pt idx="5421">
                  <c:v>-13.6822300428608</c:v>
                </c:pt>
                <c:pt idx="5422">
                  <c:v>0.90219874674213896</c:v>
                </c:pt>
                <c:pt idx="5423">
                  <c:v>8.7906758514731091</c:v>
                </c:pt>
                <c:pt idx="5424">
                  <c:v>4.0988652827453498</c:v>
                </c:pt>
                <c:pt idx="5425">
                  <c:v>0.88647371915534401</c:v>
                </c:pt>
                <c:pt idx="5426">
                  <c:v>-14.603587694939</c:v>
                </c:pt>
                <c:pt idx="5427">
                  <c:v>-2.0544481551732399</c:v>
                </c:pt>
                <c:pt idx="5428">
                  <c:v>-8.6098365457920991</c:v>
                </c:pt>
                <c:pt idx="5429">
                  <c:v>-3.0345279526854898</c:v>
                </c:pt>
                <c:pt idx="5430">
                  <c:v>4.0753150641025</c:v>
                </c:pt>
                <c:pt idx="5431">
                  <c:v>-8.0413989031507995</c:v>
                </c:pt>
                <c:pt idx="5432">
                  <c:v>4.9605629329206398</c:v>
                </c:pt>
                <c:pt idx="5433">
                  <c:v>-4.6327393320012602</c:v>
                </c:pt>
                <c:pt idx="5434">
                  <c:v>-14.173822144133799</c:v>
                </c:pt>
                <c:pt idx="5435">
                  <c:v>-13.1388617707281</c:v>
                </c:pt>
                <c:pt idx="5436">
                  <c:v>1.49709298648588</c:v>
                </c:pt>
                <c:pt idx="5437">
                  <c:v>-0.34631232039201398</c:v>
                </c:pt>
                <c:pt idx="5438">
                  <c:v>-7.2881795572905004</c:v>
                </c:pt>
                <c:pt idx="5439">
                  <c:v>-9.4396681990978504</c:v>
                </c:pt>
                <c:pt idx="5440">
                  <c:v>6.5272748278042396</c:v>
                </c:pt>
                <c:pt idx="5441">
                  <c:v>-18.6217191804121</c:v>
                </c:pt>
                <c:pt idx="5442">
                  <c:v>-16.9549954581008</c:v>
                </c:pt>
                <c:pt idx="5443">
                  <c:v>-2.6581078920378798</c:v>
                </c:pt>
                <c:pt idx="5444">
                  <c:v>0.16963410941768001</c:v>
                </c:pt>
                <c:pt idx="5445">
                  <c:v>-17.869043262900899</c:v>
                </c:pt>
                <c:pt idx="5446">
                  <c:v>3.5695020200729299</c:v>
                </c:pt>
                <c:pt idx="5447">
                  <c:v>-7.0992605333669196</c:v>
                </c:pt>
                <c:pt idx="5448">
                  <c:v>-17.576498097683402</c:v>
                </c:pt>
                <c:pt idx="5449">
                  <c:v>0.65577276493782999</c:v>
                </c:pt>
                <c:pt idx="5450">
                  <c:v>-19.2763442533915</c:v>
                </c:pt>
                <c:pt idx="5451">
                  <c:v>-9.7849772472209597</c:v>
                </c:pt>
                <c:pt idx="5452">
                  <c:v>0.86865269956107705</c:v>
                </c:pt>
                <c:pt idx="5453">
                  <c:v>-18.415508138962799</c:v>
                </c:pt>
                <c:pt idx="5454">
                  <c:v>9.1475340186937402</c:v>
                </c:pt>
                <c:pt idx="5455">
                  <c:v>5.5302280743636096</c:v>
                </c:pt>
                <c:pt idx="5456">
                  <c:v>-14.577783175848699</c:v>
                </c:pt>
                <c:pt idx="5457">
                  <c:v>3.8535310069647899</c:v>
                </c:pt>
                <c:pt idx="5458">
                  <c:v>-6.8848921728112096</c:v>
                </c:pt>
                <c:pt idx="5459">
                  <c:v>-1.27321720091978</c:v>
                </c:pt>
                <c:pt idx="5460">
                  <c:v>-13.4567861779614</c:v>
                </c:pt>
                <c:pt idx="5461">
                  <c:v>2.13530356499726</c:v>
                </c:pt>
                <c:pt idx="5462">
                  <c:v>-9.7459279770435092</c:v>
                </c:pt>
                <c:pt idx="5463">
                  <c:v>-0.154681620737423</c:v>
                </c:pt>
                <c:pt idx="5464">
                  <c:v>-3.49549056905275</c:v>
                </c:pt>
                <c:pt idx="5465">
                  <c:v>-1.8994015124152801</c:v>
                </c:pt>
                <c:pt idx="5466">
                  <c:v>-18.987989820255301</c:v>
                </c:pt>
                <c:pt idx="5467">
                  <c:v>-2.6524073412456999</c:v>
                </c:pt>
                <c:pt idx="5468">
                  <c:v>-6.1481237319625004</c:v>
                </c:pt>
                <c:pt idx="5469">
                  <c:v>-3.6624302261438402</c:v>
                </c:pt>
                <c:pt idx="5470">
                  <c:v>-15.257853376071401</c:v>
                </c:pt>
                <c:pt idx="5471">
                  <c:v>6.97992996393931</c:v>
                </c:pt>
                <c:pt idx="5472">
                  <c:v>-8.8370607064570201</c:v>
                </c:pt>
                <c:pt idx="5473">
                  <c:v>-9.2748399597216107</c:v>
                </c:pt>
                <c:pt idx="5474">
                  <c:v>8.5878892463263892</c:v>
                </c:pt>
                <c:pt idx="5475">
                  <c:v>7.8791191727945504</c:v>
                </c:pt>
                <c:pt idx="5476">
                  <c:v>3.5751396289197301</c:v>
                </c:pt>
                <c:pt idx="5477">
                  <c:v>-13.6516687731703</c:v>
                </c:pt>
                <c:pt idx="5478">
                  <c:v>-13.0360847923971</c:v>
                </c:pt>
                <c:pt idx="5479">
                  <c:v>7.2836499102992098</c:v>
                </c:pt>
                <c:pt idx="5480">
                  <c:v>-13.430979412583699</c:v>
                </c:pt>
                <c:pt idx="5481">
                  <c:v>-7.9986987257679099</c:v>
                </c:pt>
                <c:pt idx="5482">
                  <c:v>-16.548075341611298</c:v>
                </c:pt>
                <c:pt idx="5483">
                  <c:v>0.82081643603122201</c:v>
                </c:pt>
                <c:pt idx="5484">
                  <c:v>-11.3428836284117</c:v>
                </c:pt>
                <c:pt idx="5485">
                  <c:v>-0.261835594981988</c:v>
                </c:pt>
                <c:pt idx="5486">
                  <c:v>4.3803530506953701</c:v>
                </c:pt>
                <c:pt idx="5487">
                  <c:v>9.3588219098113701</c:v>
                </c:pt>
                <c:pt idx="5488">
                  <c:v>0.213295475960778</c:v>
                </c:pt>
                <c:pt idx="5489">
                  <c:v>-12.3667623660295</c:v>
                </c:pt>
                <c:pt idx="5490">
                  <c:v>-2.1932135929507401</c:v>
                </c:pt>
                <c:pt idx="5491">
                  <c:v>-8.1500795049219494</c:v>
                </c:pt>
                <c:pt idx="5492">
                  <c:v>-0.88932882230777999</c:v>
                </c:pt>
                <c:pt idx="5493">
                  <c:v>-3.7726537530070798</c:v>
                </c:pt>
                <c:pt idx="5494">
                  <c:v>-0.63326338329878895</c:v>
                </c:pt>
                <c:pt idx="5495">
                  <c:v>7.2748289737871996</c:v>
                </c:pt>
                <c:pt idx="5496">
                  <c:v>5.1737518895327304</c:v>
                </c:pt>
                <c:pt idx="5497">
                  <c:v>-1.2002912947636999</c:v>
                </c:pt>
                <c:pt idx="5498">
                  <c:v>9.3772086281004405</c:v>
                </c:pt>
                <c:pt idx="5499">
                  <c:v>-11.1197372232497</c:v>
                </c:pt>
                <c:pt idx="5500">
                  <c:v>3.72823157991601</c:v>
                </c:pt>
                <c:pt idx="5501">
                  <c:v>-12.1950125095851</c:v>
                </c:pt>
                <c:pt idx="5502">
                  <c:v>-0.75448886497513501</c:v>
                </c:pt>
                <c:pt idx="5503">
                  <c:v>-3.87128773556271</c:v>
                </c:pt>
                <c:pt idx="5504">
                  <c:v>-6.07835649856696E-2</c:v>
                </c:pt>
                <c:pt idx="5505">
                  <c:v>-10.555277416237701</c:v>
                </c:pt>
                <c:pt idx="5506">
                  <c:v>-18.5193184875593</c:v>
                </c:pt>
                <c:pt idx="5507">
                  <c:v>1.4844230908926299</c:v>
                </c:pt>
                <c:pt idx="5508">
                  <c:v>5.4898583181026996</c:v>
                </c:pt>
                <c:pt idx="5509">
                  <c:v>-10.034424466553499</c:v>
                </c:pt>
                <c:pt idx="5510">
                  <c:v>-1.6570709680414999</c:v>
                </c:pt>
                <c:pt idx="5511">
                  <c:v>1.26133184361758</c:v>
                </c:pt>
                <c:pt idx="5512">
                  <c:v>-18.400030053680801</c:v>
                </c:pt>
                <c:pt idx="5513">
                  <c:v>2.1140565148011401</c:v>
                </c:pt>
                <c:pt idx="5514">
                  <c:v>6.16554527965154</c:v>
                </c:pt>
                <c:pt idx="5515">
                  <c:v>-6.9500324027661096</c:v>
                </c:pt>
                <c:pt idx="5516">
                  <c:v>2.9981979385792701</c:v>
                </c:pt>
                <c:pt idx="5517">
                  <c:v>-18.026531474500299</c:v>
                </c:pt>
                <c:pt idx="5518">
                  <c:v>5.3639222069043404</c:v>
                </c:pt>
                <c:pt idx="5519">
                  <c:v>-11.8491737242804</c:v>
                </c:pt>
                <c:pt idx="5520">
                  <c:v>-5.2308670285284702</c:v>
                </c:pt>
                <c:pt idx="5521">
                  <c:v>0.184759265388907</c:v>
                </c:pt>
                <c:pt idx="5522">
                  <c:v>-13.3594941788357</c:v>
                </c:pt>
                <c:pt idx="5523">
                  <c:v>-15.8990608495182</c:v>
                </c:pt>
                <c:pt idx="5524">
                  <c:v>-5.40565335405475</c:v>
                </c:pt>
                <c:pt idx="5525">
                  <c:v>-6.1572288875394596</c:v>
                </c:pt>
                <c:pt idx="5526">
                  <c:v>-5.8089777788948602</c:v>
                </c:pt>
                <c:pt idx="5527">
                  <c:v>-8.4169396998537902</c:v>
                </c:pt>
                <c:pt idx="5528">
                  <c:v>3.7638565701117002</c:v>
                </c:pt>
                <c:pt idx="5529">
                  <c:v>-14.711414149527</c:v>
                </c:pt>
                <c:pt idx="5530">
                  <c:v>-10.1030002105006</c:v>
                </c:pt>
                <c:pt idx="5531">
                  <c:v>-1.2323135970983199</c:v>
                </c:pt>
                <c:pt idx="5532">
                  <c:v>-17.553292775506801</c:v>
                </c:pt>
                <c:pt idx="5533">
                  <c:v>0.32831548724638798</c:v>
                </c:pt>
                <c:pt idx="5534">
                  <c:v>-4.5944615664422299</c:v>
                </c:pt>
                <c:pt idx="5535">
                  <c:v>2.8887914064058999</c:v>
                </c:pt>
                <c:pt idx="5536">
                  <c:v>6.6659566113056901</c:v>
                </c:pt>
                <c:pt idx="5537">
                  <c:v>8.7020254819625897</c:v>
                </c:pt>
                <c:pt idx="5538">
                  <c:v>3.6732309532468301</c:v>
                </c:pt>
                <c:pt idx="5539">
                  <c:v>-0.869321973167409</c:v>
                </c:pt>
                <c:pt idx="5540">
                  <c:v>-17.221796476895499</c:v>
                </c:pt>
                <c:pt idx="5541">
                  <c:v>-14.1871284916792</c:v>
                </c:pt>
                <c:pt idx="5542">
                  <c:v>-12.0545577187938</c:v>
                </c:pt>
                <c:pt idx="5543">
                  <c:v>-14.7601242331039</c:v>
                </c:pt>
                <c:pt idx="5544">
                  <c:v>-14.8155546208889</c:v>
                </c:pt>
                <c:pt idx="5545">
                  <c:v>-9.3985223824565107</c:v>
                </c:pt>
                <c:pt idx="5546">
                  <c:v>-0.34427688331897299</c:v>
                </c:pt>
                <c:pt idx="5547">
                  <c:v>-5.5177557573235596</c:v>
                </c:pt>
                <c:pt idx="5548">
                  <c:v>-16.190287117538102</c:v>
                </c:pt>
                <c:pt idx="5549">
                  <c:v>-0.32302914680487399</c:v>
                </c:pt>
                <c:pt idx="5550">
                  <c:v>-13.8695280976803</c:v>
                </c:pt>
                <c:pt idx="5551">
                  <c:v>-7.6009970932498598</c:v>
                </c:pt>
                <c:pt idx="5552">
                  <c:v>9.6464215164294806</c:v>
                </c:pt>
                <c:pt idx="5553">
                  <c:v>4.60831173102157</c:v>
                </c:pt>
                <c:pt idx="5554">
                  <c:v>-6.1977682041014504</c:v>
                </c:pt>
                <c:pt idx="5555">
                  <c:v>-1.1506761470126401</c:v>
                </c:pt>
                <c:pt idx="5556">
                  <c:v>-12.832800466243899</c:v>
                </c:pt>
                <c:pt idx="5557">
                  <c:v>-17.503715810039399</c:v>
                </c:pt>
                <c:pt idx="5558">
                  <c:v>-3.90916208334394</c:v>
                </c:pt>
                <c:pt idx="5559">
                  <c:v>-10.529619147517501</c:v>
                </c:pt>
                <c:pt idx="5560">
                  <c:v>9.3763687879250401</c:v>
                </c:pt>
                <c:pt idx="5561">
                  <c:v>2.0339755973023599</c:v>
                </c:pt>
                <c:pt idx="5562">
                  <c:v>3.6433034282498</c:v>
                </c:pt>
                <c:pt idx="5563">
                  <c:v>-10.9314199091821</c:v>
                </c:pt>
                <c:pt idx="5564">
                  <c:v>8.1722195142796199</c:v>
                </c:pt>
                <c:pt idx="5565">
                  <c:v>-5.53818823046237</c:v>
                </c:pt>
                <c:pt idx="5566">
                  <c:v>0.63611281500380301</c:v>
                </c:pt>
                <c:pt idx="5567">
                  <c:v>4.42558202024387</c:v>
                </c:pt>
                <c:pt idx="5568">
                  <c:v>2.0467005329896102</c:v>
                </c:pt>
                <c:pt idx="5569">
                  <c:v>-16.5175980815233</c:v>
                </c:pt>
                <c:pt idx="5570">
                  <c:v>-4.7873821795151699</c:v>
                </c:pt>
                <c:pt idx="5571">
                  <c:v>-13.668497658065</c:v>
                </c:pt>
                <c:pt idx="5572">
                  <c:v>-9.7375948041917102</c:v>
                </c:pt>
                <c:pt idx="5573">
                  <c:v>-18.1636934589371</c:v>
                </c:pt>
                <c:pt idx="5574">
                  <c:v>-3.7151536424113401</c:v>
                </c:pt>
                <c:pt idx="5575">
                  <c:v>-0.34202464166993302</c:v>
                </c:pt>
                <c:pt idx="5576">
                  <c:v>5.5425807227745798</c:v>
                </c:pt>
                <c:pt idx="5577">
                  <c:v>7.7350565678704299</c:v>
                </c:pt>
                <c:pt idx="5578">
                  <c:v>-4.2610054360802296</c:v>
                </c:pt>
                <c:pt idx="5579">
                  <c:v>-3.9812857712201399</c:v>
                </c:pt>
                <c:pt idx="5580">
                  <c:v>-6.1072785764485102</c:v>
                </c:pt>
                <c:pt idx="5581">
                  <c:v>-2.5767034311827501</c:v>
                </c:pt>
                <c:pt idx="5582">
                  <c:v>9.6386387575173593</c:v>
                </c:pt>
                <c:pt idx="5583">
                  <c:v>-12.8048173952388</c:v>
                </c:pt>
                <c:pt idx="5584">
                  <c:v>-3.2311262058765502</c:v>
                </c:pt>
                <c:pt idx="5585">
                  <c:v>-4.5172029093360297</c:v>
                </c:pt>
                <c:pt idx="5586">
                  <c:v>-6.73415496613835</c:v>
                </c:pt>
                <c:pt idx="5587">
                  <c:v>-16.0993996174569</c:v>
                </c:pt>
                <c:pt idx="5588">
                  <c:v>-7.2155616407064</c:v>
                </c:pt>
                <c:pt idx="5589">
                  <c:v>-17.989960695490101</c:v>
                </c:pt>
                <c:pt idx="5590">
                  <c:v>-9.5352164442945</c:v>
                </c:pt>
                <c:pt idx="5591">
                  <c:v>8.8853691515578603</c:v>
                </c:pt>
                <c:pt idx="5592">
                  <c:v>-18.277490593159101</c:v>
                </c:pt>
                <c:pt idx="5593">
                  <c:v>8.6509820607586203</c:v>
                </c:pt>
                <c:pt idx="5594">
                  <c:v>-10.0999939747858</c:v>
                </c:pt>
                <c:pt idx="5595">
                  <c:v>-11.637211060353099</c:v>
                </c:pt>
                <c:pt idx="5596">
                  <c:v>8.0424717549932101</c:v>
                </c:pt>
                <c:pt idx="5597">
                  <c:v>-14.619995317939701</c:v>
                </c:pt>
                <c:pt idx="5598">
                  <c:v>-5.4885635994030899</c:v>
                </c:pt>
                <c:pt idx="5599">
                  <c:v>8.5688162462731707</c:v>
                </c:pt>
                <c:pt idx="5600">
                  <c:v>-13.1049768631372</c:v>
                </c:pt>
                <c:pt idx="5601">
                  <c:v>-0.74251300661877495</c:v>
                </c:pt>
                <c:pt idx="5602">
                  <c:v>4.1078502924891698</c:v>
                </c:pt>
                <c:pt idx="5603">
                  <c:v>-12.6158254149993</c:v>
                </c:pt>
                <c:pt idx="5604">
                  <c:v>-17.968911219480098</c:v>
                </c:pt>
                <c:pt idx="5605">
                  <c:v>-9.8175841819862306</c:v>
                </c:pt>
                <c:pt idx="5606">
                  <c:v>-16.323461871674098</c:v>
                </c:pt>
                <c:pt idx="5607">
                  <c:v>-8.7053409737123193</c:v>
                </c:pt>
                <c:pt idx="5608">
                  <c:v>-0.32815364735457497</c:v>
                </c:pt>
                <c:pt idx="5609">
                  <c:v>3.0028257391867501</c:v>
                </c:pt>
                <c:pt idx="5610">
                  <c:v>5.2749944503059298</c:v>
                </c:pt>
                <c:pt idx="5611">
                  <c:v>-16.4693356480674</c:v>
                </c:pt>
                <c:pt idx="5612">
                  <c:v>-11.3626098568639</c:v>
                </c:pt>
                <c:pt idx="5613">
                  <c:v>-5.9581569363299796</c:v>
                </c:pt>
                <c:pt idx="5614">
                  <c:v>-2.15085833558468</c:v>
                </c:pt>
                <c:pt idx="5615">
                  <c:v>-17.150323078267899</c:v>
                </c:pt>
                <c:pt idx="5616">
                  <c:v>1.17203831925622</c:v>
                </c:pt>
                <c:pt idx="5617">
                  <c:v>-1.3299721386085701</c:v>
                </c:pt>
                <c:pt idx="5618">
                  <c:v>-12.0107563891659</c:v>
                </c:pt>
                <c:pt idx="5619">
                  <c:v>-7.7311157740965397</c:v>
                </c:pt>
                <c:pt idx="5620">
                  <c:v>7.5010736960471203</c:v>
                </c:pt>
                <c:pt idx="5621">
                  <c:v>-10.086269568765101</c:v>
                </c:pt>
                <c:pt idx="5622">
                  <c:v>9.3827890514081205E-2</c:v>
                </c:pt>
                <c:pt idx="5623">
                  <c:v>-0.60426714476065102</c:v>
                </c:pt>
                <c:pt idx="5624">
                  <c:v>-7.3781386395924802</c:v>
                </c:pt>
                <c:pt idx="5625">
                  <c:v>-0.188470740810083</c:v>
                </c:pt>
                <c:pt idx="5626">
                  <c:v>-0.323330194133293</c:v>
                </c:pt>
                <c:pt idx="5627">
                  <c:v>-5.4186667907712298</c:v>
                </c:pt>
                <c:pt idx="5628">
                  <c:v>-8.0028156801345407</c:v>
                </c:pt>
                <c:pt idx="5629">
                  <c:v>9.9308648564555499E-2</c:v>
                </c:pt>
                <c:pt idx="5630">
                  <c:v>-19.235064289266401</c:v>
                </c:pt>
                <c:pt idx="5631">
                  <c:v>2.52712424488457E-2</c:v>
                </c:pt>
                <c:pt idx="5632">
                  <c:v>-7.9592441560134004</c:v>
                </c:pt>
                <c:pt idx="5633">
                  <c:v>6.20068670366184</c:v>
                </c:pt>
                <c:pt idx="5634">
                  <c:v>6.7511706856573701</c:v>
                </c:pt>
                <c:pt idx="5635">
                  <c:v>-12.0243694402857</c:v>
                </c:pt>
                <c:pt idx="5636">
                  <c:v>3.5031184047977799</c:v>
                </c:pt>
                <c:pt idx="5637">
                  <c:v>-4.3849329907112802</c:v>
                </c:pt>
                <c:pt idx="5638">
                  <c:v>-13.893356812703599</c:v>
                </c:pt>
                <c:pt idx="5639">
                  <c:v>-7.5291123753294897</c:v>
                </c:pt>
                <c:pt idx="5640">
                  <c:v>4.2614434439675604</c:v>
                </c:pt>
                <c:pt idx="5641">
                  <c:v>6.4655291026101702</c:v>
                </c:pt>
                <c:pt idx="5642">
                  <c:v>-6.1977385122433004</c:v>
                </c:pt>
                <c:pt idx="5643">
                  <c:v>2.09298768812969</c:v>
                </c:pt>
                <c:pt idx="5644">
                  <c:v>-3.6461273116539901</c:v>
                </c:pt>
                <c:pt idx="5645">
                  <c:v>-2.7221513103300001</c:v>
                </c:pt>
                <c:pt idx="5646">
                  <c:v>6.5964288550746</c:v>
                </c:pt>
                <c:pt idx="5647">
                  <c:v>-10.6879174536903</c:v>
                </c:pt>
                <c:pt idx="5648">
                  <c:v>-18.619165446730801</c:v>
                </c:pt>
                <c:pt idx="5649">
                  <c:v>-4.9110357866015901</c:v>
                </c:pt>
                <c:pt idx="5650">
                  <c:v>-1.5915120175925901</c:v>
                </c:pt>
                <c:pt idx="5651">
                  <c:v>-7.52705317033851</c:v>
                </c:pt>
                <c:pt idx="5652">
                  <c:v>-11.242276226229899</c:v>
                </c:pt>
                <c:pt idx="5653">
                  <c:v>4.0171389308942702</c:v>
                </c:pt>
                <c:pt idx="5654">
                  <c:v>-12.9876202226668</c:v>
                </c:pt>
                <c:pt idx="5655">
                  <c:v>-16.063139101363401</c:v>
                </c:pt>
                <c:pt idx="5656">
                  <c:v>9.4447136101588907</c:v>
                </c:pt>
                <c:pt idx="5657">
                  <c:v>-14.5198846600133</c:v>
                </c:pt>
                <c:pt idx="5658">
                  <c:v>-11.0916115864832</c:v>
                </c:pt>
                <c:pt idx="5659">
                  <c:v>-6.7652203351447699</c:v>
                </c:pt>
                <c:pt idx="5660">
                  <c:v>3.0914086630614102</c:v>
                </c:pt>
                <c:pt idx="5661">
                  <c:v>1.97275290509957</c:v>
                </c:pt>
                <c:pt idx="5662">
                  <c:v>2.5316308968297698</c:v>
                </c:pt>
                <c:pt idx="5663">
                  <c:v>-11.310872699904399</c:v>
                </c:pt>
                <c:pt idx="5664">
                  <c:v>-9.9022143245663905</c:v>
                </c:pt>
                <c:pt idx="5665">
                  <c:v>-18.89870401197</c:v>
                </c:pt>
                <c:pt idx="5666">
                  <c:v>3.4455263348773602</c:v>
                </c:pt>
                <c:pt idx="5667">
                  <c:v>-11.459978041027499</c:v>
                </c:pt>
                <c:pt idx="5668">
                  <c:v>-3.8984148078909402</c:v>
                </c:pt>
                <c:pt idx="5669">
                  <c:v>2.8047471140688902</c:v>
                </c:pt>
                <c:pt idx="5670">
                  <c:v>-10.0163951099922</c:v>
                </c:pt>
                <c:pt idx="5671">
                  <c:v>-9.9740743597509098</c:v>
                </c:pt>
                <c:pt idx="5672">
                  <c:v>-0.20206987131026199</c:v>
                </c:pt>
                <c:pt idx="5673">
                  <c:v>-6.4238602897657202</c:v>
                </c:pt>
                <c:pt idx="5674">
                  <c:v>-9.12916439232791</c:v>
                </c:pt>
                <c:pt idx="5675">
                  <c:v>6.3004394353563304</c:v>
                </c:pt>
                <c:pt idx="5676">
                  <c:v>3.92816384856082E-2</c:v>
                </c:pt>
                <c:pt idx="5677">
                  <c:v>-11.8684626976075</c:v>
                </c:pt>
                <c:pt idx="5678">
                  <c:v>-17.6262075501119</c:v>
                </c:pt>
                <c:pt idx="5679">
                  <c:v>-0.339399801226416</c:v>
                </c:pt>
                <c:pt idx="5680">
                  <c:v>-12.0778900857299</c:v>
                </c:pt>
                <c:pt idx="5681">
                  <c:v>6.5948444989648598</c:v>
                </c:pt>
                <c:pt idx="5682">
                  <c:v>0.11869626792163999</c:v>
                </c:pt>
                <c:pt idx="5683">
                  <c:v>0.88991765628609099</c:v>
                </c:pt>
                <c:pt idx="5684">
                  <c:v>-18.3187045034161</c:v>
                </c:pt>
                <c:pt idx="5685">
                  <c:v>-18.721793025368299</c:v>
                </c:pt>
                <c:pt idx="5686">
                  <c:v>-3.7674879263699799</c:v>
                </c:pt>
                <c:pt idx="5687">
                  <c:v>-12.035891521716801</c:v>
                </c:pt>
                <c:pt idx="5688">
                  <c:v>-15.0068876720538</c:v>
                </c:pt>
                <c:pt idx="5689">
                  <c:v>6.0164681373922404</c:v>
                </c:pt>
                <c:pt idx="5690">
                  <c:v>7.04779012046821E-2</c:v>
                </c:pt>
                <c:pt idx="5691">
                  <c:v>-4.2700514101643599</c:v>
                </c:pt>
                <c:pt idx="5692">
                  <c:v>-3.4537558775304098</c:v>
                </c:pt>
                <c:pt idx="5693">
                  <c:v>9.1402959761931104</c:v>
                </c:pt>
                <c:pt idx="5694">
                  <c:v>2.5132406740008202</c:v>
                </c:pt>
                <c:pt idx="5695">
                  <c:v>-9.6560813832584191</c:v>
                </c:pt>
                <c:pt idx="5696">
                  <c:v>3.8392542436639201</c:v>
                </c:pt>
                <c:pt idx="5697">
                  <c:v>-9.8391322045539091</c:v>
                </c:pt>
                <c:pt idx="5698">
                  <c:v>-11.0247457953527</c:v>
                </c:pt>
                <c:pt idx="5699">
                  <c:v>-5.2599934237844304</c:v>
                </c:pt>
                <c:pt idx="5700">
                  <c:v>8.7721113593595597</c:v>
                </c:pt>
                <c:pt idx="5701">
                  <c:v>0.39212264352512699</c:v>
                </c:pt>
                <c:pt idx="5702">
                  <c:v>9.1602783696836401</c:v>
                </c:pt>
                <c:pt idx="5703">
                  <c:v>-12.3412314017969</c:v>
                </c:pt>
                <c:pt idx="5704">
                  <c:v>0.95123100030770602</c:v>
                </c:pt>
                <c:pt idx="5705">
                  <c:v>-14.929240878051701</c:v>
                </c:pt>
                <c:pt idx="5706">
                  <c:v>-16.070631456628298</c:v>
                </c:pt>
                <c:pt idx="5707">
                  <c:v>-8.0133479832734302</c:v>
                </c:pt>
                <c:pt idx="5708">
                  <c:v>-5.1193535226988001</c:v>
                </c:pt>
                <c:pt idx="5709">
                  <c:v>-16.4809265180191</c:v>
                </c:pt>
                <c:pt idx="5710">
                  <c:v>-13.9018917863041</c:v>
                </c:pt>
                <c:pt idx="5711">
                  <c:v>-9.5609052969378698</c:v>
                </c:pt>
                <c:pt idx="5712">
                  <c:v>-5.3667994326347399</c:v>
                </c:pt>
                <c:pt idx="5713">
                  <c:v>9.4591501639125095</c:v>
                </c:pt>
                <c:pt idx="5714">
                  <c:v>-0.18204637994605399</c:v>
                </c:pt>
                <c:pt idx="5715">
                  <c:v>-1.67967826643068</c:v>
                </c:pt>
                <c:pt idx="5716">
                  <c:v>8.0877864166386502</c:v>
                </c:pt>
                <c:pt idx="5717">
                  <c:v>-2.3256593709659401</c:v>
                </c:pt>
                <c:pt idx="5718">
                  <c:v>-10.9996612121748</c:v>
                </c:pt>
                <c:pt idx="5719">
                  <c:v>-16.028773617397999</c:v>
                </c:pt>
                <c:pt idx="5720">
                  <c:v>-4.8150926619160197</c:v>
                </c:pt>
                <c:pt idx="5721">
                  <c:v>-8.0693229241005593</c:v>
                </c:pt>
                <c:pt idx="5722">
                  <c:v>-10.7570318635658</c:v>
                </c:pt>
                <c:pt idx="5723">
                  <c:v>-3.5827501028882001</c:v>
                </c:pt>
                <c:pt idx="5724">
                  <c:v>-2.9295370988199898</c:v>
                </c:pt>
                <c:pt idx="5725">
                  <c:v>4.2142795543395</c:v>
                </c:pt>
                <c:pt idx="5726">
                  <c:v>6.5228958963166299</c:v>
                </c:pt>
                <c:pt idx="5727">
                  <c:v>-7.02158480847352</c:v>
                </c:pt>
                <c:pt idx="5728">
                  <c:v>0.85806510535808</c:v>
                </c:pt>
                <c:pt idx="5729">
                  <c:v>-6.9129443277608198</c:v>
                </c:pt>
                <c:pt idx="5730">
                  <c:v>3.8700049373682299</c:v>
                </c:pt>
                <c:pt idx="5731">
                  <c:v>7.7221662418303101</c:v>
                </c:pt>
                <c:pt idx="5732">
                  <c:v>9.1772004186479705</c:v>
                </c:pt>
                <c:pt idx="5733">
                  <c:v>7.7197613038102704</c:v>
                </c:pt>
                <c:pt idx="5734">
                  <c:v>-15.1822361295966</c:v>
                </c:pt>
                <c:pt idx="5735">
                  <c:v>-0.28076843500278198</c:v>
                </c:pt>
                <c:pt idx="5736">
                  <c:v>-6.8141687216357898</c:v>
                </c:pt>
                <c:pt idx="5737">
                  <c:v>-0.400196334626716</c:v>
                </c:pt>
                <c:pt idx="5738">
                  <c:v>-6.3589162461769497</c:v>
                </c:pt>
                <c:pt idx="5739">
                  <c:v>4.6968159258276003</c:v>
                </c:pt>
                <c:pt idx="5740">
                  <c:v>-3.7027400439037299</c:v>
                </c:pt>
                <c:pt idx="5741">
                  <c:v>-10.675080028299099</c:v>
                </c:pt>
                <c:pt idx="5742">
                  <c:v>6.4521204113073898</c:v>
                </c:pt>
                <c:pt idx="5743">
                  <c:v>8.8049783694045605</c:v>
                </c:pt>
                <c:pt idx="5744">
                  <c:v>-4.6091017698116703</c:v>
                </c:pt>
                <c:pt idx="5745">
                  <c:v>-0.73520579108825301</c:v>
                </c:pt>
                <c:pt idx="5746">
                  <c:v>-14.8993471940693</c:v>
                </c:pt>
                <c:pt idx="5747">
                  <c:v>-3.3683732798524302</c:v>
                </c:pt>
                <c:pt idx="5748">
                  <c:v>1.0077929811929101</c:v>
                </c:pt>
                <c:pt idx="5749">
                  <c:v>-6.9347804396427204</c:v>
                </c:pt>
                <c:pt idx="5750">
                  <c:v>3.6273096055286098</c:v>
                </c:pt>
                <c:pt idx="5751">
                  <c:v>-9.0676168019698906</c:v>
                </c:pt>
                <c:pt idx="5752">
                  <c:v>-4.2667022949549898</c:v>
                </c:pt>
                <c:pt idx="5753">
                  <c:v>-3.8885914411471401</c:v>
                </c:pt>
                <c:pt idx="5754">
                  <c:v>-16.622683861568099</c:v>
                </c:pt>
                <c:pt idx="5755">
                  <c:v>-14.094889095391901</c:v>
                </c:pt>
                <c:pt idx="5756">
                  <c:v>-15.786604631763399</c:v>
                </c:pt>
                <c:pt idx="5757">
                  <c:v>-14.3002491243899</c:v>
                </c:pt>
                <c:pt idx="5758">
                  <c:v>7.5205659880683102</c:v>
                </c:pt>
                <c:pt idx="5759">
                  <c:v>-6.0703250437067799</c:v>
                </c:pt>
                <c:pt idx="5760">
                  <c:v>-0.56313343377019998</c:v>
                </c:pt>
                <c:pt idx="5761">
                  <c:v>-5.5334541069218899</c:v>
                </c:pt>
                <c:pt idx="5762">
                  <c:v>-9.7489438927757295</c:v>
                </c:pt>
                <c:pt idx="5763">
                  <c:v>-5.17951190602186</c:v>
                </c:pt>
                <c:pt idx="5764">
                  <c:v>-14.5190370299314</c:v>
                </c:pt>
                <c:pt idx="5765">
                  <c:v>5.8338463081141301</c:v>
                </c:pt>
                <c:pt idx="5766">
                  <c:v>-1.1937923857910899</c:v>
                </c:pt>
                <c:pt idx="5767">
                  <c:v>-11.9290993836255</c:v>
                </c:pt>
                <c:pt idx="5768">
                  <c:v>0.62326396497915904</c:v>
                </c:pt>
                <c:pt idx="5769">
                  <c:v>2.8229852071360302</c:v>
                </c:pt>
                <c:pt idx="5770">
                  <c:v>4.27442093481966</c:v>
                </c:pt>
                <c:pt idx="5771">
                  <c:v>-11.835534407568501</c:v>
                </c:pt>
                <c:pt idx="5772">
                  <c:v>-15.787133703814</c:v>
                </c:pt>
                <c:pt idx="5773">
                  <c:v>6.4707653134579397</c:v>
                </c:pt>
                <c:pt idx="5774">
                  <c:v>-11.449220595742799</c:v>
                </c:pt>
                <c:pt idx="5775">
                  <c:v>-10.0513660570076</c:v>
                </c:pt>
                <c:pt idx="5776">
                  <c:v>-14.804601276302201</c:v>
                </c:pt>
                <c:pt idx="5777">
                  <c:v>-15.4383128107405</c:v>
                </c:pt>
                <c:pt idx="5778">
                  <c:v>3.8093181569828798</c:v>
                </c:pt>
                <c:pt idx="5779">
                  <c:v>-17.441516634263401</c:v>
                </c:pt>
                <c:pt idx="5780">
                  <c:v>-18.887215585101899</c:v>
                </c:pt>
                <c:pt idx="5781">
                  <c:v>-6.5903066572561197</c:v>
                </c:pt>
                <c:pt idx="5782">
                  <c:v>-4.7131719969918597</c:v>
                </c:pt>
                <c:pt idx="5783">
                  <c:v>-15.4054493181513</c:v>
                </c:pt>
                <c:pt idx="5784">
                  <c:v>2.95167377447404</c:v>
                </c:pt>
                <c:pt idx="5785">
                  <c:v>1.2160917510472999</c:v>
                </c:pt>
                <c:pt idx="5786">
                  <c:v>-2.4204433358870201</c:v>
                </c:pt>
                <c:pt idx="5787">
                  <c:v>-8.7884288283723908</c:v>
                </c:pt>
                <c:pt idx="5788">
                  <c:v>-17.989805517485699</c:v>
                </c:pt>
                <c:pt idx="5789">
                  <c:v>-15.9035028654296</c:v>
                </c:pt>
                <c:pt idx="5790">
                  <c:v>-5.0673009656199799</c:v>
                </c:pt>
                <c:pt idx="5791">
                  <c:v>-5.6933962591915002</c:v>
                </c:pt>
                <c:pt idx="5792">
                  <c:v>1.2042528121994001</c:v>
                </c:pt>
                <c:pt idx="5793">
                  <c:v>-6.41522789488232</c:v>
                </c:pt>
                <c:pt idx="5794">
                  <c:v>6.7157213989612199</c:v>
                </c:pt>
                <c:pt idx="5795">
                  <c:v>-8.6308335012261104</c:v>
                </c:pt>
                <c:pt idx="5796">
                  <c:v>-8.0321797409553</c:v>
                </c:pt>
                <c:pt idx="5797">
                  <c:v>-8.3324267422814806</c:v>
                </c:pt>
                <c:pt idx="5798">
                  <c:v>-0.63098995366936295</c:v>
                </c:pt>
                <c:pt idx="5799">
                  <c:v>4.3007819838768402</c:v>
                </c:pt>
                <c:pt idx="5800">
                  <c:v>-18.0597749497419</c:v>
                </c:pt>
                <c:pt idx="5801">
                  <c:v>-17.042590436407</c:v>
                </c:pt>
                <c:pt idx="5802">
                  <c:v>-2.6162450119633398</c:v>
                </c:pt>
                <c:pt idx="5803">
                  <c:v>-15.3051366945847</c:v>
                </c:pt>
                <c:pt idx="5804">
                  <c:v>5.00092157740393</c:v>
                </c:pt>
                <c:pt idx="5805">
                  <c:v>3.5887971348771499</c:v>
                </c:pt>
                <c:pt idx="5806">
                  <c:v>-10.020587539246399</c:v>
                </c:pt>
                <c:pt idx="5807">
                  <c:v>-11.094494193126099</c:v>
                </c:pt>
                <c:pt idx="5808">
                  <c:v>-18.522850643805398</c:v>
                </c:pt>
                <c:pt idx="5809">
                  <c:v>-0.88227892997116397</c:v>
                </c:pt>
                <c:pt idx="5810">
                  <c:v>0.61524158771582804</c:v>
                </c:pt>
                <c:pt idx="5811">
                  <c:v>1.54524381821046</c:v>
                </c:pt>
                <c:pt idx="5812">
                  <c:v>2.2614544831009198</c:v>
                </c:pt>
                <c:pt idx="5813">
                  <c:v>-6.6887061504526599</c:v>
                </c:pt>
                <c:pt idx="5814">
                  <c:v>7.6129839943494799</c:v>
                </c:pt>
                <c:pt idx="5815">
                  <c:v>-8.9074771767043099</c:v>
                </c:pt>
                <c:pt idx="5816">
                  <c:v>-3.7793239553111202</c:v>
                </c:pt>
                <c:pt idx="5817">
                  <c:v>-3.1319515810891501</c:v>
                </c:pt>
                <c:pt idx="5818">
                  <c:v>3.0605947207452799</c:v>
                </c:pt>
                <c:pt idx="5819">
                  <c:v>-7.4565752265321201</c:v>
                </c:pt>
                <c:pt idx="5820">
                  <c:v>-18.203863809488301</c:v>
                </c:pt>
                <c:pt idx="5821">
                  <c:v>-17.424074828968401</c:v>
                </c:pt>
                <c:pt idx="5822">
                  <c:v>-8.2809697931108008</c:v>
                </c:pt>
                <c:pt idx="5823">
                  <c:v>-13.976368636489401</c:v>
                </c:pt>
                <c:pt idx="5824">
                  <c:v>-7.4385251962549699</c:v>
                </c:pt>
                <c:pt idx="5825">
                  <c:v>-2.56575390978877</c:v>
                </c:pt>
                <c:pt idx="5826">
                  <c:v>-12.167767764146401</c:v>
                </c:pt>
                <c:pt idx="5827">
                  <c:v>-8.3021673209782598</c:v>
                </c:pt>
                <c:pt idx="5828">
                  <c:v>9.3296770099801005</c:v>
                </c:pt>
                <c:pt idx="5829">
                  <c:v>3.8388764212336199</c:v>
                </c:pt>
                <c:pt idx="5830">
                  <c:v>-10.288614674150301</c:v>
                </c:pt>
                <c:pt idx="5831">
                  <c:v>-13.8394822068192</c:v>
                </c:pt>
                <c:pt idx="5832">
                  <c:v>3.2949048397157301</c:v>
                </c:pt>
                <c:pt idx="5833">
                  <c:v>-3.3736090498967801</c:v>
                </c:pt>
                <c:pt idx="5834">
                  <c:v>6.7132581109977396</c:v>
                </c:pt>
                <c:pt idx="5835">
                  <c:v>3.7375878584464299</c:v>
                </c:pt>
                <c:pt idx="5836">
                  <c:v>3.6931368512577301</c:v>
                </c:pt>
                <c:pt idx="5837">
                  <c:v>-4.3167403550683501</c:v>
                </c:pt>
                <c:pt idx="5838">
                  <c:v>-18.3205799284272</c:v>
                </c:pt>
                <c:pt idx="5839">
                  <c:v>-11.1495506104549</c:v>
                </c:pt>
                <c:pt idx="5840">
                  <c:v>0.27896494108984199</c:v>
                </c:pt>
                <c:pt idx="5841">
                  <c:v>-15.4810232691399</c:v>
                </c:pt>
                <c:pt idx="5842">
                  <c:v>-9.8839114638789507</c:v>
                </c:pt>
                <c:pt idx="5843">
                  <c:v>6.05782737274067</c:v>
                </c:pt>
                <c:pt idx="5844">
                  <c:v>1.0349513192525299</c:v>
                </c:pt>
                <c:pt idx="5845">
                  <c:v>-3.2678869401415902</c:v>
                </c:pt>
                <c:pt idx="5846">
                  <c:v>-9.4672784497199292</c:v>
                </c:pt>
                <c:pt idx="5847">
                  <c:v>5.8600219880551601</c:v>
                </c:pt>
                <c:pt idx="5848">
                  <c:v>-5.0609223631115201</c:v>
                </c:pt>
                <c:pt idx="5849">
                  <c:v>-8.8009848434970106</c:v>
                </c:pt>
                <c:pt idx="5850">
                  <c:v>2.0216296981409299</c:v>
                </c:pt>
                <c:pt idx="5851">
                  <c:v>-13.4189390454735</c:v>
                </c:pt>
                <c:pt idx="5852">
                  <c:v>-8.74085771632347</c:v>
                </c:pt>
                <c:pt idx="5853">
                  <c:v>7.1952022316475199</c:v>
                </c:pt>
                <c:pt idx="5854">
                  <c:v>7.6187399398710003</c:v>
                </c:pt>
                <c:pt idx="5855">
                  <c:v>1.3248839203914999</c:v>
                </c:pt>
                <c:pt idx="5856">
                  <c:v>-14.478680699827001</c:v>
                </c:pt>
                <c:pt idx="5857">
                  <c:v>-13.891448569964</c:v>
                </c:pt>
                <c:pt idx="5858">
                  <c:v>-15.447489556069</c:v>
                </c:pt>
                <c:pt idx="5859">
                  <c:v>4.4677840000745901</c:v>
                </c:pt>
                <c:pt idx="5860">
                  <c:v>-18.306967840407999</c:v>
                </c:pt>
                <c:pt idx="5861">
                  <c:v>-17.551088730558</c:v>
                </c:pt>
                <c:pt idx="5862">
                  <c:v>-15.637463194848401</c:v>
                </c:pt>
                <c:pt idx="5863">
                  <c:v>-9.4099643671867508</c:v>
                </c:pt>
                <c:pt idx="5864">
                  <c:v>-2.2598066025449799</c:v>
                </c:pt>
                <c:pt idx="5865">
                  <c:v>-12.779946150434601</c:v>
                </c:pt>
                <c:pt idx="5866">
                  <c:v>-11.095637808610499</c:v>
                </c:pt>
                <c:pt idx="5867">
                  <c:v>4.7929305353226503</c:v>
                </c:pt>
                <c:pt idx="5868">
                  <c:v>-3.6550130853350402</c:v>
                </c:pt>
                <c:pt idx="5869">
                  <c:v>1.27594647417938</c:v>
                </c:pt>
                <c:pt idx="5870">
                  <c:v>6.1460166907788496</c:v>
                </c:pt>
                <c:pt idx="5871">
                  <c:v>-8.4423338551970897</c:v>
                </c:pt>
                <c:pt idx="5872">
                  <c:v>8.9893763324620206</c:v>
                </c:pt>
                <c:pt idx="5873">
                  <c:v>-4.1357703016279297</c:v>
                </c:pt>
                <c:pt idx="5874">
                  <c:v>-11.539818435016199</c:v>
                </c:pt>
                <c:pt idx="5875">
                  <c:v>-8.5577838260763208</c:v>
                </c:pt>
                <c:pt idx="5876">
                  <c:v>-9.48559687232793</c:v>
                </c:pt>
                <c:pt idx="5877">
                  <c:v>-2.2898204825361899</c:v>
                </c:pt>
                <c:pt idx="5878">
                  <c:v>-5.8264131167737103</c:v>
                </c:pt>
                <c:pt idx="5879">
                  <c:v>0.50934694792170498</c:v>
                </c:pt>
                <c:pt idx="5880">
                  <c:v>-14.692315393455599</c:v>
                </c:pt>
                <c:pt idx="5881">
                  <c:v>-1.32156767846932</c:v>
                </c:pt>
                <c:pt idx="5882">
                  <c:v>-10.4152862353177</c:v>
                </c:pt>
                <c:pt idx="5883">
                  <c:v>-8.6085694724245894</c:v>
                </c:pt>
                <c:pt idx="5884">
                  <c:v>-11.8548443565284</c:v>
                </c:pt>
                <c:pt idx="5885">
                  <c:v>0.65103755915792205</c:v>
                </c:pt>
                <c:pt idx="5886">
                  <c:v>6.2299394426112</c:v>
                </c:pt>
                <c:pt idx="5887">
                  <c:v>-19.003868336322402</c:v>
                </c:pt>
                <c:pt idx="5888">
                  <c:v>-12.502886276086199</c:v>
                </c:pt>
                <c:pt idx="5889">
                  <c:v>-13.9500744062819</c:v>
                </c:pt>
                <c:pt idx="5890">
                  <c:v>0.90053011553080997</c:v>
                </c:pt>
                <c:pt idx="5891">
                  <c:v>-1.43097012029677</c:v>
                </c:pt>
                <c:pt idx="5892">
                  <c:v>-19.366676099385302</c:v>
                </c:pt>
                <c:pt idx="5893">
                  <c:v>-2.2818811682910601E-2</c:v>
                </c:pt>
                <c:pt idx="5894">
                  <c:v>-1.96348357978513</c:v>
                </c:pt>
                <c:pt idx="5895">
                  <c:v>4.2502601626309904</c:v>
                </c:pt>
                <c:pt idx="5896">
                  <c:v>-9.5820727199162299</c:v>
                </c:pt>
                <c:pt idx="5897">
                  <c:v>-1.44462814884601</c:v>
                </c:pt>
                <c:pt idx="5898">
                  <c:v>6.48471757110336</c:v>
                </c:pt>
                <c:pt idx="5899">
                  <c:v>-3.5391175661273899</c:v>
                </c:pt>
                <c:pt idx="5900">
                  <c:v>-18.0703216633168</c:v>
                </c:pt>
                <c:pt idx="5901">
                  <c:v>8.0528572509375795</c:v>
                </c:pt>
                <c:pt idx="5902">
                  <c:v>0.51964841613391699</c:v>
                </c:pt>
                <c:pt idx="5903">
                  <c:v>-8.6502041430885495</c:v>
                </c:pt>
                <c:pt idx="5904">
                  <c:v>-16.0594489838419</c:v>
                </c:pt>
                <c:pt idx="5905">
                  <c:v>-13.204789567146801</c:v>
                </c:pt>
                <c:pt idx="5906">
                  <c:v>3.3589469367379299</c:v>
                </c:pt>
                <c:pt idx="5907">
                  <c:v>-12.9266966141483</c:v>
                </c:pt>
                <c:pt idx="5908">
                  <c:v>8.0176404403367396</c:v>
                </c:pt>
                <c:pt idx="5909">
                  <c:v>-2.1620725565933601</c:v>
                </c:pt>
                <c:pt idx="5910">
                  <c:v>5.3615156428546902</c:v>
                </c:pt>
                <c:pt idx="5911">
                  <c:v>0.22405804249908601</c:v>
                </c:pt>
                <c:pt idx="5912">
                  <c:v>-4.8820061675173996</c:v>
                </c:pt>
                <c:pt idx="5913">
                  <c:v>8.9639801757917894</c:v>
                </c:pt>
                <c:pt idx="5914">
                  <c:v>5.3563532411326404</c:v>
                </c:pt>
                <c:pt idx="5915">
                  <c:v>-7.6386812832721498</c:v>
                </c:pt>
                <c:pt idx="5916">
                  <c:v>-13.689086476378399</c:v>
                </c:pt>
                <c:pt idx="5917">
                  <c:v>9.5574165268974802</c:v>
                </c:pt>
                <c:pt idx="5918">
                  <c:v>-0.73714682302893997</c:v>
                </c:pt>
                <c:pt idx="5919">
                  <c:v>-17.244149303892801</c:v>
                </c:pt>
                <c:pt idx="5920">
                  <c:v>-1.1056009809770599</c:v>
                </c:pt>
                <c:pt idx="5921">
                  <c:v>-2.7403312588319801</c:v>
                </c:pt>
                <c:pt idx="5922">
                  <c:v>-8.3377588159968692</c:v>
                </c:pt>
                <c:pt idx="5923">
                  <c:v>-15.535504629086001</c:v>
                </c:pt>
                <c:pt idx="5924">
                  <c:v>-15.6077550910376</c:v>
                </c:pt>
                <c:pt idx="5925">
                  <c:v>9.3227889920921694</c:v>
                </c:pt>
                <c:pt idx="5926">
                  <c:v>1.3260008909708401</c:v>
                </c:pt>
                <c:pt idx="5927">
                  <c:v>-17.779706906369501</c:v>
                </c:pt>
                <c:pt idx="5928">
                  <c:v>4.26179979465911</c:v>
                </c:pt>
                <c:pt idx="5929">
                  <c:v>-4.5254706617339897</c:v>
                </c:pt>
                <c:pt idx="5930">
                  <c:v>3.4843623397376402</c:v>
                </c:pt>
                <c:pt idx="5931">
                  <c:v>-0.96530849479941705</c:v>
                </c:pt>
                <c:pt idx="5932">
                  <c:v>-10.408684686473601</c:v>
                </c:pt>
                <c:pt idx="5933">
                  <c:v>7.8248083073272996</c:v>
                </c:pt>
                <c:pt idx="5934">
                  <c:v>1.6591005698605099</c:v>
                </c:pt>
                <c:pt idx="5935">
                  <c:v>-12.528315975861601</c:v>
                </c:pt>
                <c:pt idx="5936">
                  <c:v>4.0076507017372203</c:v>
                </c:pt>
                <c:pt idx="5937">
                  <c:v>1.95660480311871</c:v>
                </c:pt>
                <c:pt idx="5938">
                  <c:v>-10.8352038019113</c:v>
                </c:pt>
                <c:pt idx="5939">
                  <c:v>-7.1513172919161301</c:v>
                </c:pt>
                <c:pt idx="5940">
                  <c:v>0.18608898116673001</c:v>
                </c:pt>
                <c:pt idx="5941">
                  <c:v>-4.9560228440895697</c:v>
                </c:pt>
                <c:pt idx="5942">
                  <c:v>-11.3636834630935</c:v>
                </c:pt>
                <c:pt idx="5943">
                  <c:v>-5.7749981114445301</c:v>
                </c:pt>
                <c:pt idx="5944">
                  <c:v>3.39673604074386</c:v>
                </c:pt>
                <c:pt idx="5945">
                  <c:v>-1.69922522638814</c:v>
                </c:pt>
                <c:pt idx="5946">
                  <c:v>-9.3998503779243698</c:v>
                </c:pt>
                <c:pt idx="5947">
                  <c:v>8.9648834003777509</c:v>
                </c:pt>
                <c:pt idx="5948">
                  <c:v>-2.3090803658268899</c:v>
                </c:pt>
                <c:pt idx="5949">
                  <c:v>-2.5042817679043301</c:v>
                </c:pt>
                <c:pt idx="5950">
                  <c:v>-9.3422314985458907</c:v>
                </c:pt>
                <c:pt idx="5951">
                  <c:v>-4.4772186720194398</c:v>
                </c:pt>
                <c:pt idx="5952">
                  <c:v>-15.669016987206801</c:v>
                </c:pt>
                <c:pt idx="5953">
                  <c:v>-4.5428784870891903</c:v>
                </c:pt>
                <c:pt idx="5954">
                  <c:v>-15.918685550324501</c:v>
                </c:pt>
                <c:pt idx="5955">
                  <c:v>-13.421846504013599</c:v>
                </c:pt>
                <c:pt idx="5956">
                  <c:v>8.5792602720402904</c:v>
                </c:pt>
                <c:pt idx="5957">
                  <c:v>2.8382824347314699</c:v>
                </c:pt>
                <c:pt idx="5958">
                  <c:v>5.9842079623006201</c:v>
                </c:pt>
                <c:pt idx="5959">
                  <c:v>-13.4370629663826</c:v>
                </c:pt>
                <c:pt idx="5960">
                  <c:v>-3.7909413670507499</c:v>
                </c:pt>
                <c:pt idx="5961">
                  <c:v>-9.0287182528481207</c:v>
                </c:pt>
                <c:pt idx="5962">
                  <c:v>1.5461549761387601</c:v>
                </c:pt>
                <c:pt idx="5963">
                  <c:v>-16.066336459082699</c:v>
                </c:pt>
                <c:pt idx="5964">
                  <c:v>-4.67228137722143</c:v>
                </c:pt>
                <c:pt idx="5965">
                  <c:v>-18.0448368440663</c:v>
                </c:pt>
                <c:pt idx="5966">
                  <c:v>-9.7732064498008295</c:v>
                </c:pt>
                <c:pt idx="5967">
                  <c:v>-11.725109673492099</c:v>
                </c:pt>
                <c:pt idx="5968">
                  <c:v>-6.7646561314359301</c:v>
                </c:pt>
                <c:pt idx="5969">
                  <c:v>-12.8860114222052</c:v>
                </c:pt>
                <c:pt idx="5970">
                  <c:v>8.7978067611224908</c:v>
                </c:pt>
                <c:pt idx="5971">
                  <c:v>3.65707615029523</c:v>
                </c:pt>
                <c:pt idx="5972">
                  <c:v>-19.253594263871001</c:v>
                </c:pt>
                <c:pt idx="5973">
                  <c:v>-14.704484751175</c:v>
                </c:pt>
                <c:pt idx="5974">
                  <c:v>-14.9276856202638</c:v>
                </c:pt>
                <c:pt idx="5975">
                  <c:v>-13.908408986335299</c:v>
                </c:pt>
                <c:pt idx="5976">
                  <c:v>-16.887550009247501</c:v>
                </c:pt>
                <c:pt idx="5977">
                  <c:v>-14.8771182585758</c:v>
                </c:pt>
                <c:pt idx="5978">
                  <c:v>-3.5249026613808501</c:v>
                </c:pt>
                <c:pt idx="5979">
                  <c:v>-1.89607383069359</c:v>
                </c:pt>
                <c:pt idx="5980">
                  <c:v>2.9364199649332998</c:v>
                </c:pt>
                <c:pt idx="5981">
                  <c:v>-3.0717667299099798</c:v>
                </c:pt>
                <c:pt idx="5982">
                  <c:v>0.192161451102009</c:v>
                </c:pt>
                <c:pt idx="5983">
                  <c:v>-11.2103549271072</c:v>
                </c:pt>
                <c:pt idx="5984">
                  <c:v>4.4889644704691003</c:v>
                </c:pt>
                <c:pt idx="5985">
                  <c:v>6.5678566707783199</c:v>
                </c:pt>
                <c:pt idx="5986">
                  <c:v>-8.2618033851277204</c:v>
                </c:pt>
                <c:pt idx="5987">
                  <c:v>-18.689441148124502</c:v>
                </c:pt>
                <c:pt idx="5988">
                  <c:v>1.6448123401117201</c:v>
                </c:pt>
                <c:pt idx="5989">
                  <c:v>7.5502636880562601</c:v>
                </c:pt>
                <c:pt idx="5990">
                  <c:v>1.20035658850001</c:v>
                </c:pt>
                <c:pt idx="5991">
                  <c:v>1.0108328033223</c:v>
                </c:pt>
                <c:pt idx="5992">
                  <c:v>-15.7887788170914</c:v>
                </c:pt>
                <c:pt idx="5993">
                  <c:v>-7.8341582632824096</c:v>
                </c:pt>
                <c:pt idx="5994">
                  <c:v>-4.8210904908721597</c:v>
                </c:pt>
                <c:pt idx="5995">
                  <c:v>-3.1718349733123801</c:v>
                </c:pt>
                <c:pt idx="5996">
                  <c:v>-14.638227033936801</c:v>
                </c:pt>
                <c:pt idx="5997">
                  <c:v>-18.652701406471799</c:v>
                </c:pt>
                <c:pt idx="5998">
                  <c:v>-9.0288265747806893</c:v>
                </c:pt>
                <c:pt idx="5999">
                  <c:v>3.0992854760356399</c:v>
                </c:pt>
                <c:pt idx="6000">
                  <c:v>-16.011195675117801</c:v>
                </c:pt>
                <c:pt idx="6001">
                  <c:v>8.0974914786272993</c:v>
                </c:pt>
                <c:pt idx="6002">
                  <c:v>-9.5245705997083494</c:v>
                </c:pt>
                <c:pt idx="6003">
                  <c:v>-12.5255202106336</c:v>
                </c:pt>
                <c:pt idx="6004">
                  <c:v>-0.86745236154567795</c:v>
                </c:pt>
                <c:pt idx="6005">
                  <c:v>-4.3406051755552397</c:v>
                </c:pt>
                <c:pt idx="6006">
                  <c:v>-0.25219293085165101</c:v>
                </c:pt>
                <c:pt idx="6007">
                  <c:v>1.721704175982</c:v>
                </c:pt>
                <c:pt idx="6008">
                  <c:v>-19.4059446934391</c:v>
                </c:pt>
                <c:pt idx="6009">
                  <c:v>-2.1976556329503798</c:v>
                </c:pt>
                <c:pt idx="6010">
                  <c:v>-18.068594338497601</c:v>
                </c:pt>
                <c:pt idx="6011">
                  <c:v>1.00151601741913</c:v>
                </c:pt>
                <c:pt idx="6012">
                  <c:v>-9.5175167495869601</c:v>
                </c:pt>
                <c:pt idx="6013">
                  <c:v>0.20097086997211899</c:v>
                </c:pt>
                <c:pt idx="6014">
                  <c:v>-13.9707841467302</c:v>
                </c:pt>
                <c:pt idx="6015">
                  <c:v>0.75331801322249203</c:v>
                </c:pt>
                <c:pt idx="6016">
                  <c:v>-18.818574392760102</c:v>
                </c:pt>
                <c:pt idx="6017">
                  <c:v>-11.2506760437631</c:v>
                </c:pt>
                <c:pt idx="6018">
                  <c:v>7.6146243060370198</c:v>
                </c:pt>
                <c:pt idx="6019">
                  <c:v>-18.901674965749098</c:v>
                </c:pt>
                <c:pt idx="6020">
                  <c:v>7.1749189926324997</c:v>
                </c:pt>
                <c:pt idx="6021">
                  <c:v>-10.422986745834301</c:v>
                </c:pt>
                <c:pt idx="6022">
                  <c:v>-3.4969561463312502</c:v>
                </c:pt>
                <c:pt idx="6023">
                  <c:v>-17.339188564768801</c:v>
                </c:pt>
                <c:pt idx="6024">
                  <c:v>1.2740991103116399</c:v>
                </c:pt>
                <c:pt idx="6025">
                  <c:v>-7.0107769089119802</c:v>
                </c:pt>
                <c:pt idx="6026">
                  <c:v>-9.7391068199655297</c:v>
                </c:pt>
                <c:pt idx="6027">
                  <c:v>-1.1087127673060899</c:v>
                </c:pt>
                <c:pt idx="6028">
                  <c:v>-6.3561757082813903</c:v>
                </c:pt>
                <c:pt idx="6029">
                  <c:v>-16.781369405604501</c:v>
                </c:pt>
                <c:pt idx="6030">
                  <c:v>-10.519317282006</c:v>
                </c:pt>
                <c:pt idx="6031">
                  <c:v>9.4781180173293897</c:v>
                </c:pt>
                <c:pt idx="6032">
                  <c:v>1.4303261500595399</c:v>
                </c:pt>
                <c:pt idx="6033">
                  <c:v>-0.22064139484447401</c:v>
                </c:pt>
                <c:pt idx="6034">
                  <c:v>-10.4030795491382</c:v>
                </c:pt>
                <c:pt idx="6035">
                  <c:v>-10.857902326239</c:v>
                </c:pt>
                <c:pt idx="6036">
                  <c:v>-16.766138641854599</c:v>
                </c:pt>
                <c:pt idx="6037">
                  <c:v>-8.9826651440981493</c:v>
                </c:pt>
                <c:pt idx="6038">
                  <c:v>3.6020673227961302</c:v>
                </c:pt>
                <c:pt idx="6039">
                  <c:v>-14.987982893734999</c:v>
                </c:pt>
                <c:pt idx="6040">
                  <c:v>-15.6981448035553</c:v>
                </c:pt>
                <c:pt idx="6041">
                  <c:v>4.4017700599665099</c:v>
                </c:pt>
                <c:pt idx="6042">
                  <c:v>-9.44033718908066</c:v>
                </c:pt>
                <c:pt idx="6043">
                  <c:v>-9.4449222359794707</c:v>
                </c:pt>
                <c:pt idx="6044">
                  <c:v>-7.2737462311272996</c:v>
                </c:pt>
                <c:pt idx="6045">
                  <c:v>6.1242176845638197</c:v>
                </c:pt>
                <c:pt idx="6046">
                  <c:v>-15.5782891158577</c:v>
                </c:pt>
                <c:pt idx="6047">
                  <c:v>-7.9360607882546201</c:v>
                </c:pt>
                <c:pt idx="6048">
                  <c:v>4.0009683082371197</c:v>
                </c:pt>
                <c:pt idx="6049">
                  <c:v>-17.809513225873602</c:v>
                </c:pt>
                <c:pt idx="6050">
                  <c:v>7.30481325212919E-2</c:v>
                </c:pt>
                <c:pt idx="6051">
                  <c:v>-16.955161146922801</c:v>
                </c:pt>
                <c:pt idx="6052">
                  <c:v>-13.6112668808761</c:v>
                </c:pt>
                <c:pt idx="6053">
                  <c:v>-10.353785270665799</c:v>
                </c:pt>
                <c:pt idx="6054">
                  <c:v>2.0188956962696101</c:v>
                </c:pt>
                <c:pt idx="6055">
                  <c:v>-7.2846384268793001</c:v>
                </c:pt>
                <c:pt idx="6056">
                  <c:v>-16.237935881377101</c:v>
                </c:pt>
                <c:pt idx="6057">
                  <c:v>-5.4110060081916096</c:v>
                </c:pt>
                <c:pt idx="6058">
                  <c:v>-18.593572763165302</c:v>
                </c:pt>
                <c:pt idx="6059">
                  <c:v>-6.1391762765475004</c:v>
                </c:pt>
                <c:pt idx="6060">
                  <c:v>-13.9756416113933</c:v>
                </c:pt>
                <c:pt idx="6061">
                  <c:v>-8.7426576356722094</c:v>
                </c:pt>
                <c:pt idx="6062">
                  <c:v>-8.3929801559113706</c:v>
                </c:pt>
                <c:pt idx="6063">
                  <c:v>-8.60979106136738</c:v>
                </c:pt>
                <c:pt idx="6064">
                  <c:v>-1.73976602533481</c:v>
                </c:pt>
                <c:pt idx="6065">
                  <c:v>-14.516098071770999</c:v>
                </c:pt>
                <c:pt idx="6066">
                  <c:v>-19.3440042359492</c:v>
                </c:pt>
                <c:pt idx="6067">
                  <c:v>-11.3760597028684</c:v>
                </c:pt>
                <c:pt idx="6068">
                  <c:v>0.31962041582960199</c:v>
                </c:pt>
                <c:pt idx="6069">
                  <c:v>-5.8185598880398004</c:v>
                </c:pt>
                <c:pt idx="6070">
                  <c:v>-2.4838511606755498</c:v>
                </c:pt>
                <c:pt idx="6071">
                  <c:v>-12.553138127142599</c:v>
                </c:pt>
                <c:pt idx="6072">
                  <c:v>-12.3136955359802</c:v>
                </c:pt>
                <c:pt idx="6073">
                  <c:v>-5.5673708635758103</c:v>
                </c:pt>
                <c:pt idx="6074">
                  <c:v>7.1005227932248696</c:v>
                </c:pt>
                <c:pt idx="6075">
                  <c:v>-12.4230715133594</c:v>
                </c:pt>
                <c:pt idx="6076">
                  <c:v>-15.3684688940006</c:v>
                </c:pt>
                <c:pt idx="6077">
                  <c:v>5.4329472502091303</c:v>
                </c:pt>
                <c:pt idx="6078">
                  <c:v>3.76239343708288</c:v>
                </c:pt>
                <c:pt idx="6079">
                  <c:v>0.90377586562718304</c:v>
                </c:pt>
                <c:pt idx="6080">
                  <c:v>-17.293174304151002</c:v>
                </c:pt>
                <c:pt idx="6081">
                  <c:v>-8.9638066190193708</c:v>
                </c:pt>
                <c:pt idx="6082">
                  <c:v>3.0271898533467501</c:v>
                </c:pt>
                <c:pt idx="6083">
                  <c:v>5.9609951204121003</c:v>
                </c:pt>
                <c:pt idx="6084">
                  <c:v>-13.5571884917721</c:v>
                </c:pt>
                <c:pt idx="6085">
                  <c:v>8.2542322980562002</c:v>
                </c:pt>
                <c:pt idx="6086">
                  <c:v>-6.86011217469831</c:v>
                </c:pt>
                <c:pt idx="6087">
                  <c:v>4.0634022279303998</c:v>
                </c:pt>
                <c:pt idx="6088">
                  <c:v>7.6150924361192598E-2</c:v>
                </c:pt>
                <c:pt idx="6089">
                  <c:v>9.3424971045446198E-2</c:v>
                </c:pt>
                <c:pt idx="6090">
                  <c:v>-19.151236676411902</c:v>
                </c:pt>
                <c:pt idx="6091">
                  <c:v>-2.60242886243722</c:v>
                </c:pt>
                <c:pt idx="6092">
                  <c:v>-18.3308350775858</c:v>
                </c:pt>
                <c:pt idx="6093">
                  <c:v>-4.8517152712082003</c:v>
                </c:pt>
                <c:pt idx="6094">
                  <c:v>0.29091684012450902</c:v>
                </c:pt>
                <c:pt idx="6095">
                  <c:v>-16.284583263652699</c:v>
                </c:pt>
                <c:pt idx="6096">
                  <c:v>-3.4926895086531098</c:v>
                </c:pt>
                <c:pt idx="6097">
                  <c:v>-13.009783146972801</c:v>
                </c:pt>
                <c:pt idx="6098">
                  <c:v>3.7694306547517198</c:v>
                </c:pt>
                <c:pt idx="6099">
                  <c:v>-18.3482657913721</c:v>
                </c:pt>
                <c:pt idx="6100">
                  <c:v>-9.4807078318029792</c:v>
                </c:pt>
                <c:pt idx="6101">
                  <c:v>1.43898240267691</c:v>
                </c:pt>
                <c:pt idx="6102">
                  <c:v>-17.487344646296499</c:v>
                </c:pt>
                <c:pt idx="6103">
                  <c:v>8.5459327094336395</c:v>
                </c:pt>
                <c:pt idx="6104">
                  <c:v>-13.8111791164203</c:v>
                </c:pt>
                <c:pt idx="6105">
                  <c:v>-9.4712554674729201</c:v>
                </c:pt>
                <c:pt idx="6106">
                  <c:v>8.7306045132513592</c:v>
                </c:pt>
                <c:pt idx="6107">
                  <c:v>-11.149712741803601</c:v>
                </c:pt>
                <c:pt idx="6108">
                  <c:v>-4.7108663526721203E-2</c:v>
                </c:pt>
                <c:pt idx="6109">
                  <c:v>-6.78481631650273</c:v>
                </c:pt>
                <c:pt idx="6110">
                  <c:v>5.9967842788314102E-2</c:v>
                </c:pt>
                <c:pt idx="6111">
                  <c:v>-2.9594028795841001</c:v>
                </c:pt>
                <c:pt idx="6112">
                  <c:v>-6.7369796722828896</c:v>
                </c:pt>
                <c:pt idx="6113">
                  <c:v>-15.6294141632071</c:v>
                </c:pt>
                <c:pt idx="6114">
                  <c:v>-6.8550595851169698</c:v>
                </c:pt>
                <c:pt idx="6115">
                  <c:v>7.6328142140678699</c:v>
                </c:pt>
                <c:pt idx="6116">
                  <c:v>-14.6628997012163</c:v>
                </c:pt>
                <c:pt idx="6117">
                  <c:v>-16.336213553819601</c:v>
                </c:pt>
                <c:pt idx="6118">
                  <c:v>-8.3454484998442702</c:v>
                </c:pt>
                <c:pt idx="6119">
                  <c:v>-5.4598571060136303</c:v>
                </c:pt>
                <c:pt idx="6120">
                  <c:v>-4.7584243655232203</c:v>
                </c:pt>
                <c:pt idx="6121">
                  <c:v>5.0843801376759004</c:v>
                </c:pt>
                <c:pt idx="6122">
                  <c:v>-1.5475944204019501</c:v>
                </c:pt>
                <c:pt idx="6123">
                  <c:v>-11.9564749782798</c:v>
                </c:pt>
                <c:pt idx="6124">
                  <c:v>-19.206754866417601</c:v>
                </c:pt>
                <c:pt idx="6125">
                  <c:v>1.4448954265648899</c:v>
                </c:pt>
                <c:pt idx="6126">
                  <c:v>-4.4958433098317201</c:v>
                </c:pt>
                <c:pt idx="6127">
                  <c:v>6.1000209952565099</c:v>
                </c:pt>
                <c:pt idx="6128">
                  <c:v>5.1261886483163801</c:v>
                </c:pt>
                <c:pt idx="6129">
                  <c:v>4.2730510660285699</c:v>
                </c:pt>
                <c:pt idx="6130">
                  <c:v>-3.3024374162605299</c:v>
                </c:pt>
                <c:pt idx="6131">
                  <c:v>0.53461839947288103</c:v>
                </c:pt>
                <c:pt idx="6132">
                  <c:v>-15.930101310278101</c:v>
                </c:pt>
                <c:pt idx="6133">
                  <c:v>-1.0382386466187099</c:v>
                </c:pt>
                <c:pt idx="6134">
                  <c:v>1.4727094559268801</c:v>
                </c:pt>
                <c:pt idx="6135">
                  <c:v>-17.876163199171799</c:v>
                </c:pt>
                <c:pt idx="6136">
                  <c:v>4.69779824865088</c:v>
                </c:pt>
                <c:pt idx="6137">
                  <c:v>5.3899706045112303</c:v>
                </c:pt>
                <c:pt idx="6138">
                  <c:v>-1.4840419467974899</c:v>
                </c:pt>
                <c:pt idx="6139">
                  <c:v>-10.058469234830399</c:v>
                </c:pt>
                <c:pt idx="6140">
                  <c:v>-12.0424258100846</c:v>
                </c:pt>
                <c:pt idx="6141">
                  <c:v>-3.8159436561793298</c:v>
                </c:pt>
                <c:pt idx="6142">
                  <c:v>1.72775939768767</c:v>
                </c:pt>
                <c:pt idx="6143">
                  <c:v>-3.4930454837367901</c:v>
                </c:pt>
                <c:pt idx="6144">
                  <c:v>-19.235150563436399</c:v>
                </c:pt>
                <c:pt idx="6145">
                  <c:v>-2.5809291026903902</c:v>
                </c:pt>
                <c:pt idx="6146">
                  <c:v>-1.7404427005056</c:v>
                </c:pt>
                <c:pt idx="6147">
                  <c:v>-10.8660166553212</c:v>
                </c:pt>
                <c:pt idx="6148">
                  <c:v>-5.0065933058047403</c:v>
                </c:pt>
                <c:pt idx="6149">
                  <c:v>-16.394755231174798</c:v>
                </c:pt>
                <c:pt idx="6150">
                  <c:v>2.3117644697616502</c:v>
                </c:pt>
                <c:pt idx="6151">
                  <c:v>6.5824292746244897</c:v>
                </c:pt>
                <c:pt idx="6152">
                  <c:v>-16.765921537247198</c:v>
                </c:pt>
                <c:pt idx="6153">
                  <c:v>8.1345763663546808</c:v>
                </c:pt>
                <c:pt idx="6154">
                  <c:v>-18.528690010241601</c:v>
                </c:pt>
                <c:pt idx="6155">
                  <c:v>-7.92097374801891</c:v>
                </c:pt>
                <c:pt idx="6156">
                  <c:v>-10.2283928014318</c:v>
                </c:pt>
                <c:pt idx="6157">
                  <c:v>9.2400177805211996</c:v>
                </c:pt>
                <c:pt idx="6158">
                  <c:v>-8.0341164421246294</c:v>
                </c:pt>
                <c:pt idx="6159">
                  <c:v>-10.3752061682267</c:v>
                </c:pt>
                <c:pt idx="6160">
                  <c:v>-4.3102809837683402</c:v>
                </c:pt>
                <c:pt idx="6161">
                  <c:v>-15.130671020246901</c:v>
                </c:pt>
                <c:pt idx="6162">
                  <c:v>-0.46568478483798598</c:v>
                </c:pt>
                <c:pt idx="6163">
                  <c:v>4.3269321033957802</c:v>
                </c:pt>
                <c:pt idx="6164">
                  <c:v>0.90980324161371495</c:v>
                </c:pt>
                <c:pt idx="6165">
                  <c:v>-17.738712106670501</c:v>
                </c:pt>
                <c:pt idx="6166">
                  <c:v>-11.3263668685921</c:v>
                </c:pt>
                <c:pt idx="6167">
                  <c:v>3.7531406013556499</c:v>
                </c:pt>
                <c:pt idx="6168">
                  <c:v>7.15457844808122</c:v>
                </c:pt>
                <c:pt idx="6169">
                  <c:v>1.5732059928542399</c:v>
                </c:pt>
                <c:pt idx="6170">
                  <c:v>-6.6456836662793801</c:v>
                </c:pt>
                <c:pt idx="6171">
                  <c:v>7.5094714279572097</c:v>
                </c:pt>
                <c:pt idx="6172">
                  <c:v>-1.39995376931802</c:v>
                </c:pt>
                <c:pt idx="6173">
                  <c:v>-17.853789984999398</c:v>
                </c:pt>
                <c:pt idx="6174">
                  <c:v>8.4252402676713594</c:v>
                </c:pt>
                <c:pt idx="6175">
                  <c:v>8.9117957884984502</c:v>
                </c:pt>
                <c:pt idx="6176">
                  <c:v>-1.7309450361479299</c:v>
                </c:pt>
                <c:pt idx="6177">
                  <c:v>5.4986378583495901</c:v>
                </c:pt>
                <c:pt idx="6178">
                  <c:v>1.8731465209826199</c:v>
                </c:pt>
                <c:pt idx="6179">
                  <c:v>0.181302778457053</c:v>
                </c:pt>
                <c:pt idx="6180">
                  <c:v>-18.2222992684049</c:v>
                </c:pt>
                <c:pt idx="6181">
                  <c:v>-17.700411862047101</c:v>
                </c:pt>
                <c:pt idx="6182">
                  <c:v>-0.85911034204778602</c:v>
                </c:pt>
                <c:pt idx="6183">
                  <c:v>5.10103318811972</c:v>
                </c:pt>
                <c:pt idx="6184">
                  <c:v>5.85508062177031</c:v>
                </c:pt>
                <c:pt idx="6185">
                  <c:v>5.3240710475248596</c:v>
                </c:pt>
                <c:pt idx="6186">
                  <c:v>-0.193214950334476</c:v>
                </c:pt>
                <c:pt idx="6187">
                  <c:v>0.712444165518473</c:v>
                </c:pt>
                <c:pt idx="6188">
                  <c:v>-16.5867450512999</c:v>
                </c:pt>
                <c:pt idx="6189">
                  <c:v>8.4812974790188207</c:v>
                </c:pt>
                <c:pt idx="6190">
                  <c:v>-11.9487203985236</c:v>
                </c:pt>
                <c:pt idx="6191">
                  <c:v>-0.81556730268172295</c:v>
                </c:pt>
                <c:pt idx="6192">
                  <c:v>-17.721652780712802</c:v>
                </c:pt>
                <c:pt idx="6193">
                  <c:v>-8.9564427602549301</c:v>
                </c:pt>
                <c:pt idx="6194">
                  <c:v>-6.9001076551729703</c:v>
                </c:pt>
                <c:pt idx="6195">
                  <c:v>-6.1934083719296504</c:v>
                </c:pt>
                <c:pt idx="6196">
                  <c:v>-2.6082785946053502</c:v>
                </c:pt>
                <c:pt idx="6197">
                  <c:v>-1.00257200367595</c:v>
                </c:pt>
                <c:pt idx="6198">
                  <c:v>-4.2365173029322403</c:v>
                </c:pt>
                <c:pt idx="6199">
                  <c:v>-18.8543286175166</c:v>
                </c:pt>
                <c:pt idx="6200">
                  <c:v>-15.935622612505799</c:v>
                </c:pt>
                <c:pt idx="6201">
                  <c:v>-4.1197963395873902</c:v>
                </c:pt>
                <c:pt idx="6202">
                  <c:v>-16.496847427815901</c:v>
                </c:pt>
                <c:pt idx="6203">
                  <c:v>-5.4170385396568204</c:v>
                </c:pt>
                <c:pt idx="6204">
                  <c:v>-2.5623896883235302</c:v>
                </c:pt>
                <c:pt idx="6205">
                  <c:v>-16.159116710710801</c:v>
                </c:pt>
                <c:pt idx="6206">
                  <c:v>3.8026724698107901</c:v>
                </c:pt>
                <c:pt idx="6207">
                  <c:v>-2.9393890310422202</c:v>
                </c:pt>
                <c:pt idx="6208">
                  <c:v>0.30390217947012799</c:v>
                </c:pt>
                <c:pt idx="6209">
                  <c:v>-8.23666363625426</c:v>
                </c:pt>
                <c:pt idx="6210">
                  <c:v>1.4441600955412399</c:v>
                </c:pt>
                <c:pt idx="6211">
                  <c:v>-3.4488854353624698</c:v>
                </c:pt>
                <c:pt idx="6212">
                  <c:v>7.9920348208997698</c:v>
                </c:pt>
                <c:pt idx="6213">
                  <c:v>-11.2512745487372</c:v>
                </c:pt>
                <c:pt idx="6214">
                  <c:v>-11.1882529853918</c:v>
                </c:pt>
                <c:pt idx="6215">
                  <c:v>-1.6085857261214101E-2</c:v>
                </c:pt>
                <c:pt idx="6216">
                  <c:v>-8.7551165626480305</c:v>
                </c:pt>
                <c:pt idx="6217">
                  <c:v>-7.5857964799773603</c:v>
                </c:pt>
                <c:pt idx="6218">
                  <c:v>-9.9244645795103406</c:v>
                </c:pt>
                <c:pt idx="6219">
                  <c:v>0.22993503759963399</c:v>
                </c:pt>
                <c:pt idx="6220">
                  <c:v>-4.6014777975694701</c:v>
                </c:pt>
                <c:pt idx="6221">
                  <c:v>-1.97821257370972</c:v>
                </c:pt>
                <c:pt idx="6222">
                  <c:v>8.1666549884304196</c:v>
                </c:pt>
                <c:pt idx="6223">
                  <c:v>-8.8455079229243392</c:v>
                </c:pt>
                <c:pt idx="6224">
                  <c:v>-15.352298438779</c:v>
                </c:pt>
                <c:pt idx="6225">
                  <c:v>0.342327457488867</c:v>
                </c:pt>
                <c:pt idx="6226">
                  <c:v>-18.370106057724701</c:v>
                </c:pt>
                <c:pt idx="6227">
                  <c:v>-4.1419172948013001</c:v>
                </c:pt>
                <c:pt idx="6228">
                  <c:v>-16.245272363793699</c:v>
                </c:pt>
                <c:pt idx="6229">
                  <c:v>-12.7289299730671</c:v>
                </c:pt>
                <c:pt idx="6230">
                  <c:v>-7.3461353213011202</c:v>
                </c:pt>
                <c:pt idx="6231">
                  <c:v>-16.115272126766399</c:v>
                </c:pt>
                <c:pt idx="6232">
                  <c:v>-7.8475901519545799</c:v>
                </c:pt>
                <c:pt idx="6233">
                  <c:v>-1.29103268931235</c:v>
                </c:pt>
                <c:pt idx="6234">
                  <c:v>-1.21394681157086</c:v>
                </c:pt>
                <c:pt idx="6235">
                  <c:v>-14.816877423677401</c:v>
                </c:pt>
                <c:pt idx="6236">
                  <c:v>1.07262881961504</c:v>
                </c:pt>
                <c:pt idx="6237">
                  <c:v>-8.9978858332572198</c:v>
                </c:pt>
                <c:pt idx="6238">
                  <c:v>-8.4733785550008491</c:v>
                </c:pt>
                <c:pt idx="6239">
                  <c:v>-7.2173650775614604</c:v>
                </c:pt>
                <c:pt idx="6240">
                  <c:v>-5.5014458225863203</c:v>
                </c:pt>
                <c:pt idx="6241">
                  <c:v>-8.9457785565035106</c:v>
                </c:pt>
                <c:pt idx="6242">
                  <c:v>-14.061397443946101</c:v>
                </c:pt>
                <c:pt idx="6243">
                  <c:v>-10.548647906280999</c:v>
                </c:pt>
                <c:pt idx="6244">
                  <c:v>-13.7048706640439</c:v>
                </c:pt>
                <c:pt idx="6245">
                  <c:v>-3.3877396919121798</c:v>
                </c:pt>
                <c:pt idx="6246">
                  <c:v>8.6443602665848296</c:v>
                </c:pt>
                <c:pt idx="6247">
                  <c:v>-15.633636342699299</c:v>
                </c:pt>
                <c:pt idx="6248">
                  <c:v>-3.6015272658234601</c:v>
                </c:pt>
                <c:pt idx="6249">
                  <c:v>-4.6630405999940203</c:v>
                </c:pt>
                <c:pt idx="6250">
                  <c:v>-17.186625511114102</c:v>
                </c:pt>
                <c:pt idx="6251">
                  <c:v>-15.5014966846365</c:v>
                </c:pt>
                <c:pt idx="6252">
                  <c:v>-17.351448977106099</c:v>
                </c:pt>
                <c:pt idx="6253">
                  <c:v>-2.37707897558017</c:v>
                </c:pt>
                <c:pt idx="6254">
                  <c:v>7.4538355290962999</c:v>
                </c:pt>
                <c:pt idx="6255">
                  <c:v>-5.6056372825678897</c:v>
                </c:pt>
                <c:pt idx="6256">
                  <c:v>-9.5557472473456695</c:v>
                </c:pt>
                <c:pt idx="6257">
                  <c:v>2.4831116610969</c:v>
                </c:pt>
                <c:pt idx="6258">
                  <c:v>-19.1115786103483</c:v>
                </c:pt>
                <c:pt idx="6259">
                  <c:v>-17.5210165392646</c:v>
                </c:pt>
                <c:pt idx="6260">
                  <c:v>-16.149799197056801</c:v>
                </c:pt>
                <c:pt idx="6261">
                  <c:v>5.3117659869887799</c:v>
                </c:pt>
                <c:pt idx="6262">
                  <c:v>1.9682921904764501E-3</c:v>
                </c:pt>
                <c:pt idx="6263">
                  <c:v>1.42405012737484</c:v>
                </c:pt>
                <c:pt idx="6264">
                  <c:v>0.72919397058288404</c:v>
                </c:pt>
                <c:pt idx="6265">
                  <c:v>-14.7579386704392</c:v>
                </c:pt>
                <c:pt idx="6266">
                  <c:v>-18.2794191896167</c:v>
                </c:pt>
                <c:pt idx="6267">
                  <c:v>-6.3840462664829296</c:v>
                </c:pt>
                <c:pt idx="6268">
                  <c:v>-15.3449833832415</c:v>
                </c:pt>
                <c:pt idx="6269">
                  <c:v>8.8707268084742896</c:v>
                </c:pt>
                <c:pt idx="6270">
                  <c:v>2.06813843034762</c:v>
                </c:pt>
                <c:pt idx="6271">
                  <c:v>-0.17607240975130001</c:v>
                </c:pt>
                <c:pt idx="6272">
                  <c:v>-8.0557010004836105</c:v>
                </c:pt>
                <c:pt idx="6273">
                  <c:v>-7.89355105380724</c:v>
                </c:pt>
                <c:pt idx="6274">
                  <c:v>-3.7089510135966499</c:v>
                </c:pt>
                <c:pt idx="6275">
                  <c:v>-12.6713072494041</c:v>
                </c:pt>
                <c:pt idx="6276">
                  <c:v>7.4703236327746998</c:v>
                </c:pt>
                <c:pt idx="6277">
                  <c:v>-15.116384984706601</c:v>
                </c:pt>
                <c:pt idx="6278">
                  <c:v>-19.0730801619383</c:v>
                </c:pt>
                <c:pt idx="6279">
                  <c:v>0.180986044888296</c:v>
                </c:pt>
                <c:pt idx="6280">
                  <c:v>5.1304490576875104</c:v>
                </c:pt>
                <c:pt idx="6281">
                  <c:v>-9.0747855362905998</c:v>
                </c:pt>
                <c:pt idx="6282">
                  <c:v>6.6413084538599696</c:v>
                </c:pt>
                <c:pt idx="6283">
                  <c:v>-5.3421246855673203</c:v>
                </c:pt>
                <c:pt idx="6284">
                  <c:v>1.94704988561002</c:v>
                </c:pt>
                <c:pt idx="6285">
                  <c:v>-7.0092360589608402</c:v>
                </c:pt>
                <c:pt idx="6286">
                  <c:v>-14.660947318138099</c:v>
                </c:pt>
                <c:pt idx="6287">
                  <c:v>1.4818740665872101</c:v>
                </c:pt>
                <c:pt idx="6288">
                  <c:v>-17.828955213768801</c:v>
                </c:pt>
                <c:pt idx="6289">
                  <c:v>-11.442434181253301</c:v>
                </c:pt>
                <c:pt idx="6290">
                  <c:v>4.0658081911441197</c:v>
                </c:pt>
                <c:pt idx="6291">
                  <c:v>3.5257092837005901</c:v>
                </c:pt>
                <c:pt idx="6292">
                  <c:v>-16.434340459199799</c:v>
                </c:pt>
                <c:pt idx="6293">
                  <c:v>-6.6191360061729396</c:v>
                </c:pt>
                <c:pt idx="6294">
                  <c:v>1.7484719450251101</c:v>
                </c:pt>
                <c:pt idx="6295">
                  <c:v>6.6742896624350303</c:v>
                </c:pt>
                <c:pt idx="6296">
                  <c:v>-1.6324834412959801</c:v>
                </c:pt>
                <c:pt idx="6297">
                  <c:v>-10.4912211157279</c:v>
                </c:pt>
                <c:pt idx="6298">
                  <c:v>-9.05912638238547</c:v>
                </c:pt>
                <c:pt idx="6299">
                  <c:v>-16.386214152977999</c:v>
                </c:pt>
                <c:pt idx="6300">
                  <c:v>-3.8420663255285201</c:v>
                </c:pt>
                <c:pt idx="6301">
                  <c:v>-6.6767213396406202</c:v>
                </c:pt>
                <c:pt idx="6302">
                  <c:v>-14.511570956402</c:v>
                </c:pt>
                <c:pt idx="6303">
                  <c:v>-11.7636160927368</c:v>
                </c:pt>
                <c:pt idx="6304">
                  <c:v>-13.106314126772</c:v>
                </c:pt>
                <c:pt idx="6305">
                  <c:v>-14.6244939542634</c:v>
                </c:pt>
                <c:pt idx="6306">
                  <c:v>-2.4489506132414798</c:v>
                </c:pt>
                <c:pt idx="6307">
                  <c:v>3.4000325301369698</c:v>
                </c:pt>
                <c:pt idx="6308">
                  <c:v>-4.1475888191150503</c:v>
                </c:pt>
                <c:pt idx="6309">
                  <c:v>-3.7866355368050399</c:v>
                </c:pt>
                <c:pt idx="6310">
                  <c:v>-14.318363019247601</c:v>
                </c:pt>
                <c:pt idx="6311">
                  <c:v>0.89002735620111895</c:v>
                </c:pt>
                <c:pt idx="6312">
                  <c:v>9.2120964080550891</c:v>
                </c:pt>
                <c:pt idx="6313">
                  <c:v>4.3212290969843599</c:v>
                </c:pt>
                <c:pt idx="6314">
                  <c:v>-6.1148289918849397</c:v>
                </c:pt>
                <c:pt idx="6315">
                  <c:v>-14.8919730810874</c:v>
                </c:pt>
                <c:pt idx="6316">
                  <c:v>-14.7606742008188</c:v>
                </c:pt>
                <c:pt idx="6317">
                  <c:v>-15.3771859656015</c:v>
                </c:pt>
                <c:pt idx="6318">
                  <c:v>5.9032259864994296</c:v>
                </c:pt>
                <c:pt idx="6319">
                  <c:v>9.2105641877056996</c:v>
                </c:pt>
                <c:pt idx="6320">
                  <c:v>-9.1719822241759097</c:v>
                </c:pt>
                <c:pt idx="6321">
                  <c:v>-7.0964611836169196</c:v>
                </c:pt>
                <c:pt idx="6322">
                  <c:v>-2.0585051656089901E-2</c:v>
                </c:pt>
                <c:pt idx="6323">
                  <c:v>2.81795103489429</c:v>
                </c:pt>
                <c:pt idx="6324">
                  <c:v>7.5338539273123901</c:v>
                </c:pt>
                <c:pt idx="6325">
                  <c:v>-1.8595555483041699</c:v>
                </c:pt>
                <c:pt idx="6326">
                  <c:v>-0.61251722459702895</c:v>
                </c:pt>
                <c:pt idx="6327">
                  <c:v>6.33634246629589</c:v>
                </c:pt>
                <c:pt idx="6328">
                  <c:v>-13.743279397346001</c:v>
                </c:pt>
                <c:pt idx="6329">
                  <c:v>-13.425434309694401</c:v>
                </c:pt>
                <c:pt idx="6330">
                  <c:v>4.6071645248594901</c:v>
                </c:pt>
                <c:pt idx="6331">
                  <c:v>-0.56799273604229905</c:v>
                </c:pt>
                <c:pt idx="6332">
                  <c:v>7.7171782526086599</c:v>
                </c:pt>
                <c:pt idx="6333">
                  <c:v>-4.3788327622910801</c:v>
                </c:pt>
                <c:pt idx="6334">
                  <c:v>8.1281321210701094</c:v>
                </c:pt>
                <c:pt idx="6335">
                  <c:v>8.58177848194582</c:v>
                </c:pt>
                <c:pt idx="6336">
                  <c:v>-11.1996478792039</c:v>
                </c:pt>
                <c:pt idx="6337">
                  <c:v>0.32593970601217298</c:v>
                </c:pt>
                <c:pt idx="6338">
                  <c:v>-10.990718694866599</c:v>
                </c:pt>
                <c:pt idx="6339">
                  <c:v>3.77390999443457</c:v>
                </c:pt>
                <c:pt idx="6340">
                  <c:v>-2.2384944082283602</c:v>
                </c:pt>
                <c:pt idx="6341">
                  <c:v>5.8319781550233802</c:v>
                </c:pt>
                <c:pt idx="6342">
                  <c:v>-13.5365379804269</c:v>
                </c:pt>
                <c:pt idx="6343">
                  <c:v>-17.0927528099471</c:v>
                </c:pt>
                <c:pt idx="6344">
                  <c:v>5.6528570795293502</c:v>
                </c:pt>
                <c:pt idx="6345">
                  <c:v>-5.7194605229697997</c:v>
                </c:pt>
                <c:pt idx="6346">
                  <c:v>7.4603279262366904</c:v>
                </c:pt>
                <c:pt idx="6347">
                  <c:v>-4.8508739164990802</c:v>
                </c:pt>
                <c:pt idx="6348">
                  <c:v>-11.335202784008001</c:v>
                </c:pt>
                <c:pt idx="6349">
                  <c:v>0.84101316348197297</c:v>
                </c:pt>
                <c:pt idx="6350">
                  <c:v>-18.4887940359651</c:v>
                </c:pt>
                <c:pt idx="6351">
                  <c:v>-3.8246472034308101</c:v>
                </c:pt>
                <c:pt idx="6352">
                  <c:v>-9.1825150994793603</c:v>
                </c:pt>
                <c:pt idx="6353">
                  <c:v>-18.144116085693</c:v>
                </c:pt>
                <c:pt idx="6354">
                  <c:v>7.3652097721930003</c:v>
                </c:pt>
                <c:pt idx="6355">
                  <c:v>-0.44785775291535501</c:v>
                </c:pt>
                <c:pt idx="6356">
                  <c:v>-16.599285661181</c:v>
                </c:pt>
                <c:pt idx="6357">
                  <c:v>-16.389443142995699</c:v>
                </c:pt>
                <c:pt idx="6358">
                  <c:v>6.2675730659482802</c:v>
                </c:pt>
                <c:pt idx="6359">
                  <c:v>-19.377908159261501</c:v>
                </c:pt>
                <c:pt idx="6360">
                  <c:v>-16.829335745049399</c:v>
                </c:pt>
                <c:pt idx="6361">
                  <c:v>-6.9485104339364101</c:v>
                </c:pt>
                <c:pt idx="6362">
                  <c:v>-0.29363295061751499</c:v>
                </c:pt>
                <c:pt idx="6363">
                  <c:v>-10.512024161573899</c:v>
                </c:pt>
                <c:pt idx="6364">
                  <c:v>-4.0666998951263</c:v>
                </c:pt>
                <c:pt idx="6365">
                  <c:v>-9.9725318853546003</c:v>
                </c:pt>
                <c:pt idx="6366">
                  <c:v>6.1586437070727502</c:v>
                </c:pt>
                <c:pt idx="6367">
                  <c:v>2.6341760737330699</c:v>
                </c:pt>
                <c:pt idx="6368">
                  <c:v>-2.75377865801899</c:v>
                </c:pt>
                <c:pt idx="6369">
                  <c:v>4.8525400984613603</c:v>
                </c:pt>
                <c:pt idx="6370">
                  <c:v>3.7131681235699001</c:v>
                </c:pt>
                <c:pt idx="6371">
                  <c:v>-16.073522102865699</c:v>
                </c:pt>
                <c:pt idx="6372">
                  <c:v>-8.4253236834222207</c:v>
                </c:pt>
                <c:pt idx="6373">
                  <c:v>-2.18600424041556</c:v>
                </c:pt>
                <c:pt idx="6374">
                  <c:v>-9.2666302662226698</c:v>
                </c:pt>
                <c:pt idx="6375">
                  <c:v>-12.4837999306994</c:v>
                </c:pt>
                <c:pt idx="6376">
                  <c:v>-11.3949620671631</c:v>
                </c:pt>
                <c:pt idx="6377">
                  <c:v>9.2168507882894204</c:v>
                </c:pt>
                <c:pt idx="6378">
                  <c:v>-17.027660864702401</c:v>
                </c:pt>
                <c:pt idx="6379">
                  <c:v>5.8217331957182097</c:v>
                </c:pt>
                <c:pt idx="6380">
                  <c:v>-14.300920353453</c:v>
                </c:pt>
                <c:pt idx="6381">
                  <c:v>8.4363393707106695</c:v>
                </c:pt>
                <c:pt idx="6382">
                  <c:v>3.20758871056307</c:v>
                </c:pt>
                <c:pt idx="6383">
                  <c:v>4.1833905348078204</c:v>
                </c:pt>
                <c:pt idx="6384">
                  <c:v>7.9490829575065298</c:v>
                </c:pt>
                <c:pt idx="6385">
                  <c:v>-16.084615040520902</c:v>
                </c:pt>
                <c:pt idx="6386">
                  <c:v>-17.123783440700201</c:v>
                </c:pt>
                <c:pt idx="6387">
                  <c:v>-7.3897179558257404</c:v>
                </c:pt>
                <c:pt idx="6388">
                  <c:v>7.9934111562941403</c:v>
                </c:pt>
                <c:pt idx="6389">
                  <c:v>-18.164597202225401</c:v>
                </c:pt>
                <c:pt idx="6390">
                  <c:v>6.5001281324536997</c:v>
                </c:pt>
                <c:pt idx="6391">
                  <c:v>-1.9881328727235099</c:v>
                </c:pt>
                <c:pt idx="6392">
                  <c:v>-4.4553288831794502</c:v>
                </c:pt>
                <c:pt idx="6393">
                  <c:v>-16.555894087537499</c:v>
                </c:pt>
                <c:pt idx="6394">
                  <c:v>-8.3428979091502597</c:v>
                </c:pt>
                <c:pt idx="6395">
                  <c:v>-13.183205425848</c:v>
                </c:pt>
                <c:pt idx="6396">
                  <c:v>1.0976458722234499</c:v>
                </c:pt>
                <c:pt idx="6397">
                  <c:v>-3.4641974646464</c:v>
                </c:pt>
                <c:pt idx="6398">
                  <c:v>-12.8266624178841</c:v>
                </c:pt>
                <c:pt idx="6399">
                  <c:v>7.7875709425651003</c:v>
                </c:pt>
                <c:pt idx="6400">
                  <c:v>4.2776981100618299</c:v>
                </c:pt>
                <c:pt idx="6401">
                  <c:v>0.96999691907763597</c:v>
                </c:pt>
                <c:pt idx="6402">
                  <c:v>-18.929625758816901</c:v>
                </c:pt>
                <c:pt idx="6403">
                  <c:v>-11.247065686334601</c:v>
                </c:pt>
                <c:pt idx="6404">
                  <c:v>-13.0572358309871</c:v>
                </c:pt>
                <c:pt idx="6405">
                  <c:v>0.118617024737003</c:v>
                </c:pt>
                <c:pt idx="6406">
                  <c:v>2.8650158935870902</c:v>
                </c:pt>
                <c:pt idx="6407">
                  <c:v>0.79155066122022899</c:v>
                </c:pt>
                <c:pt idx="6408">
                  <c:v>-2.9039976435906198</c:v>
                </c:pt>
                <c:pt idx="6409">
                  <c:v>5.5626782326833197</c:v>
                </c:pt>
                <c:pt idx="6410">
                  <c:v>-7.5818692882916796</c:v>
                </c:pt>
                <c:pt idx="6411">
                  <c:v>-10.253030775300299</c:v>
                </c:pt>
                <c:pt idx="6412">
                  <c:v>8.6749455091698895</c:v>
                </c:pt>
                <c:pt idx="6413">
                  <c:v>-18.717040584878902</c:v>
                </c:pt>
                <c:pt idx="6414">
                  <c:v>5.0421540166066503</c:v>
                </c:pt>
                <c:pt idx="6415">
                  <c:v>4.66695467106819</c:v>
                </c:pt>
                <c:pt idx="6416">
                  <c:v>-12.552829112891301</c:v>
                </c:pt>
                <c:pt idx="6417">
                  <c:v>-5.4469696924801703</c:v>
                </c:pt>
                <c:pt idx="6418">
                  <c:v>-19.237143667707201</c:v>
                </c:pt>
                <c:pt idx="6419">
                  <c:v>-9.5245836235516794</c:v>
                </c:pt>
                <c:pt idx="6420">
                  <c:v>7.05517283347152</c:v>
                </c:pt>
                <c:pt idx="6421">
                  <c:v>-8.3030524663174798</c:v>
                </c:pt>
                <c:pt idx="6422">
                  <c:v>-3.5455244314889902</c:v>
                </c:pt>
                <c:pt idx="6423">
                  <c:v>8.6513618133697996</c:v>
                </c:pt>
                <c:pt idx="6424">
                  <c:v>-6.4442905045173999</c:v>
                </c:pt>
                <c:pt idx="6425">
                  <c:v>-8.5684827244011394</c:v>
                </c:pt>
                <c:pt idx="6426">
                  <c:v>-17.103058591928299</c:v>
                </c:pt>
                <c:pt idx="6427">
                  <c:v>-9.4463114651073106</c:v>
                </c:pt>
                <c:pt idx="6428">
                  <c:v>-15.1952077610052</c:v>
                </c:pt>
                <c:pt idx="6429">
                  <c:v>-7.2000867182025701</c:v>
                </c:pt>
                <c:pt idx="6430">
                  <c:v>-4.0324357010278904</c:v>
                </c:pt>
                <c:pt idx="6431">
                  <c:v>-10.407918388452501</c:v>
                </c:pt>
                <c:pt idx="6432">
                  <c:v>-9.7202756132097505</c:v>
                </c:pt>
                <c:pt idx="6433">
                  <c:v>-9.6171060844443907</c:v>
                </c:pt>
                <c:pt idx="6434">
                  <c:v>2.6756331371834801</c:v>
                </c:pt>
                <c:pt idx="6435">
                  <c:v>-9.8654093110858305</c:v>
                </c:pt>
                <c:pt idx="6436">
                  <c:v>-3.0833527721298901E-3</c:v>
                </c:pt>
                <c:pt idx="6437">
                  <c:v>-2.18808304702066</c:v>
                </c:pt>
                <c:pt idx="6438">
                  <c:v>-2.78244065180745</c:v>
                </c:pt>
                <c:pt idx="6439">
                  <c:v>-3.21583689040706</c:v>
                </c:pt>
                <c:pt idx="6440">
                  <c:v>-15.5940948985597</c:v>
                </c:pt>
                <c:pt idx="6441">
                  <c:v>0.83266705099433402</c:v>
                </c:pt>
                <c:pt idx="6442">
                  <c:v>-12.642883098065401</c:v>
                </c:pt>
                <c:pt idx="6443">
                  <c:v>-4.98771910539425</c:v>
                </c:pt>
                <c:pt idx="6444">
                  <c:v>0.34949832609304399</c:v>
                </c:pt>
                <c:pt idx="6445">
                  <c:v>-3.99393721926717</c:v>
                </c:pt>
                <c:pt idx="6446">
                  <c:v>4.2670028898782997</c:v>
                </c:pt>
                <c:pt idx="6447">
                  <c:v>-9.9297023486671794</c:v>
                </c:pt>
                <c:pt idx="6448">
                  <c:v>-15.577656247762301</c:v>
                </c:pt>
                <c:pt idx="6449">
                  <c:v>-14.9440417576703</c:v>
                </c:pt>
                <c:pt idx="6450">
                  <c:v>-11.994108649797701</c:v>
                </c:pt>
                <c:pt idx="6451">
                  <c:v>8.4999294537606307</c:v>
                </c:pt>
                <c:pt idx="6452">
                  <c:v>-7.4588702489909204</c:v>
                </c:pt>
                <c:pt idx="6453">
                  <c:v>8.7613956894635595E-2</c:v>
                </c:pt>
                <c:pt idx="6454">
                  <c:v>7.7461561589346903</c:v>
                </c:pt>
                <c:pt idx="6455">
                  <c:v>-8.7028238654525598</c:v>
                </c:pt>
                <c:pt idx="6456">
                  <c:v>-5.0321258232907304</c:v>
                </c:pt>
                <c:pt idx="6457">
                  <c:v>4.3218302263210697</c:v>
                </c:pt>
                <c:pt idx="6458">
                  <c:v>-7.4880976040503997</c:v>
                </c:pt>
                <c:pt idx="6459">
                  <c:v>8.5372742750590298</c:v>
                </c:pt>
                <c:pt idx="6460">
                  <c:v>4.3923349633029298</c:v>
                </c:pt>
                <c:pt idx="6461">
                  <c:v>-17.761248198377501</c:v>
                </c:pt>
                <c:pt idx="6462">
                  <c:v>-7.0737754647829698</c:v>
                </c:pt>
                <c:pt idx="6463">
                  <c:v>-11.7774537143356</c:v>
                </c:pt>
                <c:pt idx="6464">
                  <c:v>0.21697538557605101</c:v>
                </c:pt>
                <c:pt idx="6465">
                  <c:v>-17.545835605429101</c:v>
                </c:pt>
                <c:pt idx="6466">
                  <c:v>-10.8716295725312</c:v>
                </c:pt>
                <c:pt idx="6467">
                  <c:v>1.2369121305117099</c:v>
                </c:pt>
                <c:pt idx="6468">
                  <c:v>-13.1087808528836</c:v>
                </c:pt>
                <c:pt idx="6469">
                  <c:v>-14.1143270846952</c:v>
                </c:pt>
                <c:pt idx="6470">
                  <c:v>6.2045427337674397</c:v>
                </c:pt>
                <c:pt idx="6471">
                  <c:v>-2.8249500791450002</c:v>
                </c:pt>
                <c:pt idx="6472">
                  <c:v>-13.3790098366692</c:v>
                </c:pt>
                <c:pt idx="6473">
                  <c:v>1.4680678623204699</c:v>
                </c:pt>
                <c:pt idx="6474">
                  <c:v>-9.2844578276508098</c:v>
                </c:pt>
                <c:pt idx="6475">
                  <c:v>-0.25555091885655801</c:v>
                </c:pt>
                <c:pt idx="6476">
                  <c:v>8.1265978231605498</c:v>
                </c:pt>
                <c:pt idx="6477">
                  <c:v>-16.968177142643999</c:v>
                </c:pt>
                <c:pt idx="6478">
                  <c:v>-7.2668257469758997</c:v>
                </c:pt>
                <c:pt idx="6479">
                  <c:v>-13.969163420102401</c:v>
                </c:pt>
                <c:pt idx="6480">
                  <c:v>-18.197116285129901</c:v>
                </c:pt>
                <c:pt idx="6481">
                  <c:v>8.8408226555110492</c:v>
                </c:pt>
                <c:pt idx="6482">
                  <c:v>7.9710129729665704</c:v>
                </c:pt>
                <c:pt idx="6483">
                  <c:v>-9.2905689520295507</c:v>
                </c:pt>
                <c:pt idx="6484">
                  <c:v>-12.694245120069199</c:v>
                </c:pt>
                <c:pt idx="6485">
                  <c:v>3.1629366829677599</c:v>
                </c:pt>
                <c:pt idx="6486">
                  <c:v>7.50618331043166</c:v>
                </c:pt>
                <c:pt idx="6487">
                  <c:v>-17.3568706866197</c:v>
                </c:pt>
                <c:pt idx="6488">
                  <c:v>2.8621483539061598</c:v>
                </c:pt>
                <c:pt idx="6489">
                  <c:v>-19.3342782241807</c:v>
                </c:pt>
                <c:pt idx="6490">
                  <c:v>0.49635019487548598</c:v>
                </c:pt>
                <c:pt idx="6491">
                  <c:v>3.5794345627277901</c:v>
                </c:pt>
                <c:pt idx="6492">
                  <c:v>-17.176183306892099</c:v>
                </c:pt>
                <c:pt idx="6493">
                  <c:v>-6.92584456141413</c:v>
                </c:pt>
                <c:pt idx="6494">
                  <c:v>-15.54343158122</c:v>
                </c:pt>
                <c:pt idx="6495">
                  <c:v>-15.0730059705432</c:v>
                </c:pt>
                <c:pt idx="6496">
                  <c:v>-3.0484749712518102</c:v>
                </c:pt>
                <c:pt idx="6497">
                  <c:v>-8.29913901147685</c:v>
                </c:pt>
                <c:pt idx="6498">
                  <c:v>-2.1093097550279798</c:v>
                </c:pt>
                <c:pt idx="6499">
                  <c:v>-12.0138549996768</c:v>
                </c:pt>
                <c:pt idx="6500">
                  <c:v>-12.021359136112901</c:v>
                </c:pt>
                <c:pt idx="6501">
                  <c:v>-6.02614772791049</c:v>
                </c:pt>
                <c:pt idx="6502">
                  <c:v>3.4833214852536001</c:v>
                </c:pt>
                <c:pt idx="6503">
                  <c:v>1.28296282681573</c:v>
                </c:pt>
                <c:pt idx="6504">
                  <c:v>-8.2031308513653407</c:v>
                </c:pt>
                <c:pt idx="6505">
                  <c:v>-2.24995257206999</c:v>
                </c:pt>
                <c:pt idx="6506">
                  <c:v>2.8912049857600102</c:v>
                </c:pt>
                <c:pt idx="6507">
                  <c:v>-2.85164296434341</c:v>
                </c:pt>
                <c:pt idx="6508">
                  <c:v>-4.9457507438534503</c:v>
                </c:pt>
                <c:pt idx="6509">
                  <c:v>2.8715811603527701</c:v>
                </c:pt>
                <c:pt idx="6510">
                  <c:v>2.2561711407516198</c:v>
                </c:pt>
                <c:pt idx="6511">
                  <c:v>-4.9836579571960096</c:v>
                </c:pt>
                <c:pt idx="6512">
                  <c:v>-0.13583721622453601</c:v>
                </c:pt>
                <c:pt idx="6513">
                  <c:v>-12.8269489230668</c:v>
                </c:pt>
                <c:pt idx="6514">
                  <c:v>-19.2165719859882</c:v>
                </c:pt>
                <c:pt idx="6515">
                  <c:v>-12.7006224800453</c:v>
                </c:pt>
                <c:pt idx="6516">
                  <c:v>-19.331357491181901</c:v>
                </c:pt>
                <c:pt idx="6517">
                  <c:v>4.7782778418137699</c:v>
                </c:pt>
                <c:pt idx="6518">
                  <c:v>-14.091654853825601</c:v>
                </c:pt>
                <c:pt idx="6519">
                  <c:v>-2.5811458334184598</c:v>
                </c:pt>
                <c:pt idx="6520">
                  <c:v>-15.7635788728359</c:v>
                </c:pt>
                <c:pt idx="6521">
                  <c:v>4.6546726891766399</c:v>
                </c:pt>
                <c:pt idx="6522">
                  <c:v>-15.671745477431299</c:v>
                </c:pt>
                <c:pt idx="6523">
                  <c:v>-12.6782983636773</c:v>
                </c:pt>
                <c:pt idx="6524">
                  <c:v>1.4058021446114699</c:v>
                </c:pt>
                <c:pt idx="6525">
                  <c:v>-13.282626730242299</c:v>
                </c:pt>
                <c:pt idx="6526">
                  <c:v>-10.290857660536799</c:v>
                </c:pt>
                <c:pt idx="6527">
                  <c:v>-13.4008983788384</c:v>
                </c:pt>
                <c:pt idx="6528">
                  <c:v>-6.4334582800717</c:v>
                </c:pt>
                <c:pt idx="6529">
                  <c:v>-3.9828638525876401</c:v>
                </c:pt>
                <c:pt idx="6530">
                  <c:v>-12.180278018089799</c:v>
                </c:pt>
                <c:pt idx="6531">
                  <c:v>-19.170501404625199</c:v>
                </c:pt>
                <c:pt idx="6532">
                  <c:v>-10.348551868106799</c:v>
                </c:pt>
                <c:pt idx="6533">
                  <c:v>0.67884214855633496</c:v>
                </c:pt>
                <c:pt idx="6534">
                  <c:v>-9.5322119813124893</c:v>
                </c:pt>
                <c:pt idx="6535">
                  <c:v>-8.0274144689253593</c:v>
                </c:pt>
                <c:pt idx="6536">
                  <c:v>7.06769656550874</c:v>
                </c:pt>
                <c:pt idx="6537">
                  <c:v>0.90192547472127305</c:v>
                </c:pt>
                <c:pt idx="6538">
                  <c:v>8.8417961606470499</c:v>
                </c:pt>
                <c:pt idx="6539">
                  <c:v>-11.7956379962823</c:v>
                </c:pt>
                <c:pt idx="6540">
                  <c:v>-7.9859239163613598</c:v>
                </c:pt>
                <c:pt idx="6541">
                  <c:v>8.8985299043771402</c:v>
                </c:pt>
                <c:pt idx="6542">
                  <c:v>-2.8894635832150199</c:v>
                </c:pt>
                <c:pt idx="6543">
                  <c:v>1.3023695914767801</c:v>
                </c:pt>
                <c:pt idx="6544">
                  <c:v>-4.5700473540531599</c:v>
                </c:pt>
                <c:pt idx="6545">
                  <c:v>1.5447957187300401</c:v>
                </c:pt>
                <c:pt idx="6546">
                  <c:v>6.3606946068410704</c:v>
                </c:pt>
                <c:pt idx="6547">
                  <c:v>9.4611448966120495</c:v>
                </c:pt>
                <c:pt idx="6548">
                  <c:v>4.3122732271192303</c:v>
                </c:pt>
                <c:pt idx="6549">
                  <c:v>-5.4215152446941897</c:v>
                </c:pt>
                <c:pt idx="6550">
                  <c:v>-13.1330467573178</c:v>
                </c:pt>
                <c:pt idx="6551">
                  <c:v>-18.655913456808101</c:v>
                </c:pt>
                <c:pt idx="6552">
                  <c:v>-6.2506696978206797</c:v>
                </c:pt>
                <c:pt idx="6553">
                  <c:v>-14.013305888661399</c:v>
                </c:pt>
                <c:pt idx="6554">
                  <c:v>-17.4652679060925</c:v>
                </c:pt>
                <c:pt idx="6555">
                  <c:v>6.1831288087691902</c:v>
                </c:pt>
                <c:pt idx="6556">
                  <c:v>-14.6766814993917</c:v>
                </c:pt>
                <c:pt idx="6557">
                  <c:v>-15.814509623464399</c:v>
                </c:pt>
                <c:pt idx="6558">
                  <c:v>-9.5990078115540101</c:v>
                </c:pt>
                <c:pt idx="6559">
                  <c:v>6.0757332292588604</c:v>
                </c:pt>
                <c:pt idx="6560">
                  <c:v>9.1378378645069898</c:v>
                </c:pt>
                <c:pt idx="6561">
                  <c:v>-6.9983666901224204</c:v>
                </c:pt>
                <c:pt idx="6562">
                  <c:v>-13.9203919396389</c:v>
                </c:pt>
                <c:pt idx="6563">
                  <c:v>-5.5482809321308704</c:v>
                </c:pt>
                <c:pt idx="6564">
                  <c:v>0.32816146640997801</c:v>
                </c:pt>
                <c:pt idx="6565">
                  <c:v>-6.5043175146093501</c:v>
                </c:pt>
                <c:pt idx="6566">
                  <c:v>-1.4253906852650899</c:v>
                </c:pt>
                <c:pt idx="6567">
                  <c:v>1.3575121363946501</c:v>
                </c:pt>
                <c:pt idx="6568">
                  <c:v>3.7232100160905399</c:v>
                </c:pt>
                <c:pt idx="6569">
                  <c:v>-9.9561429160067796</c:v>
                </c:pt>
                <c:pt idx="6570">
                  <c:v>-12.982606871380099</c:v>
                </c:pt>
                <c:pt idx="6571">
                  <c:v>-18.619288980177799</c:v>
                </c:pt>
                <c:pt idx="6572">
                  <c:v>-1.7987975935926499</c:v>
                </c:pt>
                <c:pt idx="6573">
                  <c:v>5.37399436378624</c:v>
                </c:pt>
                <c:pt idx="6574">
                  <c:v>1.2903897524089201</c:v>
                </c:pt>
                <c:pt idx="6575">
                  <c:v>-7.50291638290589</c:v>
                </c:pt>
                <c:pt idx="6576">
                  <c:v>-3.7206303523380302</c:v>
                </c:pt>
                <c:pt idx="6577">
                  <c:v>-8.5387862706761695</c:v>
                </c:pt>
                <c:pt idx="6578">
                  <c:v>7.2990540387159397</c:v>
                </c:pt>
                <c:pt idx="6579">
                  <c:v>-4.7203526418204396</c:v>
                </c:pt>
                <c:pt idx="6580">
                  <c:v>-7.4753259368378497</c:v>
                </c:pt>
                <c:pt idx="6581">
                  <c:v>3.9144648032945599</c:v>
                </c:pt>
                <c:pt idx="6582">
                  <c:v>-14.9398194350641</c:v>
                </c:pt>
                <c:pt idx="6583">
                  <c:v>-7.4368044527259798</c:v>
                </c:pt>
                <c:pt idx="6584">
                  <c:v>7.8587895467826296</c:v>
                </c:pt>
                <c:pt idx="6585">
                  <c:v>-18.350659012370699</c:v>
                </c:pt>
                <c:pt idx="6586">
                  <c:v>-3.3345268709324798</c:v>
                </c:pt>
                <c:pt idx="6587">
                  <c:v>7.6397192076089198</c:v>
                </c:pt>
                <c:pt idx="6588">
                  <c:v>-7.4635533240370604</c:v>
                </c:pt>
                <c:pt idx="6589">
                  <c:v>0.45443089285962102</c:v>
                </c:pt>
                <c:pt idx="6590">
                  <c:v>7.2619675709748197</c:v>
                </c:pt>
                <c:pt idx="6591">
                  <c:v>-6.2456554248315701</c:v>
                </c:pt>
                <c:pt idx="6592">
                  <c:v>-9.1038217772279495</c:v>
                </c:pt>
                <c:pt idx="6593">
                  <c:v>-14.6270948767568</c:v>
                </c:pt>
                <c:pt idx="6594">
                  <c:v>-11.8248742545754</c:v>
                </c:pt>
                <c:pt idx="6595">
                  <c:v>6.9603202302391898</c:v>
                </c:pt>
                <c:pt idx="6596">
                  <c:v>-13.4387848316671</c:v>
                </c:pt>
                <c:pt idx="6597">
                  <c:v>-9.6283828919472807</c:v>
                </c:pt>
                <c:pt idx="6598">
                  <c:v>-12.208493083909699</c:v>
                </c:pt>
                <c:pt idx="6599">
                  <c:v>-14.7172605362359</c:v>
                </c:pt>
                <c:pt idx="6600">
                  <c:v>-18.9532378196092</c:v>
                </c:pt>
                <c:pt idx="6601">
                  <c:v>-17.3632955843348</c:v>
                </c:pt>
                <c:pt idx="6602">
                  <c:v>-3.51802749720318</c:v>
                </c:pt>
                <c:pt idx="6603">
                  <c:v>-8.6512342267408102E-2</c:v>
                </c:pt>
                <c:pt idx="6604">
                  <c:v>9.5952843623295099</c:v>
                </c:pt>
                <c:pt idx="6605">
                  <c:v>-7.3408757149028201</c:v>
                </c:pt>
                <c:pt idx="6606">
                  <c:v>-15.0922315141583</c:v>
                </c:pt>
                <c:pt idx="6607">
                  <c:v>-9.4258296713810701</c:v>
                </c:pt>
                <c:pt idx="6608">
                  <c:v>-7.5373826593955497</c:v>
                </c:pt>
                <c:pt idx="6609">
                  <c:v>2.8394174049366501</c:v>
                </c:pt>
                <c:pt idx="6610">
                  <c:v>-2.1375378159453602</c:v>
                </c:pt>
                <c:pt idx="6611">
                  <c:v>-4.7938365422182896</c:v>
                </c:pt>
                <c:pt idx="6612">
                  <c:v>-7.5514182670514698</c:v>
                </c:pt>
                <c:pt idx="6613">
                  <c:v>-13.836075197131599</c:v>
                </c:pt>
                <c:pt idx="6614">
                  <c:v>8.2046991191577803</c:v>
                </c:pt>
                <c:pt idx="6615">
                  <c:v>-10.8352775886567</c:v>
                </c:pt>
                <c:pt idx="6616">
                  <c:v>-3.5683211470213201</c:v>
                </c:pt>
                <c:pt idx="6617">
                  <c:v>-15.233296944777599</c:v>
                </c:pt>
                <c:pt idx="6618">
                  <c:v>-9.5728714869934599</c:v>
                </c:pt>
                <c:pt idx="6619">
                  <c:v>-13.319912360197</c:v>
                </c:pt>
                <c:pt idx="6620">
                  <c:v>5.7269328114284104</c:v>
                </c:pt>
                <c:pt idx="6621">
                  <c:v>-4.8923482022466303</c:v>
                </c:pt>
                <c:pt idx="6622">
                  <c:v>-1.5004493861692401</c:v>
                </c:pt>
                <c:pt idx="6623">
                  <c:v>-4.3018272164097597</c:v>
                </c:pt>
                <c:pt idx="6624">
                  <c:v>-8.0836071096359792</c:v>
                </c:pt>
                <c:pt idx="6625">
                  <c:v>4.6745017920879404</c:v>
                </c:pt>
                <c:pt idx="6626">
                  <c:v>-16.8279424259308</c:v>
                </c:pt>
                <c:pt idx="6627">
                  <c:v>7.2307628254784699</c:v>
                </c:pt>
                <c:pt idx="6628">
                  <c:v>-12.1723553546516</c:v>
                </c:pt>
                <c:pt idx="6629">
                  <c:v>-11.583317102094499</c:v>
                </c:pt>
                <c:pt idx="6630">
                  <c:v>-15.9584229145206</c:v>
                </c:pt>
                <c:pt idx="6631">
                  <c:v>-14.740116759653301</c:v>
                </c:pt>
                <c:pt idx="6632">
                  <c:v>-11.858072349472801</c:v>
                </c:pt>
                <c:pt idx="6633">
                  <c:v>-18.9485714219981</c:v>
                </c:pt>
                <c:pt idx="6634">
                  <c:v>-9.0896319618635903</c:v>
                </c:pt>
                <c:pt idx="6635">
                  <c:v>-14.5338442157054</c:v>
                </c:pt>
                <c:pt idx="6636">
                  <c:v>0.13458616285323999</c:v>
                </c:pt>
                <c:pt idx="6637">
                  <c:v>1.23855273537538</c:v>
                </c:pt>
                <c:pt idx="6638">
                  <c:v>-15.4376816001948</c:v>
                </c:pt>
                <c:pt idx="6639">
                  <c:v>-13.8205191858174</c:v>
                </c:pt>
                <c:pt idx="6640">
                  <c:v>-15.161310520751501</c:v>
                </c:pt>
                <c:pt idx="6641">
                  <c:v>-6.9864488538463796</c:v>
                </c:pt>
                <c:pt idx="6642">
                  <c:v>-8.0640710410339995</c:v>
                </c:pt>
                <c:pt idx="6643">
                  <c:v>-16.933887574852498</c:v>
                </c:pt>
                <c:pt idx="6644">
                  <c:v>0.66792403400176503</c:v>
                </c:pt>
                <c:pt idx="6645">
                  <c:v>-11.811700377272301</c:v>
                </c:pt>
                <c:pt idx="6646">
                  <c:v>-4.42324247531214</c:v>
                </c:pt>
                <c:pt idx="6647">
                  <c:v>7.1671752202633696</c:v>
                </c:pt>
                <c:pt idx="6648">
                  <c:v>-1.56047830529327</c:v>
                </c:pt>
                <c:pt idx="6649">
                  <c:v>-14.2067379887417</c:v>
                </c:pt>
                <c:pt idx="6650">
                  <c:v>-2.3255360836588799</c:v>
                </c:pt>
                <c:pt idx="6651">
                  <c:v>8.9894118967444605</c:v>
                </c:pt>
                <c:pt idx="6652">
                  <c:v>-19.099967992421501</c:v>
                </c:pt>
                <c:pt idx="6653">
                  <c:v>-9.4231927740122305</c:v>
                </c:pt>
                <c:pt idx="6654">
                  <c:v>-7.43857082807975</c:v>
                </c:pt>
                <c:pt idx="6655">
                  <c:v>-9.7828741139001904E-2</c:v>
                </c:pt>
                <c:pt idx="6656">
                  <c:v>-10.869399259351001</c:v>
                </c:pt>
                <c:pt idx="6657">
                  <c:v>0.90803620021252096</c:v>
                </c:pt>
                <c:pt idx="6658">
                  <c:v>6.3633580586817304</c:v>
                </c:pt>
                <c:pt idx="6659">
                  <c:v>-16.873423473259699</c:v>
                </c:pt>
                <c:pt idx="6660">
                  <c:v>0.507712173224517</c:v>
                </c:pt>
                <c:pt idx="6661">
                  <c:v>-18.937895843470201</c:v>
                </c:pt>
                <c:pt idx="6662">
                  <c:v>0.98254541877060397</c:v>
                </c:pt>
                <c:pt idx="6663">
                  <c:v>6.5076853882360099</c:v>
                </c:pt>
                <c:pt idx="6664">
                  <c:v>-5.7599842603459299</c:v>
                </c:pt>
                <c:pt idx="6665">
                  <c:v>-12.4701838136998</c:v>
                </c:pt>
                <c:pt idx="6666">
                  <c:v>5.1288061476061904</c:v>
                </c:pt>
                <c:pt idx="6667">
                  <c:v>-12.9851562645645</c:v>
                </c:pt>
                <c:pt idx="6668">
                  <c:v>-6.6901073855105704</c:v>
                </c:pt>
                <c:pt idx="6669">
                  <c:v>-18.011589717131599</c:v>
                </c:pt>
                <c:pt idx="6670">
                  <c:v>-11.7305952101646</c:v>
                </c:pt>
                <c:pt idx="6671">
                  <c:v>-2.87561841939789</c:v>
                </c:pt>
                <c:pt idx="6672">
                  <c:v>-4.6494852365250097</c:v>
                </c:pt>
                <c:pt idx="6673">
                  <c:v>2.6578130551172499</c:v>
                </c:pt>
                <c:pt idx="6674">
                  <c:v>0.90817428681093704</c:v>
                </c:pt>
                <c:pt idx="6675">
                  <c:v>0.176334023086303</c:v>
                </c:pt>
                <c:pt idx="6676">
                  <c:v>-8.0282954387946308</c:v>
                </c:pt>
                <c:pt idx="6677">
                  <c:v>-12.7651715506319</c:v>
                </c:pt>
                <c:pt idx="6678">
                  <c:v>-7.4110369648496697</c:v>
                </c:pt>
                <c:pt idx="6679">
                  <c:v>-13.4406188902012</c:v>
                </c:pt>
                <c:pt idx="6680">
                  <c:v>4.3455917418764596</c:v>
                </c:pt>
                <c:pt idx="6681">
                  <c:v>-15.603719646108599</c:v>
                </c:pt>
                <c:pt idx="6682">
                  <c:v>4.0421766872114402</c:v>
                </c:pt>
                <c:pt idx="6683">
                  <c:v>-5.4281744934363996</c:v>
                </c:pt>
                <c:pt idx="6684">
                  <c:v>-0.85355174818192303</c:v>
                </c:pt>
                <c:pt idx="6685">
                  <c:v>5.7611323957210496</c:v>
                </c:pt>
                <c:pt idx="6686">
                  <c:v>1.0355849090618201</c:v>
                </c:pt>
                <c:pt idx="6687">
                  <c:v>7.3861867501362202</c:v>
                </c:pt>
                <c:pt idx="6688">
                  <c:v>-2.32483675440379</c:v>
                </c:pt>
                <c:pt idx="6689">
                  <c:v>0.72465226508919001</c:v>
                </c:pt>
                <c:pt idx="6690">
                  <c:v>-0.70224784523330996</c:v>
                </c:pt>
                <c:pt idx="6691">
                  <c:v>-6.3667623813753504</c:v>
                </c:pt>
                <c:pt idx="6692">
                  <c:v>-16.525819141523201</c:v>
                </c:pt>
                <c:pt idx="6693">
                  <c:v>4.7744571811180396</c:v>
                </c:pt>
                <c:pt idx="6694">
                  <c:v>-1.7819721164563</c:v>
                </c:pt>
                <c:pt idx="6695">
                  <c:v>-0.77550930869529799</c:v>
                </c:pt>
                <c:pt idx="6696">
                  <c:v>-8.93143735307752</c:v>
                </c:pt>
                <c:pt idx="6697">
                  <c:v>-8.7036829128826092</c:v>
                </c:pt>
                <c:pt idx="6698">
                  <c:v>-10.5760978017595</c:v>
                </c:pt>
                <c:pt idx="6699">
                  <c:v>3.7558654053651002</c:v>
                </c:pt>
                <c:pt idx="6700">
                  <c:v>-16.4725558010547</c:v>
                </c:pt>
                <c:pt idx="6701">
                  <c:v>-11.3553790572086</c:v>
                </c:pt>
                <c:pt idx="6702">
                  <c:v>-4.6668254599764403</c:v>
                </c:pt>
                <c:pt idx="6703">
                  <c:v>-17.420987513253799</c:v>
                </c:pt>
                <c:pt idx="6704">
                  <c:v>5.5837006963096298</c:v>
                </c:pt>
                <c:pt idx="6705">
                  <c:v>4.5453769036626301</c:v>
                </c:pt>
                <c:pt idx="6706">
                  <c:v>-17.9706300467837</c:v>
                </c:pt>
                <c:pt idx="6707">
                  <c:v>0.11561245566121101</c:v>
                </c:pt>
                <c:pt idx="6708">
                  <c:v>-15.973730511559401</c:v>
                </c:pt>
                <c:pt idx="6709">
                  <c:v>-15.215756832136799</c:v>
                </c:pt>
                <c:pt idx="6710">
                  <c:v>-4.6724180895482696</c:v>
                </c:pt>
                <c:pt idx="6711">
                  <c:v>-11.385929719619201</c:v>
                </c:pt>
                <c:pt idx="6712">
                  <c:v>-5.7283131233652202</c:v>
                </c:pt>
                <c:pt idx="6713">
                  <c:v>-17.0071143014844</c:v>
                </c:pt>
                <c:pt idx="6714">
                  <c:v>-11.898507096949</c:v>
                </c:pt>
                <c:pt idx="6715">
                  <c:v>2.6678120212344298</c:v>
                </c:pt>
                <c:pt idx="6716">
                  <c:v>-8.7457755066586191</c:v>
                </c:pt>
                <c:pt idx="6717">
                  <c:v>-2.2797269037799399</c:v>
                </c:pt>
                <c:pt idx="6718">
                  <c:v>2.6556186640299E-2</c:v>
                </c:pt>
                <c:pt idx="6719">
                  <c:v>-9.5267440207969791</c:v>
                </c:pt>
                <c:pt idx="6720">
                  <c:v>-9.5159968186094499</c:v>
                </c:pt>
                <c:pt idx="6721">
                  <c:v>-10.7671781752284</c:v>
                </c:pt>
                <c:pt idx="6722">
                  <c:v>-11.110233153725099</c:v>
                </c:pt>
                <c:pt idx="6723">
                  <c:v>9.2114145712544193</c:v>
                </c:pt>
                <c:pt idx="6724">
                  <c:v>-15.2207297987348</c:v>
                </c:pt>
                <c:pt idx="6725">
                  <c:v>-3.8843380884132301</c:v>
                </c:pt>
                <c:pt idx="6726">
                  <c:v>-9.8536661951476496</c:v>
                </c:pt>
                <c:pt idx="6727">
                  <c:v>-19.3519670588819</c:v>
                </c:pt>
                <c:pt idx="6728">
                  <c:v>-15.0578017523003</c:v>
                </c:pt>
                <c:pt idx="6729">
                  <c:v>-14.545899620933101</c:v>
                </c:pt>
                <c:pt idx="6730">
                  <c:v>1.9960611180993799</c:v>
                </c:pt>
                <c:pt idx="6731">
                  <c:v>-11.202381205482901</c:v>
                </c:pt>
                <c:pt idx="6732">
                  <c:v>-13.8595014476434</c:v>
                </c:pt>
                <c:pt idx="6733">
                  <c:v>-7.7428156278595903</c:v>
                </c:pt>
                <c:pt idx="6734">
                  <c:v>-1.1444141795796401</c:v>
                </c:pt>
                <c:pt idx="6735">
                  <c:v>0.26227714385853801</c:v>
                </c:pt>
                <c:pt idx="6736">
                  <c:v>-8.9259376348666297</c:v>
                </c:pt>
                <c:pt idx="6737">
                  <c:v>-10.855899972184099</c:v>
                </c:pt>
                <c:pt idx="6738">
                  <c:v>7.7061419919156799</c:v>
                </c:pt>
                <c:pt idx="6739">
                  <c:v>-0.38976512931534602</c:v>
                </c:pt>
                <c:pt idx="6740">
                  <c:v>3.7455060479503501</c:v>
                </c:pt>
                <c:pt idx="6741">
                  <c:v>-13.5866220406712</c:v>
                </c:pt>
                <c:pt idx="6742">
                  <c:v>-1.2824328152839599</c:v>
                </c:pt>
                <c:pt idx="6743">
                  <c:v>-17.463369549437299</c:v>
                </c:pt>
                <c:pt idx="6744">
                  <c:v>-4.9114068193615701</c:v>
                </c:pt>
                <c:pt idx="6745">
                  <c:v>-17.4278542740605</c:v>
                </c:pt>
                <c:pt idx="6746">
                  <c:v>-7.1771705656656399</c:v>
                </c:pt>
                <c:pt idx="6747">
                  <c:v>9.4135895292121994</c:v>
                </c:pt>
                <c:pt idx="6748">
                  <c:v>9.3006303010010996</c:v>
                </c:pt>
                <c:pt idx="6749">
                  <c:v>-15.035342802341599</c:v>
                </c:pt>
                <c:pt idx="6750">
                  <c:v>-14.761262718304099</c:v>
                </c:pt>
                <c:pt idx="6751">
                  <c:v>8.2521862254131708</c:v>
                </c:pt>
                <c:pt idx="6752">
                  <c:v>-17.6705099087897</c:v>
                </c:pt>
                <c:pt idx="6753">
                  <c:v>0.12439561203534499</c:v>
                </c:pt>
                <c:pt idx="6754">
                  <c:v>3.1666812752724298</c:v>
                </c:pt>
                <c:pt idx="6755">
                  <c:v>-13.7983638087995</c:v>
                </c:pt>
                <c:pt idx="6756">
                  <c:v>-7.0049955868227904</c:v>
                </c:pt>
                <c:pt idx="6757">
                  <c:v>3.3557097182975499</c:v>
                </c:pt>
                <c:pt idx="6758">
                  <c:v>-18.901747907367099</c:v>
                </c:pt>
                <c:pt idx="6759">
                  <c:v>-7.8294297656282099</c:v>
                </c:pt>
                <c:pt idx="6760">
                  <c:v>-18.694601688766301</c:v>
                </c:pt>
                <c:pt idx="6761">
                  <c:v>-0.16366951844421901</c:v>
                </c:pt>
                <c:pt idx="6762">
                  <c:v>-18.5988922673323</c:v>
                </c:pt>
                <c:pt idx="6763">
                  <c:v>8.1433878564968207</c:v>
                </c:pt>
                <c:pt idx="6764">
                  <c:v>-10.120765098846199</c:v>
                </c:pt>
                <c:pt idx="6765">
                  <c:v>2.5389294318373001</c:v>
                </c:pt>
                <c:pt idx="6766">
                  <c:v>-17.787681022222799</c:v>
                </c:pt>
                <c:pt idx="6767">
                  <c:v>-11.0383178854992</c:v>
                </c:pt>
                <c:pt idx="6768">
                  <c:v>4.0622231238246602</c:v>
                </c:pt>
                <c:pt idx="6769">
                  <c:v>-6.81141722183078</c:v>
                </c:pt>
                <c:pt idx="6770">
                  <c:v>-10.892692136361299</c:v>
                </c:pt>
                <c:pt idx="6771">
                  <c:v>-10.995744634142699</c:v>
                </c:pt>
                <c:pt idx="6772">
                  <c:v>0.93685836823098601</c:v>
                </c:pt>
                <c:pt idx="6773">
                  <c:v>2.8385308492589201</c:v>
                </c:pt>
                <c:pt idx="6774">
                  <c:v>-17.72520465277</c:v>
                </c:pt>
                <c:pt idx="6775">
                  <c:v>-4.1883686456161904</c:v>
                </c:pt>
                <c:pt idx="6776">
                  <c:v>0.20564823494599499</c:v>
                </c:pt>
                <c:pt idx="6777">
                  <c:v>-0.74474496302209303</c:v>
                </c:pt>
                <c:pt idx="6778">
                  <c:v>-13.975035840611</c:v>
                </c:pt>
                <c:pt idx="6779">
                  <c:v>-7.0177330429217903</c:v>
                </c:pt>
                <c:pt idx="6780">
                  <c:v>9.1787027937846997</c:v>
                </c:pt>
                <c:pt idx="6781">
                  <c:v>6.5579566960640197</c:v>
                </c:pt>
                <c:pt idx="6782">
                  <c:v>-10.875453558645701</c:v>
                </c:pt>
                <c:pt idx="6783">
                  <c:v>4.7332539704585699</c:v>
                </c:pt>
                <c:pt idx="6784">
                  <c:v>7.8659894782844404</c:v>
                </c:pt>
                <c:pt idx="6785">
                  <c:v>-10.538638836849501</c:v>
                </c:pt>
                <c:pt idx="6786">
                  <c:v>-9.8709509447486603</c:v>
                </c:pt>
                <c:pt idx="6787">
                  <c:v>1.93457784806578</c:v>
                </c:pt>
                <c:pt idx="6788">
                  <c:v>7.9426996922296098</c:v>
                </c:pt>
                <c:pt idx="6789">
                  <c:v>-5.2386972032555201</c:v>
                </c:pt>
                <c:pt idx="6790">
                  <c:v>-9.40250072643701</c:v>
                </c:pt>
                <c:pt idx="6791">
                  <c:v>-18.287099521928301</c:v>
                </c:pt>
                <c:pt idx="6792">
                  <c:v>2.91259396312668</c:v>
                </c:pt>
                <c:pt idx="6793">
                  <c:v>0.59353136185915401</c:v>
                </c:pt>
                <c:pt idx="6794">
                  <c:v>-11.079975044884799</c:v>
                </c:pt>
                <c:pt idx="6795">
                  <c:v>3.30536794590062</c:v>
                </c:pt>
                <c:pt idx="6796">
                  <c:v>-0.20906475763518501</c:v>
                </c:pt>
                <c:pt idx="6797">
                  <c:v>4.9397686992482797</c:v>
                </c:pt>
                <c:pt idx="6798">
                  <c:v>-1.8357703107735699</c:v>
                </c:pt>
                <c:pt idx="6799">
                  <c:v>4.62835583326678</c:v>
                </c:pt>
                <c:pt idx="6800">
                  <c:v>-10.0734561643</c:v>
                </c:pt>
                <c:pt idx="6801">
                  <c:v>5.53481380774135</c:v>
                </c:pt>
                <c:pt idx="6802">
                  <c:v>-16.992227588339201</c:v>
                </c:pt>
                <c:pt idx="6803">
                  <c:v>-9.6154665880987906</c:v>
                </c:pt>
                <c:pt idx="6804">
                  <c:v>5.5378705010543499</c:v>
                </c:pt>
                <c:pt idx="6805">
                  <c:v>-18.680427033303999</c:v>
                </c:pt>
                <c:pt idx="6806">
                  <c:v>-10.809296423957999</c:v>
                </c:pt>
                <c:pt idx="6807">
                  <c:v>4.7273505356778003</c:v>
                </c:pt>
                <c:pt idx="6808">
                  <c:v>-5.4811391999263099</c:v>
                </c:pt>
                <c:pt idx="6809">
                  <c:v>-4.67973715646262</c:v>
                </c:pt>
                <c:pt idx="6810">
                  <c:v>-0.15430024466178799</c:v>
                </c:pt>
                <c:pt idx="6811">
                  <c:v>-8.6639538709652797</c:v>
                </c:pt>
                <c:pt idx="6812">
                  <c:v>-9.5525221782418193</c:v>
                </c:pt>
                <c:pt idx="6813">
                  <c:v>-18.098704094692501</c:v>
                </c:pt>
                <c:pt idx="6814">
                  <c:v>3.5850244501661401</c:v>
                </c:pt>
                <c:pt idx="6815">
                  <c:v>-11.9584406203561</c:v>
                </c:pt>
                <c:pt idx="6816">
                  <c:v>-17.524187858556299</c:v>
                </c:pt>
                <c:pt idx="6817">
                  <c:v>9.2831523378227292</c:v>
                </c:pt>
                <c:pt idx="6818">
                  <c:v>8.3161274253674602</c:v>
                </c:pt>
                <c:pt idx="6819">
                  <c:v>-4.3544182025186098</c:v>
                </c:pt>
                <c:pt idx="6820">
                  <c:v>-15.328357882382299</c:v>
                </c:pt>
                <c:pt idx="6821">
                  <c:v>-14.5966988980351</c:v>
                </c:pt>
                <c:pt idx="6822">
                  <c:v>-17.2943316848304</c:v>
                </c:pt>
                <c:pt idx="6823">
                  <c:v>-4.9081760881000402</c:v>
                </c:pt>
                <c:pt idx="6824">
                  <c:v>-7.7485281414873501</c:v>
                </c:pt>
                <c:pt idx="6825">
                  <c:v>-10.610920962362099</c:v>
                </c:pt>
                <c:pt idx="6826">
                  <c:v>-12.8403359245646</c:v>
                </c:pt>
                <c:pt idx="6827">
                  <c:v>4.4359606288284699</c:v>
                </c:pt>
                <c:pt idx="6828">
                  <c:v>4.9095969502395098</c:v>
                </c:pt>
                <c:pt idx="6829">
                  <c:v>-4.4638107861851397</c:v>
                </c:pt>
                <c:pt idx="6830">
                  <c:v>-7.8885974958660796</c:v>
                </c:pt>
                <c:pt idx="6831">
                  <c:v>-6.07640132167883</c:v>
                </c:pt>
                <c:pt idx="6832">
                  <c:v>-10.4704064735855</c:v>
                </c:pt>
                <c:pt idx="6833">
                  <c:v>-10.2514954568992</c:v>
                </c:pt>
                <c:pt idx="6834">
                  <c:v>1.8575157621246701</c:v>
                </c:pt>
                <c:pt idx="6835">
                  <c:v>-17.014278420159801</c:v>
                </c:pt>
                <c:pt idx="6836">
                  <c:v>-12.068399267940899</c:v>
                </c:pt>
                <c:pt idx="6837">
                  <c:v>7.2914229148088801</c:v>
                </c:pt>
                <c:pt idx="6838">
                  <c:v>-11.9592866576919</c:v>
                </c:pt>
                <c:pt idx="6839">
                  <c:v>3.6840196282270399</c:v>
                </c:pt>
                <c:pt idx="6840">
                  <c:v>4.8468395548658503</c:v>
                </c:pt>
                <c:pt idx="6841">
                  <c:v>-18.7243476358877</c:v>
                </c:pt>
                <c:pt idx="6842">
                  <c:v>-3.2603272047751699</c:v>
                </c:pt>
                <c:pt idx="6843">
                  <c:v>-19.236288723026401</c:v>
                </c:pt>
                <c:pt idx="6844">
                  <c:v>-1.15505439118857</c:v>
                </c:pt>
                <c:pt idx="6845">
                  <c:v>-13.5622153295004</c:v>
                </c:pt>
                <c:pt idx="6846">
                  <c:v>-8.6341572350676792</c:v>
                </c:pt>
                <c:pt idx="6847">
                  <c:v>-15.550219900400499</c:v>
                </c:pt>
                <c:pt idx="6848">
                  <c:v>-2.4314414541501699</c:v>
                </c:pt>
                <c:pt idx="6849">
                  <c:v>-9.7282843568171593</c:v>
                </c:pt>
                <c:pt idx="6850">
                  <c:v>7.3522882124936704</c:v>
                </c:pt>
                <c:pt idx="6851">
                  <c:v>-0.46491051392659699</c:v>
                </c:pt>
                <c:pt idx="6852">
                  <c:v>-13.136788930826</c:v>
                </c:pt>
                <c:pt idx="6853">
                  <c:v>0.80360578100927404</c:v>
                </c:pt>
                <c:pt idx="6854">
                  <c:v>-7.6651930953025502</c:v>
                </c:pt>
                <c:pt idx="6855">
                  <c:v>-16.8274546260199</c:v>
                </c:pt>
                <c:pt idx="6856">
                  <c:v>2.4576437395100501</c:v>
                </c:pt>
                <c:pt idx="6857">
                  <c:v>-11.740760604418901</c:v>
                </c:pt>
                <c:pt idx="6858">
                  <c:v>-4.82792564601161</c:v>
                </c:pt>
                <c:pt idx="6859">
                  <c:v>6.2209383830937197</c:v>
                </c:pt>
                <c:pt idx="6860">
                  <c:v>-14.158128539405</c:v>
                </c:pt>
                <c:pt idx="6861">
                  <c:v>-0.45970173016072702</c:v>
                </c:pt>
                <c:pt idx="6862">
                  <c:v>2.4929792755269098</c:v>
                </c:pt>
                <c:pt idx="6863">
                  <c:v>-13.4131904958485</c:v>
                </c:pt>
                <c:pt idx="6864">
                  <c:v>-0.74902625859070604</c:v>
                </c:pt>
                <c:pt idx="6865">
                  <c:v>4.42500289089572</c:v>
                </c:pt>
                <c:pt idx="6866">
                  <c:v>-4.38447053614395</c:v>
                </c:pt>
                <c:pt idx="6867">
                  <c:v>6.9090601044252002</c:v>
                </c:pt>
                <c:pt idx="6868">
                  <c:v>1.60961581848339</c:v>
                </c:pt>
                <c:pt idx="6869">
                  <c:v>-8.1922147503729494</c:v>
                </c:pt>
                <c:pt idx="6870">
                  <c:v>-1.3702255674963999</c:v>
                </c:pt>
                <c:pt idx="6871">
                  <c:v>-0.81533185104166905</c:v>
                </c:pt>
                <c:pt idx="6872">
                  <c:v>-10.1736978851833</c:v>
                </c:pt>
                <c:pt idx="6873">
                  <c:v>-9.1244183470936306</c:v>
                </c:pt>
                <c:pt idx="6874">
                  <c:v>-4.3807962503309303</c:v>
                </c:pt>
                <c:pt idx="6875">
                  <c:v>3.0076560940717099</c:v>
                </c:pt>
                <c:pt idx="6876">
                  <c:v>8.3072773581119908</c:v>
                </c:pt>
                <c:pt idx="6877">
                  <c:v>-10.0371410129884</c:v>
                </c:pt>
                <c:pt idx="6878">
                  <c:v>6.8379538638659696</c:v>
                </c:pt>
                <c:pt idx="6879">
                  <c:v>-8.9924040945506505</c:v>
                </c:pt>
                <c:pt idx="6880">
                  <c:v>-8.6308980465506604</c:v>
                </c:pt>
                <c:pt idx="6881">
                  <c:v>3.4401141916826501</c:v>
                </c:pt>
                <c:pt idx="6882">
                  <c:v>-18.621891669418702</c:v>
                </c:pt>
                <c:pt idx="6883">
                  <c:v>3.2873356822540201</c:v>
                </c:pt>
                <c:pt idx="6884">
                  <c:v>3.6458661037963802</c:v>
                </c:pt>
                <c:pt idx="6885">
                  <c:v>7.2622326268621498</c:v>
                </c:pt>
                <c:pt idx="6886">
                  <c:v>4.2801711797859801</c:v>
                </c:pt>
                <c:pt idx="6887">
                  <c:v>-10.5664552674617</c:v>
                </c:pt>
                <c:pt idx="6888">
                  <c:v>-8.2362845286177802</c:v>
                </c:pt>
                <c:pt idx="6889">
                  <c:v>-13.829457616266501</c:v>
                </c:pt>
                <c:pt idx="6890">
                  <c:v>-2.2010571052654302</c:v>
                </c:pt>
                <c:pt idx="6891">
                  <c:v>0.12926746669098299</c:v>
                </c:pt>
                <c:pt idx="6892">
                  <c:v>-0.80424340357816704</c:v>
                </c:pt>
                <c:pt idx="6893">
                  <c:v>8.4792507594361108</c:v>
                </c:pt>
                <c:pt idx="6894">
                  <c:v>8.9564022406783597</c:v>
                </c:pt>
                <c:pt idx="6895">
                  <c:v>5.6263684788079997</c:v>
                </c:pt>
                <c:pt idx="6896">
                  <c:v>-15.709384274635299</c:v>
                </c:pt>
                <c:pt idx="6897">
                  <c:v>-0.42131642473947201</c:v>
                </c:pt>
                <c:pt idx="6898">
                  <c:v>-8.5809625297980894</c:v>
                </c:pt>
                <c:pt idx="6899">
                  <c:v>0.66619891261559006</c:v>
                </c:pt>
                <c:pt idx="6900">
                  <c:v>-4.9813835256152199</c:v>
                </c:pt>
                <c:pt idx="6901">
                  <c:v>9.4528797269403793</c:v>
                </c:pt>
                <c:pt idx="6902">
                  <c:v>3.9064465703728999</c:v>
                </c:pt>
                <c:pt idx="6903">
                  <c:v>5.9053429508522699</c:v>
                </c:pt>
                <c:pt idx="6904">
                  <c:v>-3.9454945675031001</c:v>
                </c:pt>
                <c:pt idx="6905">
                  <c:v>2.4233874092226801</c:v>
                </c:pt>
                <c:pt idx="6906">
                  <c:v>7.4145791087467297</c:v>
                </c:pt>
                <c:pt idx="6907">
                  <c:v>4.7883522209733798E-2</c:v>
                </c:pt>
                <c:pt idx="6908">
                  <c:v>5.6192531617933597</c:v>
                </c:pt>
                <c:pt idx="6909">
                  <c:v>-8.2412550436681205</c:v>
                </c:pt>
                <c:pt idx="6910">
                  <c:v>3.4709995367009201</c:v>
                </c:pt>
                <c:pt idx="6911">
                  <c:v>-2.6951635908950902</c:v>
                </c:pt>
                <c:pt idx="6912">
                  <c:v>-15.5437924829886</c:v>
                </c:pt>
                <c:pt idx="6913">
                  <c:v>-10.8972564912089</c:v>
                </c:pt>
                <c:pt idx="6914">
                  <c:v>-3.3776594485592399</c:v>
                </c:pt>
                <c:pt idx="6915">
                  <c:v>4.6940218116427497</c:v>
                </c:pt>
                <c:pt idx="6916">
                  <c:v>0.95953949573987796</c:v>
                </c:pt>
                <c:pt idx="6917">
                  <c:v>-11.7507628741507</c:v>
                </c:pt>
                <c:pt idx="6918">
                  <c:v>0.101124185970608</c:v>
                </c:pt>
                <c:pt idx="6919">
                  <c:v>-8.6112183941555607</c:v>
                </c:pt>
                <c:pt idx="6920">
                  <c:v>-10.8345373704688</c:v>
                </c:pt>
                <c:pt idx="6921">
                  <c:v>-1.9341033971388599</c:v>
                </c:pt>
                <c:pt idx="6922">
                  <c:v>-16.4979452640003</c:v>
                </c:pt>
                <c:pt idx="6923">
                  <c:v>-0.78548405252253894</c:v>
                </c:pt>
                <c:pt idx="6924">
                  <c:v>-10.5023344621645</c:v>
                </c:pt>
                <c:pt idx="6925">
                  <c:v>-17.966756891925701</c:v>
                </c:pt>
                <c:pt idx="6926">
                  <c:v>1.7134882725512399</c:v>
                </c:pt>
                <c:pt idx="6927">
                  <c:v>-4.9128685123866499E-2</c:v>
                </c:pt>
                <c:pt idx="6928">
                  <c:v>-17.384338579022099</c:v>
                </c:pt>
                <c:pt idx="6929">
                  <c:v>-3.1280204576080402</c:v>
                </c:pt>
                <c:pt idx="6930">
                  <c:v>-14.6517380510771</c:v>
                </c:pt>
                <c:pt idx="6931">
                  <c:v>9.5041080763882793</c:v>
                </c:pt>
                <c:pt idx="6932">
                  <c:v>9.2467007694131897</c:v>
                </c:pt>
                <c:pt idx="6933">
                  <c:v>-5.6073276414412003E-2</c:v>
                </c:pt>
                <c:pt idx="6934">
                  <c:v>0.48182151900445502</c:v>
                </c:pt>
                <c:pt idx="6935">
                  <c:v>3.4354904324297699</c:v>
                </c:pt>
                <c:pt idx="6936">
                  <c:v>-3.9500144305219398</c:v>
                </c:pt>
                <c:pt idx="6937">
                  <c:v>0.18956151706989799</c:v>
                </c:pt>
                <c:pt idx="6938">
                  <c:v>-18.738971607871701</c:v>
                </c:pt>
                <c:pt idx="6939">
                  <c:v>5.4122747666731801</c:v>
                </c:pt>
                <c:pt idx="6940">
                  <c:v>-8.43997620965939</c:v>
                </c:pt>
                <c:pt idx="6941">
                  <c:v>-3.4631801997729597E-2</c:v>
                </c:pt>
                <c:pt idx="6942">
                  <c:v>-1.9177776084244</c:v>
                </c:pt>
                <c:pt idx="6943">
                  <c:v>8.3404844503768807</c:v>
                </c:pt>
                <c:pt idx="6944">
                  <c:v>-15.9669670762654</c:v>
                </c:pt>
                <c:pt idx="6945">
                  <c:v>-8.8645530910562798</c:v>
                </c:pt>
                <c:pt idx="6946">
                  <c:v>4.6499885649933903</c:v>
                </c:pt>
                <c:pt idx="6947">
                  <c:v>-0.169806684579971</c:v>
                </c:pt>
                <c:pt idx="6948">
                  <c:v>5.4547695144927903</c:v>
                </c:pt>
                <c:pt idx="6949">
                  <c:v>8.8244938735474996</c:v>
                </c:pt>
                <c:pt idx="6950">
                  <c:v>-9.1950997193616804</c:v>
                </c:pt>
                <c:pt idx="6951">
                  <c:v>-14.964892515863699</c:v>
                </c:pt>
                <c:pt idx="6952">
                  <c:v>2.8885510881779601</c:v>
                </c:pt>
                <c:pt idx="6953">
                  <c:v>2.8254704166311502</c:v>
                </c:pt>
                <c:pt idx="6954">
                  <c:v>-4.1249287248712596</c:v>
                </c:pt>
                <c:pt idx="6955">
                  <c:v>9.1349331175361392</c:v>
                </c:pt>
                <c:pt idx="6956">
                  <c:v>-8.39273978472389</c:v>
                </c:pt>
                <c:pt idx="6957">
                  <c:v>-14.531206856091501</c:v>
                </c:pt>
                <c:pt idx="6958">
                  <c:v>-16.8117259895213</c:v>
                </c:pt>
                <c:pt idx="6959">
                  <c:v>-13.5674911222965</c:v>
                </c:pt>
                <c:pt idx="6960">
                  <c:v>-11.8046600909852</c:v>
                </c:pt>
                <c:pt idx="6961">
                  <c:v>7.2571809658612603</c:v>
                </c:pt>
                <c:pt idx="6962">
                  <c:v>-5.4762859977585396</c:v>
                </c:pt>
                <c:pt idx="6963">
                  <c:v>2.4590032119391401</c:v>
                </c:pt>
                <c:pt idx="6964">
                  <c:v>0.483042931098218</c:v>
                </c:pt>
                <c:pt idx="6965">
                  <c:v>-7.8498596586065998</c:v>
                </c:pt>
                <c:pt idx="6966">
                  <c:v>-16.386813655105499</c:v>
                </c:pt>
                <c:pt idx="6967">
                  <c:v>-12.5903207690661</c:v>
                </c:pt>
                <c:pt idx="6968">
                  <c:v>3.3689134056274601</c:v>
                </c:pt>
                <c:pt idx="6969">
                  <c:v>5.50630496102454</c:v>
                </c:pt>
                <c:pt idx="6970">
                  <c:v>3.8125860194105998</c:v>
                </c:pt>
                <c:pt idx="6971">
                  <c:v>-5.5899545831282298</c:v>
                </c:pt>
                <c:pt idx="6972">
                  <c:v>3.3895815655415098</c:v>
                </c:pt>
                <c:pt idx="6973">
                  <c:v>-19.239083911556801</c:v>
                </c:pt>
                <c:pt idx="6974">
                  <c:v>0.234327862017845</c:v>
                </c:pt>
                <c:pt idx="6975">
                  <c:v>-4.2147930497550101</c:v>
                </c:pt>
                <c:pt idx="6976">
                  <c:v>-2.0538479346536098</c:v>
                </c:pt>
                <c:pt idx="6977">
                  <c:v>-17.3065366860654</c:v>
                </c:pt>
                <c:pt idx="6978">
                  <c:v>-3.7545017014634001</c:v>
                </c:pt>
                <c:pt idx="6979">
                  <c:v>0.36107483631364801</c:v>
                </c:pt>
                <c:pt idx="6980">
                  <c:v>-16.822297605132501</c:v>
                </c:pt>
                <c:pt idx="6981">
                  <c:v>-10.589722370338301</c:v>
                </c:pt>
                <c:pt idx="6982">
                  <c:v>-3.5934781866599899</c:v>
                </c:pt>
                <c:pt idx="6983">
                  <c:v>-13.4752666829764</c:v>
                </c:pt>
                <c:pt idx="6984">
                  <c:v>-9.5878877292557494</c:v>
                </c:pt>
                <c:pt idx="6985">
                  <c:v>-12.3968130355311</c:v>
                </c:pt>
                <c:pt idx="6986">
                  <c:v>-13.636337245889401</c:v>
                </c:pt>
                <c:pt idx="6987">
                  <c:v>-2.0637846708605698</c:v>
                </c:pt>
                <c:pt idx="6988">
                  <c:v>6.8252209547136999</c:v>
                </c:pt>
                <c:pt idx="6989">
                  <c:v>-10.517610090144499</c:v>
                </c:pt>
                <c:pt idx="6990">
                  <c:v>5.7626416774242504</c:v>
                </c:pt>
                <c:pt idx="6991">
                  <c:v>-17.618664173723602</c:v>
                </c:pt>
                <c:pt idx="6992">
                  <c:v>-9.6449816808519007</c:v>
                </c:pt>
                <c:pt idx="6993">
                  <c:v>-19.259155579342298</c:v>
                </c:pt>
                <c:pt idx="6994">
                  <c:v>5.3014461700197399</c:v>
                </c:pt>
                <c:pt idx="6995">
                  <c:v>7.2839869793551202</c:v>
                </c:pt>
                <c:pt idx="6996">
                  <c:v>-4.7956474040393804</c:v>
                </c:pt>
                <c:pt idx="6997">
                  <c:v>4.6579245084419902</c:v>
                </c:pt>
                <c:pt idx="6998">
                  <c:v>-9.0513308411622706</c:v>
                </c:pt>
                <c:pt idx="6999">
                  <c:v>-17.826254505699598</c:v>
                </c:pt>
                <c:pt idx="7000">
                  <c:v>-15.254510256744799</c:v>
                </c:pt>
                <c:pt idx="7001">
                  <c:v>-10.8694033721324</c:v>
                </c:pt>
                <c:pt idx="7002">
                  <c:v>2.3750119131132301</c:v>
                </c:pt>
                <c:pt idx="7003">
                  <c:v>3.7122711442330001</c:v>
                </c:pt>
                <c:pt idx="7004">
                  <c:v>-3.0696030405348198</c:v>
                </c:pt>
                <c:pt idx="7005">
                  <c:v>-14.339518552280699</c:v>
                </c:pt>
                <c:pt idx="7006">
                  <c:v>-17.297152043703498</c:v>
                </c:pt>
                <c:pt idx="7007">
                  <c:v>-6.9531690049907304</c:v>
                </c:pt>
                <c:pt idx="7008">
                  <c:v>-17.1093021163482</c:v>
                </c:pt>
                <c:pt idx="7009">
                  <c:v>-9.2513067658186703</c:v>
                </c:pt>
                <c:pt idx="7010">
                  <c:v>7.8197469431402</c:v>
                </c:pt>
                <c:pt idx="7011">
                  <c:v>-5.4154936663292998</c:v>
                </c:pt>
                <c:pt idx="7012">
                  <c:v>-5.0444120757939102</c:v>
                </c:pt>
                <c:pt idx="7013">
                  <c:v>9.0291386596404308</c:v>
                </c:pt>
                <c:pt idx="7014">
                  <c:v>-7.7710790183600604</c:v>
                </c:pt>
                <c:pt idx="7015">
                  <c:v>-1.06066187520679</c:v>
                </c:pt>
                <c:pt idx="7016">
                  <c:v>-14.0454401410231</c:v>
                </c:pt>
                <c:pt idx="7017">
                  <c:v>-9.6944065932499797</c:v>
                </c:pt>
                <c:pt idx="7018">
                  <c:v>-11.1227447458279</c:v>
                </c:pt>
                <c:pt idx="7019">
                  <c:v>8.4632318613368707</c:v>
                </c:pt>
                <c:pt idx="7020">
                  <c:v>7.7493266937151999</c:v>
                </c:pt>
                <c:pt idx="7021">
                  <c:v>8.4942311442061396</c:v>
                </c:pt>
                <c:pt idx="7022">
                  <c:v>-12.754410224252799</c:v>
                </c:pt>
                <c:pt idx="7023">
                  <c:v>4.2643623940559801</c:v>
                </c:pt>
                <c:pt idx="7024">
                  <c:v>-9.6141911256393104</c:v>
                </c:pt>
                <c:pt idx="7025">
                  <c:v>-11.748542966658301</c:v>
                </c:pt>
                <c:pt idx="7026">
                  <c:v>9.2321176138630197</c:v>
                </c:pt>
                <c:pt idx="7027">
                  <c:v>-13.558885830810199</c:v>
                </c:pt>
                <c:pt idx="7028">
                  <c:v>-15.8077904941917</c:v>
                </c:pt>
                <c:pt idx="7029">
                  <c:v>-14.6547533763648</c:v>
                </c:pt>
                <c:pt idx="7030">
                  <c:v>7.4059196793886901</c:v>
                </c:pt>
                <c:pt idx="7031">
                  <c:v>-5.1050201292387802</c:v>
                </c:pt>
                <c:pt idx="7032">
                  <c:v>-8.8295477800656599</c:v>
                </c:pt>
                <c:pt idx="7033">
                  <c:v>-9.36052444185359</c:v>
                </c:pt>
                <c:pt idx="7034">
                  <c:v>8.4215999260095504</c:v>
                </c:pt>
                <c:pt idx="7035">
                  <c:v>5.40607248101343</c:v>
                </c:pt>
                <c:pt idx="7036">
                  <c:v>3.26834041799661</c:v>
                </c:pt>
                <c:pt idx="7037">
                  <c:v>4.9756160401497098</c:v>
                </c:pt>
                <c:pt idx="7038">
                  <c:v>-7.3134627529687801</c:v>
                </c:pt>
                <c:pt idx="7039">
                  <c:v>-13.8606961741301</c:v>
                </c:pt>
                <c:pt idx="7040">
                  <c:v>-8.36212865841755</c:v>
                </c:pt>
                <c:pt idx="7041">
                  <c:v>-9.6066940341761793</c:v>
                </c:pt>
                <c:pt idx="7042">
                  <c:v>-15.3290101591978</c:v>
                </c:pt>
                <c:pt idx="7043">
                  <c:v>-1.7157210563335901</c:v>
                </c:pt>
                <c:pt idx="7044">
                  <c:v>6.0865393326300303</c:v>
                </c:pt>
                <c:pt idx="7045">
                  <c:v>-1.3492730148476999</c:v>
                </c:pt>
                <c:pt idx="7046">
                  <c:v>-6.6829752903258601</c:v>
                </c:pt>
                <c:pt idx="7047">
                  <c:v>-11.745151877539399</c:v>
                </c:pt>
                <c:pt idx="7048">
                  <c:v>-17.9265798279088</c:v>
                </c:pt>
                <c:pt idx="7049">
                  <c:v>-1.2390870228797299</c:v>
                </c:pt>
                <c:pt idx="7050">
                  <c:v>-2.4175234405547199</c:v>
                </c:pt>
                <c:pt idx="7051">
                  <c:v>2.79056716131059</c:v>
                </c:pt>
                <c:pt idx="7052">
                  <c:v>-14.0252035627514</c:v>
                </c:pt>
                <c:pt idx="7053">
                  <c:v>-18.579713790484899</c:v>
                </c:pt>
                <c:pt idx="7054">
                  <c:v>-18.419285500874199</c:v>
                </c:pt>
                <c:pt idx="7055">
                  <c:v>8.6191076254768504</c:v>
                </c:pt>
                <c:pt idx="7056">
                  <c:v>3.0340095690836901</c:v>
                </c:pt>
                <c:pt idx="7057">
                  <c:v>-8.3641839947757095</c:v>
                </c:pt>
                <c:pt idx="7058">
                  <c:v>-7.1539619652998496</c:v>
                </c:pt>
                <c:pt idx="7059">
                  <c:v>-16.0008487858195</c:v>
                </c:pt>
                <c:pt idx="7060">
                  <c:v>6.8339871577700402</c:v>
                </c:pt>
                <c:pt idx="7061">
                  <c:v>1.92817873575004</c:v>
                </c:pt>
                <c:pt idx="7062">
                  <c:v>-3.3224349938821001</c:v>
                </c:pt>
                <c:pt idx="7063">
                  <c:v>-14.9064471287549</c:v>
                </c:pt>
                <c:pt idx="7064">
                  <c:v>-2.37541733584687</c:v>
                </c:pt>
                <c:pt idx="7065">
                  <c:v>-2.41593724102</c:v>
                </c:pt>
                <c:pt idx="7066">
                  <c:v>5.1370419283107402</c:v>
                </c:pt>
                <c:pt idx="7067">
                  <c:v>-3.4464183601081801</c:v>
                </c:pt>
                <c:pt idx="7068">
                  <c:v>0.26803575514163902</c:v>
                </c:pt>
                <c:pt idx="7069">
                  <c:v>7.4099627702171604</c:v>
                </c:pt>
                <c:pt idx="7070">
                  <c:v>-2.9875035465261099</c:v>
                </c:pt>
                <c:pt idx="7071">
                  <c:v>-6.2480286841675996</c:v>
                </c:pt>
                <c:pt idx="7072">
                  <c:v>4.2944945302041697</c:v>
                </c:pt>
                <c:pt idx="7073">
                  <c:v>-16.548650769044301</c:v>
                </c:pt>
                <c:pt idx="7074">
                  <c:v>2.2608504030946799</c:v>
                </c:pt>
                <c:pt idx="7075">
                  <c:v>0.49726596503890103</c:v>
                </c:pt>
                <c:pt idx="7076">
                  <c:v>3.64705230527517</c:v>
                </c:pt>
                <c:pt idx="7077">
                  <c:v>8.7041888942845205</c:v>
                </c:pt>
                <c:pt idx="7078">
                  <c:v>-18.378819722393199</c:v>
                </c:pt>
                <c:pt idx="7079">
                  <c:v>2.8260389905129002</c:v>
                </c:pt>
                <c:pt idx="7080">
                  <c:v>5.6786234974227003</c:v>
                </c:pt>
                <c:pt idx="7081">
                  <c:v>-1.8495967163345699</c:v>
                </c:pt>
                <c:pt idx="7082">
                  <c:v>-4.6699015570751303</c:v>
                </c:pt>
                <c:pt idx="7083">
                  <c:v>-0.33726840523010798</c:v>
                </c:pt>
                <c:pt idx="7084">
                  <c:v>-17.110881489745498</c:v>
                </c:pt>
                <c:pt idx="7085">
                  <c:v>9.4032811502127895</c:v>
                </c:pt>
                <c:pt idx="7086">
                  <c:v>-7.2588238439497701</c:v>
                </c:pt>
                <c:pt idx="7087">
                  <c:v>8.9806091387540796</c:v>
                </c:pt>
                <c:pt idx="7088">
                  <c:v>-7.8459398004035004</c:v>
                </c:pt>
                <c:pt idx="7089">
                  <c:v>-6.9386027198209703</c:v>
                </c:pt>
                <c:pt idx="7090">
                  <c:v>-6.8078142005075097</c:v>
                </c:pt>
                <c:pt idx="7091">
                  <c:v>3.7569705886481501</c:v>
                </c:pt>
                <c:pt idx="7092">
                  <c:v>-7.3466009439802704</c:v>
                </c:pt>
                <c:pt idx="7093">
                  <c:v>-15.984549868354</c:v>
                </c:pt>
                <c:pt idx="7094">
                  <c:v>-8.0545866793815897</c:v>
                </c:pt>
                <c:pt idx="7095">
                  <c:v>-17.0712914486651</c:v>
                </c:pt>
                <c:pt idx="7096">
                  <c:v>-8.1072203157453</c:v>
                </c:pt>
                <c:pt idx="7097">
                  <c:v>6.6091793081526697</c:v>
                </c:pt>
                <c:pt idx="7098">
                  <c:v>-15.325690027375201</c:v>
                </c:pt>
                <c:pt idx="7099">
                  <c:v>-5.6043290399443197</c:v>
                </c:pt>
                <c:pt idx="7100">
                  <c:v>-18.362441059327999</c:v>
                </c:pt>
                <c:pt idx="7101">
                  <c:v>-11.7080718745288</c:v>
                </c:pt>
                <c:pt idx="7102">
                  <c:v>1.05509670865752</c:v>
                </c:pt>
                <c:pt idx="7103">
                  <c:v>-18.708554787568101</c:v>
                </c:pt>
                <c:pt idx="7104">
                  <c:v>-1.79556420190109</c:v>
                </c:pt>
                <c:pt idx="7105">
                  <c:v>-13.5067270418616</c:v>
                </c:pt>
                <c:pt idx="7106">
                  <c:v>-11.3140972007558</c:v>
                </c:pt>
                <c:pt idx="7107">
                  <c:v>-1.25060811855192</c:v>
                </c:pt>
                <c:pt idx="7108">
                  <c:v>-17.7549629228313</c:v>
                </c:pt>
                <c:pt idx="7109">
                  <c:v>-9.7707230820620392</c:v>
                </c:pt>
                <c:pt idx="7110">
                  <c:v>-4.6673644740416904</c:v>
                </c:pt>
                <c:pt idx="7111">
                  <c:v>8.2758404488922892</c:v>
                </c:pt>
                <c:pt idx="7112">
                  <c:v>-1.0143664241854</c:v>
                </c:pt>
                <c:pt idx="7113">
                  <c:v>-18.582563432896698</c:v>
                </c:pt>
                <c:pt idx="7114">
                  <c:v>-5.95389299726631E-2</c:v>
                </c:pt>
                <c:pt idx="7115">
                  <c:v>-7.4202554368999998</c:v>
                </c:pt>
                <c:pt idx="7116">
                  <c:v>2.25011931647609</c:v>
                </c:pt>
                <c:pt idx="7117">
                  <c:v>-16.4138772213824</c:v>
                </c:pt>
                <c:pt idx="7118">
                  <c:v>-7.4078018310135203</c:v>
                </c:pt>
                <c:pt idx="7119">
                  <c:v>-5.70666706871123</c:v>
                </c:pt>
                <c:pt idx="7120">
                  <c:v>6.7195174629143501</c:v>
                </c:pt>
                <c:pt idx="7121">
                  <c:v>-18.6015223316723</c:v>
                </c:pt>
                <c:pt idx="7122">
                  <c:v>-12.2219110699889</c:v>
                </c:pt>
                <c:pt idx="7123">
                  <c:v>4.4335317486365398</c:v>
                </c:pt>
                <c:pt idx="7124">
                  <c:v>-5.5431096197623999</c:v>
                </c:pt>
                <c:pt idx="7125">
                  <c:v>0.153799530320471</c:v>
                </c:pt>
                <c:pt idx="7126">
                  <c:v>1.9842152000095199</c:v>
                </c:pt>
                <c:pt idx="7127">
                  <c:v>7.6261840158678398</c:v>
                </c:pt>
                <c:pt idx="7128">
                  <c:v>-10.7581646122955</c:v>
                </c:pt>
                <c:pt idx="7129">
                  <c:v>-5.9222881111718904</c:v>
                </c:pt>
                <c:pt idx="7130">
                  <c:v>6.6156714361811302</c:v>
                </c:pt>
                <c:pt idx="7131">
                  <c:v>-7.9696866332150398</c:v>
                </c:pt>
                <c:pt idx="7132">
                  <c:v>-14.1522744749478</c:v>
                </c:pt>
                <c:pt idx="7133">
                  <c:v>0.60067919995805197</c:v>
                </c:pt>
                <c:pt idx="7134">
                  <c:v>-0.53573400667162296</c:v>
                </c:pt>
                <c:pt idx="7135">
                  <c:v>-12.1391386049043</c:v>
                </c:pt>
                <c:pt idx="7136">
                  <c:v>-6.63360603244855</c:v>
                </c:pt>
                <c:pt idx="7137">
                  <c:v>-11.071396467086499</c:v>
                </c:pt>
                <c:pt idx="7138">
                  <c:v>-4.97061600780488</c:v>
                </c:pt>
                <c:pt idx="7139">
                  <c:v>-18.709183099987399</c:v>
                </c:pt>
                <c:pt idx="7140">
                  <c:v>-17.381150661096601</c:v>
                </c:pt>
                <c:pt idx="7141">
                  <c:v>8.8916843769755296</c:v>
                </c:pt>
                <c:pt idx="7142">
                  <c:v>-10.1934496748584</c:v>
                </c:pt>
                <c:pt idx="7143">
                  <c:v>8.1469402599975798</c:v>
                </c:pt>
                <c:pt idx="7144">
                  <c:v>4.8437179651533002</c:v>
                </c:pt>
                <c:pt idx="7145">
                  <c:v>0.55245296067079896</c:v>
                </c:pt>
                <c:pt idx="7146">
                  <c:v>9.5196288393728494</c:v>
                </c:pt>
                <c:pt idx="7147">
                  <c:v>7.2603693486317997</c:v>
                </c:pt>
                <c:pt idx="7148">
                  <c:v>-14.465741217453999</c:v>
                </c:pt>
                <c:pt idx="7149">
                  <c:v>-2.87545766079251</c:v>
                </c:pt>
                <c:pt idx="7150">
                  <c:v>-16.8071020630566</c:v>
                </c:pt>
                <c:pt idx="7151">
                  <c:v>-9.1685453621403799</c:v>
                </c:pt>
                <c:pt idx="7152">
                  <c:v>-5.1457971438119499</c:v>
                </c:pt>
                <c:pt idx="7153">
                  <c:v>2.9016826080167601</c:v>
                </c:pt>
                <c:pt idx="7154">
                  <c:v>-19.059152676970299</c:v>
                </c:pt>
                <c:pt idx="7155">
                  <c:v>-14.994899364838</c:v>
                </c:pt>
                <c:pt idx="7156">
                  <c:v>5.0096757698727297</c:v>
                </c:pt>
                <c:pt idx="7157">
                  <c:v>0.28010001928952699</c:v>
                </c:pt>
                <c:pt idx="7158">
                  <c:v>9.2391237676814306</c:v>
                </c:pt>
                <c:pt idx="7159">
                  <c:v>7.8700943850258502</c:v>
                </c:pt>
                <c:pt idx="7160">
                  <c:v>-18.463391504972801</c:v>
                </c:pt>
                <c:pt idx="7161">
                  <c:v>-12.422997331085501</c:v>
                </c:pt>
                <c:pt idx="7162">
                  <c:v>-3.9127204213531499</c:v>
                </c:pt>
                <c:pt idx="7163">
                  <c:v>-11.701891890189</c:v>
                </c:pt>
                <c:pt idx="7164">
                  <c:v>-5.4200877121775202</c:v>
                </c:pt>
                <c:pt idx="7165">
                  <c:v>-18.465494351622102</c:v>
                </c:pt>
                <c:pt idx="7166">
                  <c:v>-18.231570144119299</c:v>
                </c:pt>
                <c:pt idx="7167">
                  <c:v>3.8632929651653698</c:v>
                </c:pt>
                <c:pt idx="7168">
                  <c:v>-7.0443656830871904</c:v>
                </c:pt>
                <c:pt idx="7169">
                  <c:v>1.76384328723842</c:v>
                </c:pt>
                <c:pt idx="7170">
                  <c:v>8.9931302500133192</c:v>
                </c:pt>
                <c:pt idx="7171">
                  <c:v>-7.3676355074564803</c:v>
                </c:pt>
                <c:pt idx="7172">
                  <c:v>-2.7364841973773002</c:v>
                </c:pt>
                <c:pt idx="7173">
                  <c:v>-7.9780724633146098</c:v>
                </c:pt>
                <c:pt idx="7174">
                  <c:v>-19.3988676684015</c:v>
                </c:pt>
                <c:pt idx="7175">
                  <c:v>-8.6974005220727708</c:v>
                </c:pt>
                <c:pt idx="7176">
                  <c:v>-1.9142344687120401</c:v>
                </c:pt>
                <c:pt idx="7177">
                  <c:v>1.5323540043273101</c:v>
                </c:pt>
                <c:pt idx="7178">
                  <c:v>0.56449085330294702</c:v>
                </c:pt>
                <c:pt idx="7179">
                  <c:v>7.0545007816822798</c:v>
                </c:pt>
                <c:pt idx="7180">
                  <c:v>-9.9793080525565507</c:v>
                </c:pt>
                <c:pt idx="7181">
                  <c:v>3.8876225533177502</c:v>
                </c:pt>
                <c:pt idx="7182">
                  <c:v>-7.1576307215118602</c:v>
                </c:pt>
                <c:pt idx="7183">
                  <c:v>-8.3377537453651893</c:v>
                </c:pt>
                <c:pt idx="7184">
                  <c:v>3.5159732526171701</c:v>
                </c:pt>
                <c:pt idx="7185">
                  <c:v>3.8056973219415299E-2</c:v>
                </c:pt>
                <c:pt idx="7186">
                  <c:v>-1.2358623336158601</c:v>
                </c:pt>
                <c:pt idx="7187">
                  <c:v>7.3714161260127398</c:v>
                </c:pt>
                <c:pt idx="7188">
                  <c:v>1.39302634171692</c:v>
                </c:pt>
                <c:pt idx="7189">
                  <c:v>-3.0349808109491301</c:v>
                </c:pt>
                <c:pt idx="7190">
                  <c:v>-7.5763286215104602</c:v>
                </c:pt>
                <c:pt idx="7191">
                  <c:v>0.562039865864285</c:v>
                </c:pt>
                <c:pt idx="7192">
                  <c:v>-17.221147586790199</c:v>
                </c:pt>
                <c:pt idx="7193">
                  <c:v>-4.8198753508967904</c:v>
                </c:pt>
                <c:pt idx="7194">
                  <c:v>-15.7774815793589</c:v>
                </c:pt>
                <c:pt idx="7195">
                  <c:v>-11.7601523247302</c:v>
                </c:pt>
                <c:pt idx="7196">
                  <c:v>-3.3580892403265099</c:v>
                </c:pt>
                <c:pt idx="7197">
                  <c:v>-6.9731821584485996</c:v>
                </c:pt>
                <c:pt idx="7198">
                  <c:v>-5.29636475819858</c:v>
                </c:pt>
                <c:pt idx="7199">
                  <c:v>-14.092237271658901</c:v>
                </c:pt>
                <c:pt idx="7200">
                  <c:v>-6.7536555350691101</c:v>
                </c:pt>
                <c:pt idx="7201">
                  <c:v>-6.6601852487931996</c:v>
                </c:pt>
                <c:pt idx="7202">
                  <c:v>8.8546612315831403</c:v>
                </c:pt>
                <c:pt idx="7203">
                  <c:v>-17.384724062328601</c:v>
                </c:pt>
                <c:pt idx="7204">
                  <c:v>0.95076014514290097</c:v>
                </c:pt>
                <c:pt idx="7205">
                  <c:v>-15.2358583989664</c:v>
                </c:pt>
                <c:pt idx="7206">
                  <c:v>1.83243521003656</c:v>
                </c:pt>
                <c:pt idx="7207">
                  <c:v>-2.0497958570221502</c:v>
                </c:pt>
                <c:pt idx="7208">
                  <c:v>-15.848471843498899</c:v>
                </c:pt>
                <c:pt idx="7209">
                  <c:v>-14.084200210578</c:v>
                </c:pt>
                <c:pt idx="7210">
                  <c:v>-14.6623704737745</c:v>
                </c:pt>
                <c:pt idx="7211">
                  <c:v>8.5459977715029893</c:v>
                </c:pt>
                <c:pt idx="7212">
                  <c:v>-16.462734495284199</c:v>
                </c:pt>
                <c:pt idx="7213">
                  <c:v>-2.99230721407744</c:v>
                </c:pt>
                <c:pt idx="7214">
                  <c:v>-17.161155793048501</c:v>
                </c:pt>
                <c:pt idx="7215">
                  <c:v>-1.27162140998089</c:v>
                </c:pt>
                <c:pt idx="7216">
                  <c:v>3.7692624471617102</c:v>
                </c:pt>
                <c:pt idx="7217">
                  <c:v>6.9550072567408696</c:v>
                </c:pt>
                <c:pt idx="7218">
                  <c:v>6.9139046852819597</c:v>
                </c:pt>
                <c:pt idx="7219">
                  <c:v>-0.60225749479441304</c:v>
                </c:pt>
                <c:pt idx="7220">
                  <c:v>-13.2201600090808</c:v>
                </c:pt>
                <c:pt idx="7221">
                  <c:v>7.2597461265501897</c:v>
                </c:pt>
                <c:pt idx="7222">
                  <c:v>2.52479999779694</c:v>
                </c:pt>
                <c:pt idx="7223">
                  <c:v>2.4547749070389999</c:v>
                </c:pt>
                <c:pt idx="7224">
                  <c:v>-2.46403589138919</c:v>
                </c:pt>
                <c:pt idx="7225">
                  <c:v>2.8282956455113899</c:v>
                </c:pt>
                <c:pt idx="7226">
                  <c:v>-1.51003987365666</c:v>
                </c:pt>
                <c:pt idx="7227">
                  <c:v>3.8481235812170098</c:v>
                </c:pt>
                <c:pt idx="7228">
                  <c:v>5.49494325122427</c:v>
                </c:pt>
                <c:pt idx="7229">
                  <c:v>-14.8178369685963</c:v>
                </c:pt>
                <c:pt idx="7230">
                  <c:v>1.0437522667830299</c:v>
                </c:pt>
                <c:pt idx="7231">
                  <c:v>-2.9036358934907498</c:v>
                </c:pt>
                <c:pt idx="7232">
                  <c:v>-9.7003444820777993</c:v>
                </c:pt>
                <c:pt idx="7233">
                  <c:v>-4.9145000200219497</c:v>
                </c:pt>
                <c:pt idx="7234">
                  <c:v>-4.3648107019510904</c:v>
                </c:pt>
                <c:pt idx="7235">
                  <c:v>4.1338063649927799</c:v>
                </c:pt>
                <c:pt idx="7236">
                  <c:v>7.0536557314315198</c:v>
                </c:pt>
                <c:pt idx="7237">
                  <c:v>-11.176467951697401</c:v>
                </c:pt>
                <c:pt idx="7238">
                  <c:v>-15.5815459590634</c:v>
                </c:pt>
                <c:pt idx="7239">
                  <c:v>4.6335431857334299</c:v>
                </c:pt>
                <c:pt idx="7240">
                  <c:v>-19.137549012097299</c:v>
                </c:pt>
                <c:pt idx="7241">
                  <c:v>-10.9597385954181</c:v>
                </c:pt>
                <c:pt idx="7242">
                  <c:v>-0.261922776621695</c:v>
                </c:pt>
                <c:pt idx="7243">
                  <c:v>9.5713094190176697</c:v>
                </c:pt>
                <c:pt idx="7244">
                  <c:v>9.1082301454229295</c:v>
                </c:pt>
                <c:pt idx="7245">
                  <c:v>-5.1272319545945502</c:v>
                </c:pt>
                <c:pt idx="7246">
                  <c:v>8.0286073358858001</c:v>
                </c:pt>
                <c:pt idx="7247">
                  <c:v>0.13849700133592699</c:v>
                </c:pt>
                <c:pt idx="7248">
                  <c:v>-14.138825746255501</c:v>
                </c:pt>
                <c:pt idx="7249">
                  <c:v>0.19217984007521599</c:v>
                </c:pt>
                <c:pt idx="7250">
                  <c:v>-5.9555526449203402</c:v>
                </c:pt>
                <c:pt idx="7251">
                  <c:v>2.17901547756466</c:v>
                </c:pt>
                <c:pt idx="7252">
                  <c:v>-4.4483588535933496</c:v>
                </c:pt>
                <c:pt idx="7253">
                  <c:v>-19.0844271741813</c:v>
                </c:pt>
                <c:pt idx="7254">
                  <c:v>-8.5228012061842797</c:v>
                </c:pt>
                <c:pt idx="7255">
                  <c:v>-7.7372424445148997</c:v>
                </c:pt>
                <c:pt idx="7256">
                  <c:v>7.1929813221095902</c:v>
                </c:pt>
                <c:pt idx="7257">
                  <c:v>-14.5127250514007</c:v>
                </c:pt>
                <c:pt idx="7258">
                  <c:v>-19.199670554511801</c:v>
                </c:pt>
                <c:pt idx="7259">
                  <c:v>-2.8731039107957201</c:v>
                </c:pt>
                <c:pt idx="7260">
                  <c:v>8.5034414822813105</c:v>
                </c:pt>
                <c:pt idx="7261">
                  <c:v>-12.735283158615299</c:v>
                </c:pt>
                <c:pt idx="7262">
                  <c:v>-9.6874301324580401</c:v>
                </c:pt>
                <c:pt idx="7263">
                  <c:v>-1.63714078744074</c:v>
                </c:pt>
                <c:pt idx="7264">
                  <c:v>-12.9589539093657</c:v>
                </c:pt>
                <c:pt idx="7265">
                  <c:v>1.3856652525679101</c:v>
                </c:pt>
                <c:pt idx="7266">
                  <c:v>-3.6981278701326099</c:v>
                </c:pt>
                <c:pt idx="7267">
                  <c:v>-16.718114802829302</c:v>
                </c:pt>
                <c:pt idx="7268">
                  <c:v>8.4160029617456793</c:v>
                </c:pt>
                <c:pt idx="7269">
                  <c:v>-17.285407243263101</c:v>
                </c:pt>
                <c:pt idx="7270">
                  <c:v>7.23840448302174</c:v>
                </c:pt>
                <c:pt idx="7271">
                  <c:v>-2.2384852042940899</c:v>
                </c:pt>
                <c:pt idx="7272">
                  <c:v>-14.7220215648933</c:v>
                </c:pt>
                <c:pt idx="7273">
                  <c:v>9.0406978145922707</c:v>
                </c:pt>
                <c:pt idx="7274">
                  <c:v>3.2979949487859099</c:v>
                </c:pt>
                <c:pt idx="7275">
                  <c:v>7.1995000446849797</c:v>
                </c:pt>
                <c:pt idx="7276">
                  <c:v>-14.865378461639001</c:v>
                </c:pt>
                <c:pt idx="7277">
                  <c:v>-4.2705088905509303</c:v>
                </c:pt>
                <c:pt idx="7278">
                  <c:v>1.7622952532736</c:v>
                </c:pt>
                <c:pt idx="7279">
                  <c:v>-0.52556227096514596</c:v>
                </c:pt>
                <c:pt idx="7280">
                  <c:v>-10.8519403394458</c:v>
                </c:pt>
                <c:pt idx="7281">
                  <c:v>3.4452913204422901</c:v>
                </c:pt>
                <c:pt idx="7282">
                  <c:v>-12.4448644969199</c:v>
                </c:pt>
                <c:pt idx="7283">
                  <c:v>-17.5410324542651</c:v>
                </c:pt>
                <c:pt idx="7284">
                  <c:v>-17.7444318837771</c:v>
                </c:pt>
                <c:pt idx="7285">
                  <c:v>-1.9128869065017899</c:v>
                </c:pt>
                <c:pt idx="7286">
                  <c:v>8.1532802397923998</c:v>
                </c:pt>
                <c:pt idx="7287">
                  <c:v>-8.3629386000899402</c:v>
                </c:pt>
                <c:pt idx="7288">
                  <c:v>-13.279759396997401</c:v>
                </c:pt>
                <c:pt idx="7289">
                  <c:v>-0.10889499230251801</c:v>
                </c:pt>
                <c:pt idx="7290">
                  <c:v>-18.452779119721601</c:v>
                </c:pt>
                <c:pt idx="7291">
                  <c:v>-15.63399532949</c:v>
                </c:pt>
                <c:pt idx="7292">
                  <c:v>-16.294631448535</c:v>
                </c:pt>
                <c:pt idx="7293">
                  <c:v>-18.634271370799699</c:v>
                </c:pt>
                <c:pt idx="7294">
                  <c:v>6.3092338515236097</c:v>
                </c:pt>
                <c:pt idx="7295">
                  <c:v>-17.155633298997699</c:v>
                </c:pt>
                <c:pt idx="7296">
                  <c:v>1.41524906103272</c:v>
                </c:pt>
                <c:pt idx="7297">
                  <c:v>-8.9300426574000191</c:v>
                </c:pt>
                <c:pt idx="7298">
                  <c:v>-16.079183617080101</c:v>
                </c:pt>
                <c:pt idx="7299">
                  <c:v>-14.8997948421292</c:v>
                </c:pt>
                <c:pt idx="7300">
                  <c:v>-15.9733151924006</c:v>
                </c:pt>
                <c:pt idx="7301">
                  <c:v>6.7360027131672</c:v>
                </c:pt>
                <c:pt idx="7302">
                  <c:v>-15.1270542588914</c:v>
                </c:pt>
                <c:pt idx="7303">
                  <c:v>-5.2022711366596397</c:v>
                </c:pt>
                <c:pt idx="7304">
                  <c:v>7.9973917288572904</c:v>
                </c:pt>
                <c:pt idx="7305">
                  <c:v>-7.2908466057725398</c:v>
                </c:pt>
                <c:pt idx="7306">
                  <c:v>-1.1535156781107601</c:v>
                </c:pt>
                <c:pt idx="7307">
                  <c:v>7.9234108516315596</c:v>
                </c:pt>
                <c:pt idx="7308">
                  <c:v>-10.6912001620429</c:v>
                </c:pt>
                <c:pt idx="7309">
                  <c:v>-7.7884309221908596</c:v>
                </c:pt>
                <c:pt idx="7310">
                  <c:v>-5.7294929043499296</c:v>
                </c:pt>
                <c:pt idx="7311">
                  <c:v>-12.3597583662179</c:v>
                </c:pt>
                <c:pt idx="7312">
                  <c:v>6.5193828703577399</c:v>
                </c:pt>
                <c:pt idx="7313">
                  <c:v>6.9703121043421801</c:v>
                </c:pt>
                <c:pt idx="7314">
                  <c:v>-13.2932117369309</c:v>
                </c:pt>
                <c:pt idx="7315">
                  <c:v>3.6617803875133901</c:v>
                </c:pt>
                <c:pt idx="7316">
                  <c:v>1.5749855459604101</c:v>
                </c:pt>
                <c:pt idx="7317">
                  <c:v>-3.2096119717676599</c:v>
                </c:pt>
                <c:pt idx="7318">
                  <c:v>-17.3209542904934</c:v>
                </c:pt>
                <c:pt idx="7319">
                  <c:v>-18.208885079297598</c:v>
                </c:pt>
                <c:pt idx="7320">
                  <c:v>-12.101679333953101</c:v>
                </c:pt>
                <c:pt idx="7321">
                  <c:v>-11.962453204451799</c:v>
                </c:pt>
                <c:pt idx="7322">
                  <c:v>-17.240692763617901</c:v>
                </c:pt>
                <c:pt idx="7323">
                  <c:v>-4.8421260664667001</c:v>
                </c:pt>
                <c:pt idx="7324">
                  <c:v>-17.330299240429198</c:v>
                </c:pt>
                <c:pt idx="7325">
                  <c:v>-1.4943850232143501</c:v>
                </c:pt>
                <c:pt idx="7326">
                  <c:v>6.6348430869930901</c:v>
                </c:pt>
                <c:pt idx="7327">
                  <c:v>-0.70350645330449701</c:v>
                </c:pt>
                <c:pt idx="7328">
                  <c:v>6.1911072850832003</c:v>
                </c:pt>
                <c:pt idx="7329">
                  <c:v>-6.5560044474005803</c:v>
                </c:pt>
                <c:pt idx="7330">
                  <c:v>-16.138334296785398</c:v>
                </c:pt>
                <c:pt idx="7331">
                  <c:v>-14.699271477021499</c:v>
                </c:pt>
                <c:pt idx="7332">
                  <c:v>-6.9864365503548997</c:v>
                </c:pt>
                <c:pt idx="7333">
                  <c:v>-3.80574496105196</c:v>
                </c:pt>
                <c:pt idx="7334">
                  <c:v>3.52000207333217</c:v>
                </c:pt>
                <c:pt idx="7335">
                  <c:v>-5.4451672746761197</c:v>
                </c:pt>
                <c:pt idx="7336">
                  <c:v>-13.2421323523797</c:v>
                </c:pt>
                <c:pt idx="7337">
                  <c:v>-9.4919373409752197</c:v>
                </c:pt>
                <c:pt idx="7338">
                  <c:v>8.0410646212241303</c:v>
                </c:pt>
                <c:pt idx="7339">
                  <c:v>7.8949899927417899</c:v>
                </c:pt>
                <c:pt idx="7340">
                  <c:v>-12.3690176486616</c:v>
                </c:pt>
                <c:pt idx="7341">
                  <c:v>1.48463052097964</c:v>
                </c:pt>
                <c:pt idx="7342">
                  <c:v>-12.268895197171799</c:v>
                </c:pt>
                <c:pt idx="7343">
                  <c:v>3.69139248826309</c:v>
                </c:pt>
                <c:pt idx="7344">
                  <c:v>-5.8697844146216198</c:v>
                </c:pt>
                <c:pt idx="7345">
                  <c:v>-0.34476391052387201</c:v>
                </c:pt>
                <c:pt idx="7346">
                  <c:v>-14.018470556342599</c:v>
                </c:pt>
                <c:pt idx="7347">
                  <c:v>7.8656929201011998</c:v>
                </c:pt>
                <c:pt idx="7348">
                  <c:v>-11.5817697396489</c:v>
                </c:pt>
                <c:pt idx="7349">
                  <c:v>-11.9797221081819</c:v>
                </c:pt>
                <c:pt idx="7350">
                  <c:v>-1.31343189988759</c:v>
                </c:pt>
                <c:pt idx="7351">
                  <c:v>-13.0762458828747</c:v>
                </c:pt>
                <c:pt idx="7352">
                  <c:v>1.30336204683473</c:v>
                </c:pt>
                <c:pt idx="7353">
                  <c:v>9.3730311222731597</c:v>
                </c:pt>
                <c:pt idx="7354">
                  <c:v>-17.264456555004301</c:v>
                </c:pt>
                <c:pt idx="7355">
                  <c:v>-11.768225252840899</c:v>
                </c:pt>
                <c:pt idx="7356">
                  <c:v>5.9051674963703</c:v>
                </c:pt>
                <c:pt idx="7357">
                  <c:v>-11.320386605893299</c:v>
                </c:pt>
                <c:pt idx="7358">
                  <c:v>6.8102842280623497</c:v>
                </c:pt>
                <c:pt idx="7359">
                  <c:v>-3.0309819926333001</c:v>
                </c:pt>
                <c:pt idx="7360">
                  <c:v>-17.069461956059499</c:v>
                </c:pt>
                <c:pt idx="7361">
                  <c:v>1.2005575518318901</c:v>
                </c:pt>
                <c:pt idx="7362">
                  <c:v>-14.312518376041099</c:v>
                </c:pt>
                <c:pt idx="7363">
                  <c:v>-13.5080007573836</c:v>
                </c:pt>
                <c:pt idx="7364">
                  <c:v>-13.3507974482738</c:v>
                </c:pt>
                <c:pt idx="7365">
                  <c:v>7.3763156098735498</c:v>
                </c:pt>
                <c:pt idx="7366">
                  <c:v>-7.6201392318735897</c:v>
                </c:pt>
                <c:pt idx="7367">
                  <c:v>-9.4284659966329194</c:v>
                </c:pt>
                <c:pt idx="7368">
                  <c:v>2.58865396443775</c:v>
                </c:pt>
                <c:pt idx="7369">
                  <c:v>-18.730876033999099</c:v>
                </c:pt>
                <c:pt idx="7370">
                  <c:v>-6.7974648680394996</c:v>
                </c:pt>
                <c:pt idx="7371">
                  <c:v>6.4771614718693096</c:v>
                </c:pt>
                <c:pt idx="7372">
                  <c:v>-12.7573407700792</c:v>
                </c:pt>
                <c:pt idx="7373">
                  <c:v>-3.4453256778379</c:v>
                </c:pt>
                <c:pt idx="7374">
                  <c:v>5.1050116839734798</c:v>
                </c:pt>
                <c:pt idx="7375">
                  <c:v>5.41212795429231</c:v>
                </c:pt>
                <c:pt idx="7376">
                  <c:v>-0.43132609285544798</c:v>
                </c:pt>
                <c:pt idx="7377">
                  <c:v>3.0447919781923001</c:v>
                </c:pt>
                <c:pt idx="7378">
                  <c:v>-11.043133875576601</c:v>
                </c:pt>
                <c:pt idx="7379">
                  <c:v>-15.138155014116901</c:v>
                </c:pt>
                <c:pt idx="7380">
                  <c:v>3.6991963955725802</c:v>
                </c:pt>
                <c:pt idx="7381">
                  <c:v>-1.22182348529422</c:v>
                </c:pt>
                <c:pt idx="7382">
                  <c:v>-13.636085771890601</c:v>
                </c:pt>
                <c:pt idx="7383">
                  <c:v>7.1851521463358399</c:v>
                </c:pt>
                <c:pt idx="7384">
                  <c:v>1.30620937569386</c:v>
                </c:pt>
                <c:pt idx="7385">
                  <c:v>-16.6599153007366</c:v>
                </c:pt>
                <c:pt idx="7386">
                  <c:v>-18.697376251818099</c:v>
                </c:pt>
                <c:pt idx="7387">
                  <c:v>5.7423525717455997</c:v>
                </c:pt>
                <c:pt idx="7388">
                  <c:v>4.0300077499980897</c:v>
                </c:pt>
                <c:pt idx="7389">
                  <c:v>2.7406590976594698</c:v>
                </c:pt>
                <c:pt idx="7390">
                  <c:v>6.5983051638805001</c:v>
                </c:pt>
                <c:pt idx="7391">
                  <c:v>-18.4201957221882</c:v>
                </c:pt>
                <c:pt idx="7392">
                  <c:v>-14.183429873945199</c:v>
                </c:pt>
                <c:pt idx="7393">
                  <c:v>-4.18363639465624</c:v>
                </c:pt>
                <c:pt idx="7394">
                  <c:v>-17.819086347944399</c:v>
                </c:pt>
                <c:pt idx="7395">
                  <c:v>-9.6509461280225093</c:v>
                </c:pt>
                <c:pt idx="7396">
                  <c:v>-12.933759339190001</c:v>
                </c:pt>
                <c:pt idx="7397">
                  <c:v>-7.4060347137157301</c:v>
                </c:pt>
                <c:pt idx="7398">
                  <c:v>9.5942091790985309</c:v>
                </c:pt>
                <c:pt idx="7399">
                  <c:v>-14.3960891901789</c:v>
                </c:pt>
                <c:pt idx="7400">
                  <c:v>-18.068991719109398</c:v>
                </c:pt>
                <c:pt idx="7401">
                  <c:v>-14.181331029708501</c:v>
                </c:pt>
                <c:pt idx="7402">
                  <c:v>-10.514144727462099</c:v>
                </c:pt>
                <c:pt idx="7403">
                  <c:v>-0.54078543741912799</c:v>
                </c:pt>
                <c:pt idx="7404">
                  <c:v>-7.4507819915358002</c:v>
                </c:pt>
                <c:pt idx="7405">
                  <c:v>-4.0500095698295002</c:v>
                </c:pt>
                <c:pt idx="7406">
                  <c:v>-13.691016120000899</c:v>
                </c:pt>
                <c:pt idx="7407">
                  <c:v>-9.9262576552909998</c:v>
                </c:pt>
                <c:pt idx="7408">
                  <c:v>-5.1644644902689603</c:v>
                </c:pt>
                <c:pt idx="7409">
                  <c:v>2.9829265244746499</c:v>
                </c:pt>
                <c:pt idx="7410">
                  <c:v>5.4498166970461401</c:v>
                </c:pt>
                <c:pt idx="7411">
                  <c:v>1.60082697975488</c:v>
                </c:pt>
                <c:pt idx="7412">
                  <c:v>-5.0411495460687901</c:v>
                </c:pt>
                <c:pt idx="7413">
                  <c:v>9.3055828670611405</c:v>
                </c:pt>
                <c:pt idx="7414">
                  <c:v>-8.6664910518243996</c:v>
                </c:pt>
                <c:pt idx="7415">
                  <c:v>-17.491986822466099</c:v>
                </c:pt>
                <c:pt idx="7416">
                  <c:v>3.47445391810757</c:v>
                </c:pt>
                <c:pt idx="7417">
                  <c:v>-4.5137144149588302</c:v>
                </c:pt>
                <c:pt idx="7418">
                  <c:v>-14.5103803466735</c:v>
                </c:pt>
                <c:pt idx="7419">
                  <c:v>-14.4314943167671</c:v>
                </c:pt>
                <c:pt idx="7420">
                  <c:v>1.61366517322392E-3</c:v>
                </c:pt>
                <c:pt idx="7421">
                  <c:v>7.7758923858072704</c:v>
                </c:pt>
                <c:pt idx="7422">
                  <c:v>-10.417549160037799</c:v>
                </c:pt>
                <c:pt idx="7423">
                  <c:v>-10.7543073618717</c:v>
                </c:pt>
                <c:pt idx="7424">
                  <c:v>4.1058581760633803</c:v>
                </c:pt>
                <c:pt idx="7425">
                  <c:v>-11.1924575404039</c:v>
                </c:pt>
                <c:pt idx="7426">
                  <c:v>-3.6698234027154601</c:v>
                </c:pt>
                <c:pt idx="7427">
                  <c:v>7.9113932279867702</c:v>
                </c:pt>
                <c:pt idx="7428">
                  <c:v>3.5147288925755902</c:v>
                </c:pt>
                <c:pt idx="7429">
                  <c:v>8.3846632574312405</c:v>
                </c:pt>
                <c:pt idx="7430">
                  <c:v>1.8404095623915699</c:v>
                </c:pt>
                <c:pt idx="7431">
                  <c:v>-19.404462023593499</c:v>
                </c:pt>
                <c:pt idx="7432">
                  <c:v>-12.853285844716</c:v>
                </c:pt>
                <c:pt idx="7433">
                  <c:v>-13.6278946198284</c:v>
                </c:pt>
                <c:pt idx="7434">
                  <c:v>-16.7969321461084</c:v>
                </c:pt>
                <c:pt idx="7435">
                  <c:v>0.12982983930544401</c:v>
                </c:pt>
                <c:pt idx="7436">
                  <c:v>-12.7927062257369</c:v>
                </c:pt>
                <c:pt idx="7437">
                  <c:v>6.93408266540143</c:v>
                </c:pt>
                <c:pt idx="7438">
                  <c:v>6.3094102447997296</c:v>
                </c:pt>
                <c:pt idx="7439">
                  <c:v>-17.3326964497064</c:v>
                </c:pt>
                <c:pt idx="7440">
                  <c:v>-11.477363403121</c:v>
                </c:pt>
                <c:pt idx="7441">
                  <c:v>-18.653199394146601</c:v>
                </c:pt>
                <c:pt idx="7442">
                  <c:v>7.9225102091997002</c:v>
                </c:pt>
                <c:pt idx="7443">
                  <c:v>-15.710942917866101</c:v>
                </c:pt>
                <c:pt idx="7444">
                  <c:v>-14.754110187554399</c:v>
                </c:pt>
                <c:pt idx="7445">
                  <c:v>-13.324599025284501</c:v>
                </c:pt>
                <c:pt idx="7446">
                  <c:v>-8.0452531520314707</c:v>
                </c:pt>
                <c:pt idx="7447">
                  <c:v>7.1307814861710304</c:v>
                </c:pt>
                <c:pt idx="7448">
                  <c:v>7.1436744091587903</c:v>
                </c:pt>
                <c:pt idx="7449">
                  <c:v>-16.828734032377501</c:v>
                </c:pt>
                <c:pt idx="7450">
                  <c:v>-5.7509365117254099</c:v>
                </c:pt>
                <c:pt idx="7451">
                  <c:v>8.9551270314626201</c:v>
                </c:pt>
                <c:pt idx="7452">
                  <c:v>-4.8682277273990904</c:v>
                </c:pt>
                <c:pt idx="7453">
                  <c:v>-9.0376566075853297</c:v>
                </c:pt>
                <c:pt idx="7454">
                  <c:v>-14.656424776558</c:v>
                </c:pt>
                <c:pt idx="7455">
                  <c:v>-7.5552948076122801</c:v>
                </c:pt>
                <c:pt idx="7456">
                  <c:v>0.24772226125239999</c:v>
                </c:pt>
                <c:pt idx="7457">
                  <c:v>-17.293201767367599</c:v>
                </c:pt>
                <c:pt idx="7458">
                  <c:v>-12.327723635388001</c:v>
                </c:pt>
                <c:pt idx="7459">
                  <c:v>-9.2207758440099497</c:v>
                </c:pt>
                <c:pt idx="7460">
                  <c:v>3.99678940886584</c:v>
                </c:pt>
                <c:pt idx="7461">
                  <c:v>6.9478761369744194E-2</c:v>
                </c:pt>
                <c:pt idx="7462">
                  <c:v>3.3825235911589799</c:v>
                </c:pt>
                <c:pt idx="7463">
                  <c:v>-9.4200428026951801</c:v>
                </c:pt>
                <c:pt idx="7464">
                  <c:v>-7.4259561070024001</c:v>
                </c:pt>
                <c:pt idx="7465">
                  <c:v>0.37899098854256302</c:v>
                </c:pt>
                <c:pt idx="7466">
                  <c:v>7.4172860600253596</c:v>
                </c:pt>
                <c:pt idx="7467">
                  <c:v>-17.230947213327902</c:v>
                </c:pt>
                <c:pt idx="7468">
                  <c:v>-1.76194657763481</c:v>
                </c:pt>
                <c:pt idx="7469">
                  <c:v>-14.2246260868381</c:v>
                </c:pt>
                <c:pt idx="7470">
                  <c:v>-9.7199664015050793</c:v>
                </c:pt>
                <c:pt idx="7471">
                  <c:v>-17.512294919454</c:v>
                </c:pt>
                <c:pt idx="7472">
                  <c:v>-15.3326737655473</c:v>
                </c:pt>
                <c:pt idx="7473">
                  <c:v>-3.6151256918724601</c:v>
                </c:pt>
                <c:pt idx="7474">
                  <c:v>-8.04457414990088</c:v>
                </c:pt>
                <c:pt idx="7475">
                  <c:v>-11.784726072755699</c:v>
                </c:pt>
                <c:pt idx="7476">
                  <c:v>6.67162319269816</c:v>
                </c:pt>
                <c:pt idx="7477">
                  <c:v>-4.9747071811472896</c:v>
                </c:pt>
                <c:pt idx="7478">
                  <c:v>-16.420724898431001</c:v>
                </c:pt>
                <c:pt idx="7479">
                  <c:v>-7.4129676845550199</c:v>
                </c:pt>
                <c:pt idx="7480">
                  <c:v>-2.9708694430370999</c:v>
                </c:pt>
                <c:pt idx="7481">
                  <c:v>-16.319086476779098</c:v>
                </c:pt>
                <c:pt idx="7482">
                  <c:v>-6.34303733637483</c:v>
                </c:pt>
                <c:pt idx="7483">
                  <c:v>0.20835117747919399</c:v>
                </c:pt>
                <c:pt idx="7484">
                  <c:v>5.1896246177028296</c:v>
                </c:pt>
                <c:pt idx="7485">
                  <c:v>-9.6174498867448808</c:v>
                </c:pt>
                <c:pt idx="7486">
                  <c:v>1.98867183478155</c:v>
                </c:pt>
                <c:pt idx="7487">
                  <c:v>-18.823537875307899</c:v>
                </c:pt>
                <c:pt idx="7488">
                  <c:v>2.6688586730220001</c:v>
                </c:pt>
                <c:pt idx="7489">
                  <c:v>-1.5171702211764899</c:v>
                </c:pt>
                <c:pt idx="7490">
                  <c:v>-13.902313385413199</c:v>
                </c:pt>
                <c:pt idx="7491">
                  <c:v>-4.00886408689927</c:v>
                </c:pt>
                <c:pt idx="7492">
                  <c:v>1.3013251929709699</c:v>
                </c:pt>
                <c:pt idx="7493">
                  <c:v>-13.715450583143999</c:v>
                </c:pt>
                <c:pt idx="7494">
                  <c:v>6.1408959317086396</c:v>
                </c:pt>
                <c:pt idx="7495">
                  <c:v>-6.6638315505077204</c:v>
                </c:pt>
                <c:pt idx="7496">
                  <c:v>-12.326660651763</c:v>
                </c:pt>
                <c:pt idx="7497">
                  <c:v>-16.883208514997001</c:v>
                </c:pt>
                <c:pt idx="7498">
                  <c:v>-10.8255146884299</c:v>
                </c:pt>
                <c:pt idx="7499">
                  <c:v>-0.79580002621760504</c:v>
                </c:pt>
                <c:pt idx="7500">
                  <c:v>-9.3089048922939295</c:v>
                </c:pt>
                <c:pt idx="7501">
                  <c:v>9.6407955944785897</c:v>
                </c:pt>
                <c:pt idx="7502">
                  <c:v>-10.248105078308299</c:v>
                </c:pt>
                <c:pt idx="7503">
                  <c:v>-1.5148321337564501</c:v>
                </c:pt>
                <c:pt idx="7504">
                  <c:v>-4.1920649808988797</c:v>
                </c:pt>
                <c:pt idx="7505">
                  <c:v>-11.2096697133207</c:v>
                </c:pt>
                <c:pt idx="7506">
                  <c:v>2.8062370178743001</c:v>
                </c:pt>
                <c:pt idx="7507">
                  <c:v>-10.2416041640804</c:v>
                </c:pt>
                <c:pt idx="7508">
                  <c:v>2.5115725501110302</c:v>
                </c:pt>
                <c:pt idx="7509">
                  <c:v>-12.9750018394677</c:v>
                </c:pt>
                <c:pt idx="7510">
                  <c:v>-9.8151084221674694</c:v>
                </c:pt>
                <c:pt idx="7511">
                  <c:v>-12.979586184694</c:v>
                </c:pt>
                <c:pt idx="7512">
                  <c:v>-6.7814964757430003</c:v>
                </c:pt>
                <c:pt idx="7513">
                  <c:v>-17.718367179196498</c:v>
                </c:pt>
                <c:pt idx="7514">
                  <c:v>-4.2374954629703501</c:v>
                </c:pt>
                <c:pt idx="7515">
                  <c:v>-0.33366590396872298</c:v>
                </c:pt>
                <c:pt idx="7516">
                  <c:v>-10.7332337475501</c:v>
                </c:pt>
                <c:pt idx="7517">
                  <c:v>0.40802811789974602</c:v>
                </c:pt>
                <c:pt idx="7518">
                  <c:v>-14.603156864187801</c:v>
                </c:pt>
                <c:pt idx="7519">
                  <c:v>6.5673158445575401</c:v>
                </c:pt>
                <c:pt idx="7520">
                  <c:v>2.65057688307374</c:v>
                </c:pt>
                <c:pt idx="7521">
                  <c:v>6.8924381279465896</c:v>
                </c:pt>
                <c:pt idx="7522">
                  <c:v>-3.96898923497755</c:v>
                </c:pt>
                <c:pt idx="7523">
                  <c:v>-2.2223841592346298</c:v>
                </c:pt>
                <c:pt idx="7524">
                  <c:v>6.3547523026997599</c:v>
                </c:pt>
                <c:pt idx="7525">
                  <c:v>-10.279223445417999</c:v>
                </c:pt>
                <c:pt idx="7526">
                  <c:v>-1.6026037760693099</c:v>
                </c:pt>
                <c:pt idx="7527">
                  <c:v>-3.0317775164225802</c:v>
                </c:pt>
                <c:pt idx="7528">
                  <c:v>-18.659591679348001</c:v>
                </c:pt>
                <c:pt idx="7529">
                  <c:v>-11.646257285984101</c:v>
                </c:pt>
                <c:pt idx="7530">
                  <c:v>-11.294882405794199</c:v>
                </c:pt>
                <c:pt idx="7531">
                  <c:v>-1.1850548993285499</c:v>
                </c:pt>
                <c:pt idx="7532">
                  <c:v>-9.97357449399634</c:v>
                </c:pt>
                <c:pt idx="7533">
                  <c:v>-14.2640582396343</c:v>
                </c:pt>
                <c:pt idx="7534">
                  <c:v>-6.11306767945677</c:v>
                </c:pt>
                <c:pt idx="7535">
                  <c:v>-3.1882267153278199</c:v>
                </c:pt>
                <c:pt idx="7536">
                  <c:v>-8.3948865609251602</c:v>
                </c:pt>
                <c:pt idx="7537">
                  <c:v>8.7317002016447791</c:v>
                </c:pt>
                <c:pt idx="7538">
                  <c:v>-9.5618474590538796</c:v>
                </c:pt>
                <c:pt idx="7539">
                  <c:v>-15.4458326716372</c:v>
                </c:pt>
                <c:pt idx="7540">
                  <c:v>6.7794853692106303</c:v>
                </c:pt>
                <c:pt idx="7541">
                  <c:v>0.12752063631629201</c:v>
                </c:pt>
                <c:pt idx="7542">
                  <c:v>-7.0633817264650096</c:v>
                </c:pt>
                <c:pt idx="7543">
                  <c:v>-16.8595206193311</c:v>
                </c:pt>
                <c:pt idx="7544">
                  <c:v>-14.266437698422999</c:v>
                </c:pt>
                <c:pt idx="7545">
                  <c:v>4.0689394032847603E-2</c:v>
                </c:pt>
                <c:pt idx="7546">
                  <c:v>-6.9185832126653697</c:v>
                </c:pt>
                <c:pt idx="7547">
                  <c:v>-11.908988864744501</c:v>
                </c:pt>
                <c:pt idx="7548">
                  <c:v>-16.548135241234501</c:v>
                </c:pt>
                <c:pt idx="7549">
                  <c:v>8.6949101601204504</c:v>
                </c:pt>
                <c:pt idx="7550">
                  <c:v>8.8790826355917005</c:v>
                </c:pt>
                <c:pt idx="7551">
                  <c:v>-0.27036909070562698</c:v>
                </c:pt>
                <c:pt idx="7552">
                  <c:v>2.6371069074758799</c:v>
                </c:pt>
                <c:pt idx="7553">
                  <c:v>-13.3726296138541</c:v>
                </c:pt>
                <c:pt idx="7554">
                  <c:v>-0.15136037758432599</c:v>
                </c:pt>
                <c:pt idx="7555">
                  <c:v>-3.8056837037420599</c:v>
                </c:pt>
                <c:pt idx="7556">
                  <c:v>-9.4403013997294298</c:v>
                </c:pt>
                <c:pt idx="7557">
                  <c:v>-7.6262666136073003</c:v>
                </c:pt>
                <c:pt idx="7558">
                  <c:v>7.6969672489670096</c:v>
                </c:pt>
                <c:pt idx="7559">
                  <c:v>-10.762198513404501</c:v>
                </c:pt>
                <c:pt idx="7560">
                  <c:v>-0.89955377196011099</c:v>
                </c:pt>
                <c:pt idx="7561">
                  <c:v>-2.2225384006959699</c:v>
                </c:pt>
                <c:pt idx="7562">
                  <c:v>3.30948760303307</c:v>
                </c:pt>
                <c:pt idx="7563">
                  <c:v>-17.504960329731801</c:v>
                </c:pt>
                <c:pt idx="7564">
                  <c:v>-7.7966123741743001</c:v>
                </c:pt>
                <c:pt idx="7565">
                  <c:v>-11.2673944889809</c:v>
                </c:pt>
                <c:pt idx="7566">
                  <c:v>-5.3979791285854404</c:v>
                </c:pt>
                <c:pt idx="7567">
                  <c:v>-17.499612709979601</c:v>
                </c:pt>
                <c:pt idx="7568">
                  <c:v>-8.5889404227755897</c:v>
                </c:pt>
                <c:pt idx="7569">
                  <c:v>6.2052956479242196</c:v>
                </c:pt>
                <c:pt idx="7570">
                  <c:v>-0.809516307993696</c:v>
                </c:pt>
                <c:pt idx="7571">
                  <c:v>-3.0295307836116701</c:v>
                </c:pt>
                <c:pt idx="7572">
                  <c:v>3.7735831937873199</c:v>
                </c:pt>
                <c:pt idx="7573">
                  <c:v>-3.7689363899006398</c:v>
                </c:pt>
                <c:pt idx="7574">
                  <c:v>-18.9560811038107</c:v>
                </c:pt>
                <c:pt idx="7575">
                  <c:v>-5.7903151773704797</c:v>
                </c:pt>
                <c:pt idx="7576">
                  <c:v>-11.857962884894199</c:v>
                </c:pt>
                <c:pt idx="7577">
                  <c:v>4.5844345089885801</c:v>
                </c:pt>
                <c:pt idx="7578">
                  <c:v>-7.5990149560739297</c:v>
                </c:pt>
                <c:pt idx="7579">
                  <c:v>-13.340080402769001</c:v>
                </c:pt>
                <c:pt idx="7580">
                  <c:v>-1.29309436032585</c:v>
                </c:pt>
                <c:pt idx="7581">
                  <c:v>3.91088003229402</c:v>
                </c:pt>
                <c:pt idx="7582">
                  <c:v>-15.7998425903574</c:v>
                </c:pt>
                <c:pt idx="7583">
                  <c:v>6.3644096315483898</c:v>
                </c:pt>
                <c:pt idx="7584">
                  <c:v>-8.3797198743016601</c:v>
                </c:pt>
                <c:pt idx="7585">
                  <c:v>-7.6014981022394696</c:v>
                </c:pt>
                <c:pt idx="7586">
                  <c:v>3.31596824285826</c:v>
                </c:pt>
                <c:pt idx="7587">
                  <c:v>4.9463803726659901</c:v>
                </c:pt>
                <c:pt idx="7588">
                  <c:v>-3.8048087597968401</c:v>
                </c:pt>
                <c:pt idx="7589">
                  <c:v>-7.0239739946090198</c:v>
                </c:pt>
                <c:pt idx="7590">
                  <c:v>-1.03683650721344</c:v>
                </c:pt>
                <c:pt idx="7591">
                  <c:v>-0.44798458211194597</c:v>
                </c:pt>
                <c:pt idx="7592">
                  <c:v>-0.698949051399539</c:v>
                </c:pt>
                <c:pt idx="7593">
                  <c:v>7.8158076839592203</c:v>
                </c:pt>
                <c:pt idx="7594">
                  <c:v>-14.1984771215048</c:v>
                </c:pt>
                <c:pt idx="7595">
                  <c:v>-3.4948184628941799</c:v>
                </c:pt>
                <c:pt idx="7596">
                  <c:v>-10.0066238266533</c:v>
                </c:pt>
                <c:pt idx="7597">
                  <c:v>-13.712154675061599</c:v>
                </c:pt>
                <c:pt idx="7598">
                  <c:v>-5.7855495896866396</c:v>
                </c:pt>
                <c:pt idx="7599">
                  <c:v>-13.9447842603276</c:v>
                </c:pt>
                <c:pt idx="7600">
                  <c:v>0.39594755250070102</c:v>
                </c:pt>
                <c:pt idx="7601">
                  <c:v>-18.596950150450599</c:v>
                </c:pt>
                <c:pt idx="7602">
                  <c:v>-17.546184941721499</c:v>
                </c:pt>
                <c:pt idx="7603">
                  <c:v>-7.8133417821552502</c:v>
                </c:pt>
                <c:pt idx="7604">
                  <c:v>-2.4473432688479302</c:v>
                </c:pt>
                <c:pt idx="7605">
                  <c:v>-3.4165419318911701</c:v>
                </c:pt>
                <c:pt idx="7606">
                  <c:v>0.54383136687141398</c:v>
                </c:pt>
                <c:pt idx="7607">
                  <c:v>-0.92855918891552802</c:v>
                </c:pt>
                <c:pt idx="7608">
                  <c:v>6.0387904427333101</c:v>
                </c:pt>
                <c:pt idx="7609">
                  <c:v>7.9180817919292101</c:v>
                </c:pt>
                <c:pt idx="7610">
                  <c:v>1.6219852642102299</c:v>
                </c:pt>
                <c:pt idx="7611">
                  <c:v>-0.49787507523687502</c:v>
                </c:pt>
                <c:pt idx="7612">
                  <c:v>-16.217380738396301</c:v>
                </c:pt>
                <c:pt idx="7613">
                  <c:v>-7.95388978359167</c:v>
                </c:pt>
                <c:pt idx="7614">
                  <c:v>2.5853664614390199</c:v>
                </c:pt>
                <c:pt idx="7615">
                  <c:v>-9.6501117091706394</c:v>
                </c:pt>
                <c:pt idx="7616">
                  <c:v>3.0010014263994198</c:v>
                </c:pt>
                <c:pt idx="7617">
                  <c:v>4.1785030723600496</c:v>
                </c:pt>
                <c:pt idx="7618">
                  <c:v>-8.6642421641408802</c:v>
                </c:pt>
                <c:pt idx="7619">
                  <c:v>-5.6789445899102704</c:v>
                </c:pt>
                <c:pt idx="7620">
                  <c:v>5.4648418502043699</c:v>
                </c:pt>
                <c:pt idx="7621">
                  <c:v>1.9498851928776999</c:v>
                </c:pt>
                <c:pt idx="7622">
                  <c:v>9.3441387237966609</c:v>
                </c:pt>
                <c:pt idx="7623">
                  <c:v>-8.8903248336594505</c:v>
                </c:pt>
                <c:pt idx="7624">
                  <c:v>4.7351966897655</c:v>
                </c:pt>
                <c:pt idx="7625">
                  <c:v>1.89090806378107</c:v>
                </c:pt>
                <c:pt idx="7626">
                  <c:v>-8.9197479075590902</c:v>
                </c:pt>
                <c:pt idx="7627">
                  <c:v>1.19424307155228</c:v>
                </c:pt>
                <c:pt idx="7628">
                  <c:v>8.3273844989132595</c:v>
                </c:pt>
                <c:pt idx="7629">
                  <c:v>-12.8361983896342</c:v>
                </c:pt>
                <c:pt idx="7630">
                  <c:v>-15.194143170848101</c:v>
                </c:pt>
                <c:pt idx="7631">
                  <c:v>-7.8848241959461598</c:v>
                </c:pt>
                <c:pt idx="7632">
                  <c:v>4.5683333348922597</c:v>
                </c:pt>
                <c:pt idx="7633">
                  <c:v>-2.0757560292208699</c:v>
                </c:pt>
                <c:pt idx="7634">
                  <c:v>-9.1157360047906106</c:v>
                </c:pt>
                <c:pt idx="7635">
                  <c:v>7.1013054270000699</c:v>
                </c:pt>
                <c:pt idx="7636">
                  <c:v>9.5217008608473805E-2</c:v>
                </c:pt>
                <c:pt idx="7637">
                  <c:v>-17.086911358994399</c:v>
                </c:pt>
                <c:pt idx="7638">
                  <c:v>1.51264407062245</c:v>
                </c:pt>
                <c:pt idx="7639">
                  <c:v>-9.9528150057334308</c:v>
                </c:pt>
                <c:pt idx="7640">
                  <c:v>7.7425429298596198</c:v>
                </c:pt>
                <c:pt idx="7641">
                  <c:v>-13.674172564651901</c:v>
                </c:pt>
                <c:pt idx="7642">
                  <c:v>5.9921566410282798</c:v>
                </c:pt>
                <c:pt idx="7643">
                  <c:v>8.3813701105454399</c:v>
                </c:pt>
                <c:pt idx="7644">
                  <c:v>5.7921648863852599</c:v>
                </c:pt>
                <c:pt idx="7645">
                  <c:v>-11.862591907124299</c:v>
                </c:pt>
                <c:pt idx="7646">
                  <c:v>-11.826981229880399</c:v>
                </c:pt>
                <c:pt idx="7647">
                  <c:v>-3.5044429132031101</c:v>
                </c:pt>
                <c:pt idx="7648">
                  <c:v>-12.8383952755851</c:v>
                </c:pt>
                <c:pt idx="7649">
                  <c:v>-16.621738927484699</c:v>
                </c:pt>
                <c:pt idx="7650">
                  <c:v>0.47998833190242202</c:v>
                </c:pt>
                <c:pt idx="7651">
                  <c:v>5.9802812762704098</c:v>
                </c:pt>
                <c:pt idx="7652">
                  <c:v>-5.76577706049315</c:v>
                </c:pt>
                <c:pt idx="7653">
                  <c:v>-14.1684623900569</c:v>
                </c:pt>
                <c:pt idx="7654">
                  <c:v>-14.1161427188384</c:v>
                </c:pt>
                <c:pt idx="7655">
                  <c:v>-5.6449974266531804</c:v>
                </c:pt>
                <c:pt idx="7656">
                  <c:v>5.8778981110186903</c:v>
                </c:pt>
                <c:pt idx="7657">
                  <c:v>-13.494944288527501</c:v>
                </c:pt>
                <c:pt idx="7658">
                  <c:v>-7.2533637675896099</c:v>
                </c:pt>
                <c:pt idx="7659">
                  <c:v>-18.301389510171202</c:v>
                </c:pt>
                <c:pt idx="7660">
                  <c:v>4.4749971745974104</c:v>
                </c:pt>
                <c:pt idx="7661">
                  <c:v>-18.046750424914499</c:v>
                </c:pt>
                <c:pt idx="7662">
                  <c:v>-15.513806691623801</c:v>
                </c:pt>
                <c:pt idx="7663">
                  <c:v>-4.4692200668161002</c:v>
                </c:pt>
                <c:pt idx="7664">
                  <c:v>-2.9935651367676299</c:v>
                </c:pt>
                <c:pt idx="7665">
                  <c:v>-9.9475417189942199</c:v>
                </c:pt>
                <c:pt idx="7666">
                  <c:v>-9.4501310106889704</c:v>
                </c:pt>
                <c:pt idx="7667">
                  <c:v>-16.790233121423</c:v>
                </c:pt>
                <c:pt idx="7668">
                  <c:v>0.32990542363571101</c:v>
                </c:pt>
                <c:pt idx="7669">
                  <c:v>-15.276945535992899</c:v>
                </c:pt>
                <c:pt idx="7670">
                  <c:v>-8.3653398890715192</c:v>
                </c:pt>
                <c:pt idx="7671">
                  <c:v>-18.506178335693999</c:v>
                </c:pt>
                <c:pt idx="7672">
                  <c:v>5.3864528770219504</c:v>
                </c:pt>
                <c:pt idx="7673">
                  <c:v>-2.9888735514678402</c:v>
                </c:pt>
                <c:pt idx="7674">
                  <c:v>6.9970712618846802</c:v>
                </c:pt>
                <c:pt idx="7675">
                  <c:v>2.91170339371231</c:v>
                </c:pt>
                <c:pt idx="7676">
                  <c:v>-14.5328352197757</c:v>
                </c:pt>
                <c:pt idx="7677">
                  <c:v>-13.1682811784955</c:v>
                </c:pt>
                <c:pt idx="7678">
                  <c:v>-1.17617939470511</c:v>
                </c:pt>
                <c:pt idx="7679">
                  <c:v>-2.40139315033879</c:v>
                </c:pt>
                <c:pt idx="7680">
                  <c:v>9.1558500305989092</c:v>
                </c:pt>
                <c:pt idx="7681">
                  <c:v>-19.389588448664199</c:v>
                </c:pt>
                <c:pt idx="7682">
                  <c:v>4.0726816032959299</c:v>
                </c:pt>
                <c:pt idx="7683">
                  <c:v>-9.9733287584510997</c:v>
                </c:pt>
                <c:pt idx="7684">
                  <c:v>-5.6093706881252698</c:v>
                </c:pt>
                <c:pt idx="7685">
                  <c:v>7.7353348617540902</c:v>
                </c:pt>
                <c:pt idx="7686">
                  <c:v>-9.9262014788695492</c:v>
                </c:pt>
                <c:pt idx="7687">
                  <c:v>3.58218567960889</c:v>
                </c:pt>
                <c:pt idx="7688">
                  <c:v>-5.6009847723811497</c:v>
                </c:pt>
                <c:pt idx="7689">
                  <c:v>-11.013405739037699</c:v>
                </c:pt>
                <c:pt idx="7690">
                  <c:v>-17.461201059746099</c:v>
                </c:pt>
                <c:pt idx="7691">
                  <c:v>-11.758996877784901</c:v>
                </c:pt>
                <c:pt idx="7692">
                  <c:v>-12.1683329551923</c:v>
                </c:pt>
                <c:pt idx="7693">
                  <c:v>7.3995963939873999</c:v>
                </c:pt>
                <c:pt idx="7694">
                  <c:v>-15.283542110520299</c:v>
                </c:pt>
                <c:pt idx="7695">
                  <c:v>-4.7626159473562604</c:v>
                </c:pt>
                <c:pt idx="7696">
                  <c:v>-0.32687472551867303</c:v>
                </c:pt>
                <c:pt idx="7697">
                  <c:v>8.2932866568365498</c:v>
                </c:pt>
                <c:pt idx="7698">
                  <c:v>-2.4831316881026901</c:v>
                </c:pt>
                <c:pt idx="7699">
                  <c:v>-6.3411602280227397</c:v>
                </c:pt>
                <c:pt idx="7700">
                  <c:v>3.3288592243908002</c:v>
                </c:pt>
                <c:pt idx="7701">
                  <c:v>6.76604235991908</c:v>
                </c:pt>
                <c:pt idx="7702">
                  <c:v>-15.756232305481999</c:v>
                </c:pt>
                <c:pt idx="7703">
                  <c:v>-12.130493624905199</c:v>
                </c:pt>
                <c:pt idx="7704">
                  <c:v>-17.1862067471933</c:v>
                </c:pt>
                <c:pt idx="7705">
                  <c:v>8.21130545136322</c:v>
                </c:pt>
                <c:pt idx="7706">
                  <c:v>-6.8805719323940604</c:v>
                </c:pt>
                <c:pt idx="7707">
                  <c:v>3.9317308484063598</c:v>
                </c:pt>
                <c:pt idx="7708">
                  <c:v>-9.5195925630067109</c:v>
                </c:pt>
                <c:pt idx="7709">
                  <c:v>0.19750742687306999</c:v>
                </c:pt>
                <c:pt idx="7710">
                  <c:v>-14.6595110650614</c:v>
                </c:pt>
                <c:pt idx="7711">
                  <c:v>-12.1671672180515</c:v>
                </c:pt>
                <c:pt idx="7712">
                  <c:v>-2.3327822221593202</c:v>
                </c:pt>
                <c:pt idx="7713">
                  <c:v>6.2357822328969297</c:v>
                </c:pt>
                <c:pt idx="7714">
                  <c:v>-11.514565190714</c:v>
                </c:pt>
                <c:pt idx="7715">
                  <c:v>-11.6423690976288</c:v>
                </c:pt>
                <c:pt idx="7716">
                  <c:v>8.8793548983134603</c:v>
                </c:pt>
                <c:pt idx="7717">
                  <c:v>-8.6618504914466801</c:v>
                </c:pt>
                <c:pt idx="7718">
                  <c:v>-7.8992231902245802</c:v>
                </c:pt>
                <c:pt idx="7719">
                  <c:v>-11.1994437281784</c:v>
                </c:pt>
                <c:pt idx="7720">
                  <c:v>-16.8843542510756</c:v>
                </c:pt>
                <c:pt idx="7721">
                  <c:v>-2.3791004979391901</c:v>
                </c:pt>
                <c:pt idx="7722">
                  <c:v>-7.0433115375861099</c:v>
                </c:pt>
                <c:pt idx="7723">
                  <c:v>-13.5385438040453</c:v>
                </c:pt>
                <c:pt idx="7724">
                  <c:v>-13.543405732013801</c:v>
                </c:pt>
                <c:pt idx="7725">
                  <c:v>-17.508881300999501</c:v>
                </c:pt>
                <c:pt idx="7726">
                  <c:v>7.0021950995113604</c:v>
                </c:pt>
                <c:pt idx="7727">
                  <c:v>-10.308447614596201</c:v>
                </c:pt>
                <c:pt idx="7728">
                  <c:v>-9.4938435862441697</c:v>
                </c:pt>
                <c:pt idx="7729">
                  <c:v>-16.9967447184078</c:v>
                </c:pt>
                <c:pt idx="7730">
                  <c:v>-1.61243431806116</c:v>
                </c:pt>
                <c:pt idx="7731">
                  <c:v>1.4820861409420301</c:v>
                </c:pt>
                <c:pt idx="7732">
                  <c:v>-15.1584228300633</c:v>
                </c:pt>
                <c:pt idx="7733">
                  <c:v>-6.4224272715346604</c:v>
                </c:pt>
                <c:pt idx="7734">
                  <c:v>-13.0870239801685</c:v>
                </c:pt>
                <c:pt idx="7735">
                  <c:v>-2.6955188070848899</c:v>
                </c:pt>
                <c:pt idx="7736">
                  <c:v>-13.86498377238</c:v>
                </c:pt>
                <c:pt idx="7737">
                  <c:v>0.41800503561239499</c:v>
                </c:pt>
                <c:pt idx="7738">
                  <c:v>-19.109709221078099</c:v>
                </c:pt>
                <c:pt idx="7739">
                  <c:v>-10.1543947330525</c:v>
                </c:pt>
                <c:pt idx="7740">
                  <c:v>-0.13362868861000299</c:v>
                </c:pt>
                <c:pt idx="7741">
                  <c:v>-5.5756483837010196</c:v>
                </c:pt>
                <c:pt idx="7742">
                  <c:v>-10.810187901442699</c:v>
                </c:pt>
                <c:pt idx="7743">
                  <c:v>-16.869598365976401</c:v>
                </c:pt>
                <c:pt idx="7744">
                  <c:v>4.2713477468679502</c:v>
                </c:pt>
                <c:pt idx="7745">
                  <c:v>-3.90041011211428</c:v>
                </c:pt>
                <c:pt idx="7746">
                  <c:v>4.0520318006173399</c:v>
                </c:pt>
                <c:pt idx="7747">
                  <c:v>8.3967350575560094</c:v>
                </c:pt>
                <c:pt idx="7748">
                  <c:v>-11.6595492973621</c:v>
                </c:pt>
                <c:pt idx="7749">
                  <c:v>-17.114968882055599</c:v>
                </c:pt>
                <c:pt idx="7750">
                  <c:v>6.2094040333271998</c:v>
                </c:pt>
                <c:pt idx="7751">
                  <c:v>-12.581209325951599</c:v>
                </c:pt>
                <c:pt idx="7752">
                  <c:v>-8.4340884193737793</c:v>
                </c:pt>
                <c:pt idx="7753">
                  <c:v>-17.955645181496401</c:v>
                </c:pt>
                <c:pt idx="7754">
                  <c:v>-18.1944090015987</c:v>
                </c:pt>
                <c:pt idx="7755">
                  <c:v>-15.8330080244949</c:v>
                </c:pt>
                <c:pt idx="7756">
                  <c:v>-0.917885349033007</c:v>
                </c:pt>
                <c:pt idx="7757">
                  <c:v>-14.914569986427701</c:v>
                </c:pt>
                <c:pt idx="7758">
                  <c:v>-9.56914642663744</c:v>
                </c:pt>
                <c:pt idx="7759">
                  <c:v>-3.31653246568932</c:v>
                </c:pt>
                <c:pt idx="7760">
                  <c:v>7.6280216111346997</c:v>
                </c:pt>
                <c:pt idx="7761">
                  <c:v>-5.1210347569989896</c:v>
                </c:pt>
                <c:pt idx="7762">
                  <c:v>0.13765117930008799</c:v>
                </c:pt>
                <c:pt idx="7763">
                  <c:v>-3.7495730570244699</c:v>
                </c:pt>
                <c:pt idx="7764">
                  <c:v>-8.4756793607139596</c:v>
                </c:pt>
                <c:pt idx="7765">
                  <c:v>-10.9885408368132</c:v>
                </c:pt>
                <c:pt idx="7766">
                  <c:v>-17.3595906399736</c:v>
                </c:pt>
                <c:pt idx="7767">
                  <c:v>-12.0525119980034</c:v>
                </c:pt>
                <c:pt idx="7768">
                  <c:v>8.6965412954731605</c:v>
                </c:pt>
                <c:pt idx="7769">
                  <c:v>-8.6181999494833903</c:v>
                </c:pt>
                <c:pt idx="7770">
                  <c:v>-8.7063759527293705</c:v>
                </c:pt>
                <c:pt idx="7771">
                  <c:v>4.5014686833038304</c:v>
                </c:pt>
                <c:pt idx="7772">
                  <c:v>2.8158027449588401</c:v>
                </c:pt>
                <c:pt idx="7773">
                  <c:v>-4.6264772579207998</c:v>
                </c:pt>
                <c:pt idx="7774">
                  <c:v>-9.6569809902659092</c:v>
                </c:pt>
                <c:pt idx="7775">
                  <c:v>-2.8289471410092299</c:v>
                </c:pt>
                <c:pt idx="7776">
                  <c:v>-13.2399839533806</c:v>
                </c:pt>
                <c:pt idx="7777">
                  <c:v>4.7183030239103303</c:v>
                </c:pt>
                <c:pt idx="7778">
                  <c:v>-16.7604345611227</c:v>
                </c:pt>
                <c:pt idx="7779">
                  <c:v>9.2635518567431703</c:v>
                </c:pt>
                <c:pt idx="7780">
                  <c:v>-11.9198989522571</c:v>
                </c:pt>
                <c:pt idx="7781">
                  <c:v>-12.4044042050167</c:v>
                </c:pt>
                <c:pt idx="7782">
                  <c:v>-15.5128089571619</c:v>
                </c:pt>
                <c:pt idx="7783">
                  <c:v>-17.727999043025601</c:v>
                </c:pt>
                <c:pt idx="7784">
                  <c:v>6.1780983482861904</c:v>
                </c:pt>
                <c:pt idx="7785">
                  <c:v>7.6637851198219202</c:v>
                </c:pt>
                <c:pt idx="7786">
                  <c:v>2.7749739039921502</c:v>
                </c:pt>
                <c:pt idx="7787">
                  <c:v>2.3759861022853901</c:v>
                </c:pt>
                <c:pt idx="7788">
                  <c:v>0.93507522916519203</c:v>
                </c:pt>
                <c:pt idx="7789">
                  <c:v>-9.9221273583845697</c:v>
                </c:pt>
                <c:pt idx="7790">
                  <c:v>3.2532114320015402</c:v>
                </c:pt>
                <c:pt idx="7791">
                  <c:v>3.6879276620069898</c:v>
                </c:pt>
                <c:pt idx="7792">
                  <c:v>1.7505154555522799</c:v>
                </c:pt>
                <c:pt idx="7793">
                  <c:v>-2.4727903645018499</c:v>
                </c:pt>
                <c:pt idx="7794">
                  <c:v>-9.5922559410867496</c:v>
                </c:pt>
                <c:pt idx="7795">
                  <c:v>8.0392937145364503</c:v>
                </c:pt>
                <c:pt idx="7796">
                  <c:v>-2.2115946296829598</c:v>
                </c:pt>
                <c:pt idx="7797">
                  <c:v>-2.4348890156778</c:v>
                </c:pt>
                <c:pt idx="7798">
                  <c:v>-5.8043435644090797</c:v>
                </c:pt>
                <c:pt idx="7799">
                  <c:v>-9.4231102647382894</c:v>
                </c:pt>
                <c:pt idx="7800">
                  <c:v>-12.2361241760902</c:v>
                </c:pt>
                <c:pt idx="7801">
                  <c:v>-13.0177958984769</c:v>
                </c:pt>
                <c:pt idx="7802">
                  <c:v>2.8731777982317901</c:v>
                </c:pt>
                <c:pt idx="7803">
                  <c:v>-12.556525646785399</c:v>
                </c:pt>
                <c:pt idx="7804">
                  <c:v>7.4588232200565496</c:v>
                </c:pt>
                <c:pt idx="7805">
                  <c:v>-15.940221347260801</c:v>
                </c:pt>
                <c:pt idx="7806">
                  <c:v>5.9073146484304999</c:v>
                </c:pt>
                <c:pt idx="7807">
                  <c:v>5.8167793984367897</c:v>
                </c:pt>
                <c:pt idx="7808">
                  <c:v>-3.4090162778817898</c:v>
                </c:pt>
                <c:pt idx="7809">
                  <c:v>7.7226892850248197</c:v>
                </c:pt>
                <c:pt idx="7810">
                  <c:v>0.17919241509808001</c:v>
                </c:pt>
                <c:pt idx="7811">
                  <c:v>-4.6817296588723396</c:v>
                </c:pt>
                <c:pt idx="7812">
                  <c:v>5.8845699414983601</c:v>
                </c:pt>
                <c:pt idx="7813">
                  <c:v>-7.8471483100397393E-2</c:v>
                </c:pt>
                <c:pt idx="7814">
                  <c:v>-9.9714490551342099</c:v>
                </c:pt>
                <c:pt idx="7815">
                  <c:v>7.4575072283672501</c:v>
                </c:pt>
                <c:pt idx="7816">
                  <c:v>-2.2746163041366398</c:v>
                </c:pt>
                <c:pt idx="7817">
                  <c:v>-9.2750113968655992</c:v>
                </c:pt>
                <c:pt idx="7818">
                  <c:v>6.8744446026678796</c:v>
                </c:pt>
                <c:pt idx="7819">
                  <c:v>-14.984592744827401</c:v>
                </c:pt>
                <c:pt idx="7820">
                  <c:v>0.26637313312187899</c:v>
                </c:pt>
                <c:pt idx="7821">
                  <c:v>-12.6433688786522</c:v>
                </c:pt>
                <c:pt idx="7822">
                  <c:v>-10.2455143771684</c:v>
                </c:pt>
                <c:pt idx="7823">
                  <c:v>7.99819874181497E-2</c:v>
                </c:pt>
                <c:pt idx="7824">
                  <c:v>-7.8262766422463903</c:v>
                </c:pt>
                <c:pt idx="7825">
                  <c:v>0.422819498894482</c:v>
                </c:pt>
                <c:pt idx="7826">
                  <c:v>-18.788705570971601</c:v>
                </c:pt>
                <c:pt idx="7827">
                  <c:v>-3.5269894672307598</c:v>
                </c:pt>
                <c:pt idx="7828">
                  <c:v>-1.86839215458606</c:v>
                </c:pt>
                <c:pt idx="7829">
                  <c:v>-17.4291403533792</c:v>
                </c:pt>
                <c:pt idx="7830">
                  <c:v>-14.347591042489499</c:v>
                </c:pt>
                <c:pt idx="7831">
                  <c:v>-5.9038925525660204</c:v>
                </c:pt>
                <c:pt idx="7832">
                  <c:v>-3.8074065714989702</c:v>
                </c:pt>
                <c:pt idx="7833">
                  <c:v>4.4994654742775397</c:v>
                </c:pt>
                <c:pt idx="7834">
                  <c:v>3.4796480884931502</c:v>
                </c:pt>
                <c:pt idx="7835">
                  <c:v>-18.658404465551101</c:v>
                </c:pt>
                <c:pt idx="7836">
                  <c:v>5.9637367009747004</c:v>
                </c:pt>
                <c:pt idx="7837">
                  <c:v>0.12002389996859</c:v>
                </c:pt>
                <c:pt idx="7838">
                  <c:v>-7.2224945020805</c:v>
                </c:pt>
                <c:pt idx="7839">
                  <c:v>-6.3137950622766903</c:v>
                </c:pt>
                <c:pt idx="7840">
                  <c:v>7.6370097507323704</c:v>
                </c:pt>
                <c:pt idx="7841">
                  <c:v>-17.593571996686599</c:v>
                </c:pt>
                <c:pt idx="7842">
                  <c:v>-15.00555198572</c:v>
                </c:pt>
                <c:pt idx="7843">
                  <c:v>-13.976709222334399</c:v>
                </c:pt>
                <c:pt idx="7844">
                  <c:v>-7.1813854492865499</c:v>
                </c:pt>
                <c:pt idx="7845">
                  <c:v>-2.2191360625954601</c:v>
                </c:pt>
                <c:pt idx="7846">
                  <c:v>9.0041776103522899</c:v>
                </c:pt>
                <c:pt idx="7847">
                  <c:v>-3.8363956158970799E-2</c:v>
                </c:pt>
                <c:pt idx="7848">
                  <c:v>-16.560876932864801</c:v>
                </c:pt>
                <c:pt idx="7849">
                  <c:v>-18.358820324487699</c:v>
                </c:pt>
                <c:pt idx="7850">
                  <c:v>0.32375952766178701</c:v>
                </c:pt>
                <c:pt idx="7851">
                  <c:v>-1.9064346477968199</c:v>
                </c:pt>
                <c:pt idx="7852">
                  <c:v>-12.204872142590901</c:v>
                </c:pt>
                <c:pt idx="7853">
                  <c:v>-3.70685287072379</c:v>
                </c:pt>
                <c:pt idx="7854">
                  <c:v>-16.198962681010599</c:v>
                </c:pt>
                <c:pt idx="7855">
                  <c:v>3.9968044052971501</c:v>
                </c:pt>
                <c:pt idx="7856">
                  <c:v>-2.4667032166363501</c:v>
                </c:pt>
                <c:pt idx="7857">
                  <c:v>-9.3949089045296201</c:v>
                </c:pt>
                <c:pt idx="7858">
                  <c:v>8.7355650222057406</c:v>
                </c:pt>
                <c:pt idx="7859">
                  <c:v>-18.6949945608247</c:v>
                </c:pt>
                <c:pt idx="7860">
                  <c:v>-2.4575527786903</c:v>
                </c:pt>
                <c:pt idx="7861">
                  <c:v>-15.055731484571099</c:v>
                </c:pt>
                <c:pt idx="7862">
                  <c:v>-6.0138739652400499</c:v>
                </c:pt>
                <c:pt idx="7863">
                  <c:v>-10.470629971056001</c:v>
                </c:pt>
                <c:pt idx="7864">
                  <c:v>6.8666901402757299</c:v>
                </c:pt>
                <c:pt idx="7865">
                  <c:v>5.7715042812297996</c:v>
                </c:pt>
                <c:pt idx="7866">
                  <c:v>-5.38082119266977</c:v>
                </c:pt>
                <c:pt idx="7867">
                  <c:v>-8.0903737207017894</c:v>
                </c:pt>
                <c:pt idx="7868">
                  <c:v>-1.4785858525401401</c:v>
                </c:pt>
                <c:pt idx="7869">
                  <c:v>-11.906925009268299</c:v>
                </c:pt>
                <c:pt idx="7870">
                  <c:v>-2.6122960657679202</c:v>
                </c:pt>
                <c:pt idx="7871">
                  <c:v>-17.9804838921591</c:v>
                </c:pt>
                <c:pt idx="7872">
                  <c:v>-11.9166474910839</c:v>
                </c:pt>
                <c:pt idx="7873">
                  <c:v>4.3613052020915104</c:v>
                </c:pt>
                <c:pt idx="7874">
                  <c:v>-4.1893162890694597</c:v>
                </c:pt>
                <c:pt idx="7875">
                  <c:v>-19.2746321735635</c:v>
                </c:pt>
                <c:pt idx="7876">
                  <c:v>-12.7030933596638</c:v>
                </c:pt>
                <c:pt idx="7877">
                  <c:v>5.8832354815481702</c:v>
                </c:pt>
                <c:pt idx="7878">
                  <c:v>-9.6845536797671699</c:v>
                </c:pt>
                <c:pt idx="7879">
                  <c:v>4.2632232378060699</c:v>
                </c:pt>
                <c:pt idx="7880">
                  <c:v>-0.92835933769942203</c:v>
                </c:pt>
                <c:pt idx="7881">
                  <c:v>1.6340869104136699</c:v>
                </c:pt>
                <c:pt idx="7882">
                  <c:v>-15.397309646059499</c:v>
                </c:pt>
                <c:pt idx="7883">
                  <c:v>8.0809913825591799</c:v>
                </c:pt>
                <c:pt idx="7884">
                  <c:v>1.8053385595415601</c:v>
                </c:pt>
                <c:pt idx="7885">
                  <c:v>1.47353607423904</c:v>
                </c:pt>
                <c:pt idx="7886">
                  <c:v>-10.9922014675531</c:v>
                </c:pt>
                <c:pt idx="7887">
                  <c:v>-12.984969752277401</c:v>
                </c:pt>
                <c:pt idx="7888">
                  <c:v>-1.71338801260142</c:v>
                </c:pt>
                <c:pt idx="7889">
                  <c:v>2.1517926874958402</c:v>
                </c:pt>
                <c:pt idx="7890">
                  <c:v>7.7982202210352103</c:v>
                </c:pt>
                <c:pt idx="7891">
                  <c:v>-5.4156784579836703</c:v>
                </c:pt>
                <c:pt idx="7892">
                  <c:v>-4.8532693897041996</c:v>
                </c:pt>
                <c:pt idx="7893">
                  <c:v>0.31034319570219698</c:v>
                </c:pt>
                <c:pt idx="7894">
                  <c:v>-18.191105157780701</c:v>
                </c:pt>
                <c:pt idx="7895">
                  <c:v>-13.8105464184948</c:v>
                </c:pt>
                <c:pt idx="7896">
                  <c:v>-8.3481269240847809</c:v>
                </c:pt>
                <c:pt idx="7897">
                  <c:v>1.0534409702377401</c:v>
                </c:pt>
                <c:pt idx="7898">
                  <c:v>-14.4226668375148</c:v>
                </c:pt>
                <c:pt idx="7899">
                  <c:v>3.15082119005779</c:v>
                </c:pt>
                <c:pt idx="7900">
                  <c:v>-0.74663757682597998</c:v>
                </c:pt>
                <c:pt idx="7901">
                  <c:v>8.4689929653515694</c:v>
                </c:pt>
                <c:pt idx="7902">
                  <c:v>-12.9313275935246</c:v>
                </c:pt>
                <c:pt idx="7903">
                  <c:v>1.0120541779764001</c:v>
                </c:pt>
                <c:pt idx="7904">
                  <c:v>-11.0723092423647</c:v>
                </c:pt>
                <c:pt idx="7905">
                  <c:v>-15.565510727968601</c:v>
                </c:pt>
                <c:pt idx="7906">
                  <c:v>-5.6534969102857904</c:v>
                </c:pt>
                <c:pt idx="7907">
                  <c:v>-11.063778738003</c:v>
                </c:pt>
                <c:pt idx="7908">
                  <c:v>-17.3547371914587</c:v>
                </c:pt>
                <c:pt idx="7909">
                  <c:v>-13.2974923908757</c:v>
                </c:pt>
                <c:pt idx="7910">
                  <c:v>-13.3123532901087</c:v>
                </c:pt>
                <c:pt idx="7911">
                  <c:v>1.20970798461734</c:v>
                </c:pt>
                <c:pt idx="7912">
                  <c:v>-13.859738776738901</c:v>
                </c:pt>
                <c:pt idx="7913">
                  <c:v>-18.021590294020999</c:v>
                </c:pt>
                <c:pt idx="7914">
                  <c:v>-17.247693003942</c:v>
                </c:pt>
                <c:pt idx="7915">
                  <c:v>7.5575591072978199</c:v>
                </c:pt>
                <c:pt idx="7916">
                  <c:v>-0.101401101647943</c:v>
                </c:pt>
                <c:pt idx="7917">
                  <c:v>8.5472180288534592</c:v>
                </c:pt>
                <c:pt idx="7918">
                  <c:v>-12.8222780336899</c:v>
                </c:pt>
                <c:pt idx="7919">
                  <c:v>-13.5343552088599</c:v>
                </c:pt>
                <c:pt idx="7920">
                  <c:v>-17.540433652340401</c:v>
                </c:pt>
                <c:pt idx="7921">
                  <c:v>7.4987538326833496</c:v>
                </c:pt>
                <c:pt idx="7922">
                  <c:v>-4.6297589145742002</c:v>
                </c:pt>
                <c:pt idx="7923">
                  <c:v>-16.124030774383701</c:v>
                </c:pt>
                <c:pt idx="7924">
                  <c:v>-1.0674556037464</c:v>
                </c:pt>
                <c:pt idx="7925">
                  <c:v>-1.2798925950028199</c:v>
                </c:pt>
                <c:pt idx="7926">
                  <c:v>-13.6925956682395</c:v>
                </c:pt>
                <c:pt idx="7927">
                  <c:v>-11.690741245089299</c:v>
                </c:pt>
                <c:pt idx="7928">
                  <c:v>-1.4653465900427101</c:v>
                </c:pt>
                <c:pt idx="7929">
                  <c:v>-7.0745631885246096</c:v>
                </c:pt>
                <c:pt idx="7930">
                  <c:v>-1.6524182580751701</c:v>
                </c:pt>
                <c:pt idx="7931">
                  <c:v>4.5933724460986296</c:v>
                </c:pt>
                <c:pt idx="7932">
                  <c:v>2.3577288516074901</c:v>
                </c:pt>
                <c:pt idx="7933">
                  <c:v>-4.3065960023365797</c:v>
                </c:pt>
                <c:pt idx="7934">
                  <c:v>-15.7422953188786</c:v>
                </c:pt>
                <c:pt idx="7935">
                  <c:v>0.63578677565350505</c:v>
                </c:pt>
                <c:pt idx="7936">
                  <c:v>-13.5031756442248</c:v>
                </c:pt>
                <c:pt idx="7937">
                  <c:v>-14.4321897289779</c:v>
                </c:pt>
                <c:pt idx="7938">
                  <c:v>-15.0206333291526</c:v>
                </c:pt>
                <c:pt idx="7939">
                  <c:v>-15.743233850667799</c:v>
                </c:pt>
                <c:pt idx="7940">
                  <c:v>-4.9301926891327001</c:v>
                </c:pt>
                <c:pt idx="7941">
                  <c:v>0.84274423520955499</c:v>
                </c:pt>
                <c:pt idx="7942">
                  <c:v>-5.6757046748606603</c:v>
                </c:pt>
                <c:pt idx="7943">
                  <c:v>-7.6014834027730203</c:v>
                </c:pt>
                <c:pt idx="7944">
                  <c:v>-7.5870683268792503</c:v>
                </c:pt>
                <c:pt idx="7945">
                  <c:v>-4.4169048465102403</c:v>
                </c:pt>
                <c:pt idx="7946">
                  <c:v>-8.7865852652717997</c:v>
                </c:pt>
                <c:pt idx="7947">
                  <c:v>9.0420011301640102</c:v>
                </c:pt>
                <c:pt idx="7948">
                  <c:v>-15.9588540068616</c:v>
                </c:pt>
                <c:pt idx="7949">
                  <c:v>-4.4371036336621898</c:v>
                </c:pt>
                <c:pt idx="7950">
                  <c:v>-5.91236587223261</c:v>
                </c:pt>
                <c:pt idx="7951">
                  <c:v>-1.6108998269300101</c:v>
                </c:pt>
                <c:pt idx="7952">
                  <c:v>6.3917794835246902</c:v>
                </c:pt>
                <c:pt idx="7953">
                  <c:v>2.7077666188201501</c:v>
                </c:pt>
                <c:pt idx="7954">
                  <c:v>-11.4131017175284</c:v>
                </c:pt>
                <c:pt idx="7955">
                  <c:v>-18.1868546041676</c:v>
                </c:pt>
                <c:pt idx="7956">
                  <c:v>-11.0159657108219</c:v>
                </c:pt>
                <c:pt idx="7957">
                  <c:v>3.2524802595066502</c:v>
                </c:pt>
                <c:pt idx="7958">
                  <c:v>-7.03470031067574E-2</c:v>
                </c:pt>
                <c:pt idx="7959">
                  <c:v>-5.7043729474379097</c:v>
                </c:pt>
                <c:pt idx="7960">
                  <c:v>0.16630344710037501</c:v>
                </c:pt>
                <c:pt idx="7961">
                  <c:v>-17.104839483596301</c:v>
                </c:pt>
                <c:pt idx="7962">
                  <c:v>-0.35004112217644501</c:v>
                </c:pt>
                <c:pt idx="7963">
                  <c:v>-3.5071859177484002</c:v>
                </c:pt>
                <c:pt idx="7964">
                  <c:v>5.7075415026966301</c:v>
                </c:pt>
                <c:pt idx="7965">
                  <c:v>-6.2846737043061296</c:v>
                </c:pt>
                <c:pt idx="7966">
                  <c:v>-18.0996412577922</c:v>
                </c:pt>
                <c:pt idx="7967">
                  <c:v>8.5142716035163399</c:v>
                </c:pt>
                <c:pt idx="7968">
                  <c:v>6.83216700983282</c:v>
                </c:pt>
                <c:pt idx="7969">
                  <c:v>-3.1511032325424702</c:v>
                </c:pt>
                <c:pt idx="7970">
                  <c:v>-10.817816410983699</c:v>
                </c:pt>
                <c:pt idx="7971">
                  <c:v>-13.3492103199259</c:v>
                </c:pt>
                <c:pt idx="7972">
                  <c:v>-17.836806646703799</c:v>
                </c:pt>
                <c:pt idx="7973">
                  <c:v>-7.1380376914784103</c:v>
                </c:pt>
                <c:pt idx="7974">
                  <c:v>-5.9790301203876002</c:v>
                </c:pt>
                <c:pt idx="7975">
                  <c:v>-2.9686280224491801</c:v>
                </c:pt>
                <c:pt idx="7976">
                  <c:v>-6.1426362050197199</c:v>
                </c:pt>
                <c:pt idx="7977">
                  <c:v>-0.24268802170780099</c:v>
                </c:pt>
                <c:pt idx="7978">
                  <c:v>3.3784001281276899</c:v>
                </c:pt>
                <c:pt idx="7979">
                  <c:v>-12.122924628675801</c:v>
                </c:pt>
                <c:pt idx="7980">
                  <c:v>-0.27385812773986101</c:v>
                </c:pt>
                <c:pt idx="7981">
                  <c:v>-5.7991626932240203</c:v>
                </c:pt>
                <c:pt idx="7982">
                  <c:v>7.8508991606587504</c:v>
                </c:pt>
                <c:pt idx="7983">
                  <c:v>-4.96264406698511</c:v>
                </c:pt>
                <c:pt idx="7984">
                  <c:v>-10.4643027607527</c:v>
                </c:pt>
                <c:pt idx="7985">
                  <c:v>-1.5608424931395799</c:v>
                </c:pt>
                <c:pt idx="7986">
                  <c:v>-4.3168608763866398</c:v>
                </c:pt>
                <c:pt idx="7987">
                  <c:v>-7.8876900135590402</c:v>
                </c:pt>
                <c:pt idx="7988">
                  <c:v>-5.6768535287838198</c:v>
                </c:pt>
                <c:pt idx="7989">
                  <c:v>-12.4136546215741</c:v>
                </c:pt>
                <c:pt idx="7990">
                  <c:v>-9.2851688010072504</c:v>
                </c:pt>
                <c:pt idx="7991">
                  <c:v>-9.0579879903500409</c:v>
                </c:pt>
                <c:pt idx="7992">
                  <c:v>0.79512865473211303</c:v>
                </c:pt>
                <c:pt idx="7993">
                  <c:v>-18.773486414867399</c:v>
                </c:pt>
                <c:pt idx="7994">
                  <c:v>8.5006885472431808</c:v>
                </c:pt>
                <c:pt idx="7995">
                  <c:v>2.8567017024708399</c:v>
                </c:pt>
                <c:pt idx="7996">
                  <c:v>-9.4151904225356802</c:v>
                </c:pt>
                <c:pt idx="7997">
                  <c:v>-10.449391732600301</c:v>
                </c:pt>
                <c:pt idx="7998">
                  <c:v>5.5004801261430796</c:v>
                </c:pt>
                <c:pt idx="7999">
                  <c:v>5.27718003898618</c:v>
                </c:pt>
                <c:pt idx="8000">
                  <c:v>-5.0735797246883996</c:v>
                </c:pt>
                <c:pt idx="8001">
                  <c:v>-15.119116378971601</c:v>
                </c:pt>
                <c:pt idx="8002">
                  <c:v>-15.7825091515249</c:v>
                </c:pt>
                <c:pt idx="8003">
                  <c:v>2.1242921118413198</c:v>
                </c:pt>
                <c:pt idx="8004">
                  <c:v>-15.058820254294799</c:v>
                </c:pt>
                <c:pt idx="8005">
                  <c:v>-2.1028533193093799</c:v>
                </c:pt>
                <c:pt idx="8006">
                  <c:v>-4.7453621064139604</c:v>
                </c:pt>
                <c:pt idx="8007">
                  <c:v>-16.8566584251469</c:v>
                </c:pt>
                <c:pt idx="8008">
                  <c:v>-18.5335583569635</c:v>
                </c:pt>
                <c:pt idx="8009">
                  <c:v>-0.982426862655982</c:v>
                </c:pt>
                <c:pt idx="8010">
                  <c:v>-4.2754036074021204</c:v>
                </c:pt>
                <c:pt idx="8011">
                  <c:v>7.7589237648695901</c:v>
                </c:pt>
                <c:pt idx="8012">
                  <c:v>8.4096562494571305</c:v>
                </c:pt>
                <c:pt idx="8013">
                  <c:v>-17.251739258087898</c:v>
                </c:pt>
                <c:pt idx="8014">
                  <c:v>3.32450760368403</c:v>
                </c:pt>
                <c:pt idx="8015">
                  <c:v>-8.0835178490736102</c:v>
                </c:pt>
                <c:pt idx="8016">
                  <c:v>-11.859910609869701</c:v>
                </c:pt>
                <c:pt idx="8017">
                  <c:v>-17.767184489752999</c:v>
                </c:pt>
                <c:pt idx="8018">
                  <c:v>-8.1291361325729508</c:v>
                </c:pt>
                <c:pt idx="8019">
                  <c:v>2.82402476822217</c:v>
                </c:pt>
                <c:pt idx="8020">
                  <c:v>-0.33962524785158599</c:v>
                </c:pt>
                <c:pt idx="8021">
                  <c:v>-12.909986629928699</c:v>
                </c:pt>
                <c:pt idx="8022">
                  <c:v>-0.368557019003873</c:v>
                </c:pt>
                <c:pt idx="8023">
                  <c:v>-13.412182777634801</c:v>
                </c:pt>
                <c:pt idx="8024">
                  <c:v>-8.7512777468484408</c:v>
                </c:pt>
                <c:pt idx="8025">
                  <c:v>5.9166015052708403</c:v>
                </c:pt>
                <c:pt idx="8026">
                  <c:v>-7.29827993137586</c:v>
                </c:pt>
                <c:pt idx="8027">
                  <c:v>6.6720979029458896</c:v>
                </c:pt>
                <c:pt idx="8028">
                  <c:v>0.75344918503085201</c:v>
                </c:pt>
                <c:pt idx="8029">
                  <c:v>-0.49949917769003299</c:v>
                </c:pt>
                <c:pt idx="8030">
                  <c:v>-1.2627800028852201</c:v>
                </c:pt>
                <c:pt idx="8031">
                  <c:v>-0.66109604985826198</c:v>
                </c:pt>
                <c:pt idx="8032">
                  <c:v>-13.044225936086301</c:v>
                </c:pt>
                <c:pt idx="8033">
                  <c:v>-10.6869824787666</c:v>
                </c:pt>
                <c:pt idx="8034">
                  <c:v>-15.9973043630951</c:v>
                </c:pt>
                <c:pt idx="8035">
                  <c:v>4.7020940687077397</c:v>
                </c:pt>
                <c:pt idx="8036">
                  <c:v>7.48374958608761</c:v>
                </c:pt>
                <c:pt idx="8037">
                  <c:v>1.2398815320869701</c:v>
                </c:pt>
                <c:pt idx="8038">
                  <c:v>3.44310259676945</c:v>
                </c:pt>
                <c:pt idx="8039">
                  <c:v>-1.51874606936732</c:v>
                </c:pt>
                <c:pt idx="8040">
                  <c:v>-11.478797662240099</c:v>
                </c:pt>
                <c:pt idx="8041">
                  <c:v>2.3572004974245599</c:v>
                </c:pt>
                <c:pt idx="8042">
                  <c:v>-5.98437539187913</c:v>
                </c:pt>
                <c:pt idx="8043">
                  <c:v>-15.548424400583601</c:v>
                </c:pt>
                <c:pt idx="8044">
                  <c:v>-14.924391114280199</c:v>
                </c:pt>
                <c:pt idx="8045">
                  <c:v>3.5448911858930998</c:v>
                </c:pt>
                <c:pt idx="8046">
                  <c:v>-8.6517930778401801</c:v>
                </c:pt>
                <c:pt idx="8047">
                  <c:v>-14.1153600599181</c:v>
                </c:pt>
                <c:pt idx="8048">
                  <c:v>0.26865308348804001</c:v>
                </c:pt>
                <c:pt idx="8049">
                  <c:v>5.9733570491915797</c:v>
                </c:pt>
                <c:pt idx="8050">
                  <c:v>0.64106663653178397</c:v>
                </c:pt>
                <c:pt idx="8051">
                  <c:v>-19.1083643495082</c:v>
                </c:pt>
                <c:pt idx="8052">
                  <c:v>5.12605631046676</c:v>
                </c:pt>
                <c:pt idx="8053">
                  <c:v>4.2279160507001503</c:v>
                </c:pt>
                <c:pt idx="8054">
                  <c:v>-4.3213121332910802</c:v>
                </c:pt>
                <c:pt idx="8055">
                  <c:v>-1.3454520408256401</c:v>
                </c:pt>
                <c:pt idx="8056">
                  <c:v>-3.2003329366404101</c:v>
                </c:pt>
                <c:pt idx="8057">
                  <c:v>-0.21131298036325299</c:v>
                </c:pt>
                <c:pt idx="8058">
                  <c:v>-5.8615843666357899</c:v>
                </c:pt>
                <c:pt idx="8059">
                  <c:v>3.7383424981806002</c:v>
                </c:pt>
                <c:pt idx="8060">
                  <c:v>-4.6046287621940198</c:v>
                </c:pt>
                <c:pt idx="8061">
                  <c:v>4.91532687913078</c:v>
                </c:pt>
                <c:pt idx="8062">
                  <c:v>2.6841587001848102E-2</c:v>
                </c:pt>
                <c:pt idx="8063">
                  <c:v>-18.252090923822202</c:v>
                </c:pt>
                <c:pt idx="8064">
                  <c:v>-6.8941899934473101</c:v>
                </c:pt>
                <c:pt idx="8065">
                  <c:v>-0.20309397293289899</c:v>
                </c:pt>
                <c:pt idx="8066">
                  <c:v>6.90798568933507</c:v>
                </c:pt>
                <c:pt idx="8067">
                  <c:v>-14.133269605989501</c:v>
                </c:pt>
                <c:pt idx="8068">
                  <c:v>-5.5207230438238302</c:v>
                </c:pt>
                <c:pt idx="8069">
                  <c:v>-18.261688779189001</c:v>
                </c:pt>
                <c:pt idx="8070">
                  <c:v>-13.6563421506791</c:v>
                </c:pt>
                <c:pt idx="8071">
                  <c:v>-7.5698726487969896</c:v>
                </c:pt>
                <c:pt idx="8072">
                  <c:v>-12.272658543593399</c:v>
                </c:pt>
                <c:pt idx="8073">
                  <c:v>-8.2280192616021193</c:v>
                </c:pt>
                <c:pt idx="8074">
                  <c:v>-0.96365928240225895</c:v>
                </c:pt>
                <c:pt idx="8075">
                  <c:v>0.17857280651545299</c:v>
                </c:pt>
                <c:pt idx="8076">
                  <c:v>8.3762320854858299</c:v>
                </c:pt>
                <c:pt idx="8077">
                  <c:v>7.5004689448948101</c:v>
                </c:pt>
                <c:pt idx="8078">
                  <c:v>7.7364297352255802</c:v>
                </c:pt>
                <c:pt idx="8079">
                  <c:v>-16.4808387495716</c:v>
                </c:pt>
                <c:pt idx="8080">
                  <c:v>-3.3257264282522199</c:v>
                </c:pt>
                <c:pt idx="8081">
                  <c:v>4.04679861373278</c:v>
                </c:pt>
                <c:pt idx="8082">
                  <c:v>-14.6725808680097</c:v>
                </c:pt>
                <c:pt idx="8083">
                  <c:v>-18.169426023018001</c:v>
                </c:pt>
                <c:pt idx="8084">
                  <c:v>-9.5207407608873709</c:v>
                </c:pt>
                <c:pt idx="8085">
                  <c:v>7.6391369671150802</c:v>
                </c:pt>
                <c:pt idx="8086">
                  <c:v>-14.055671802212199</c:v>
                </c:pt>
                <c:pt idx="8087">
                  <c:v>4.8185104946770903</c:v>
                </c:pt>
                <c:pt idx="8088">
                  <c:v>-11.0717197114177</c:v>
                </c:pt>
                <c:pt idx="8089">
                  <c:v>-10.8682532855152</c:v>
                </c:pt>
                <c:pt idx="8090">
                  <c:v>9.4631682216481892</c:v>
                </c:pt>
                <c:pt idx="8091">
                  <c:v>-9.8520200747275197</c:v>
                </c:pt>
                <c:pt idx="8092">
                  <c:v>-18.8047806431663</c:v>
                </c:pt>
                <c:pt idx="8093">
                  <c:v>-5.9296401043045197</c:v>
                </c:pt>
                <c:pt idx="8094">
                  <c:v>-17.627738497401101</c:v>
                </c:pt>
                <c:pt idx="8095">
                  <c:v>-14.583543913454699</c:v>
                </c:pt>
                <c:pt idx="8096">
                  <c:v>-2.7730280988022198</c:v>
                </c:pt>
                <c:pt idx="8097">
                  <c:v>-9.8929892510494906</c:v>
                </c:pt>
                <c:pt idx="8098">
                  <c:v>1.55434750112537</c:v>
                </c:pt>
                <c:pt idx="8099">
                  <c:v>-9.0237978083237594E-2</c:v>
                </c:pt>
                <c:pt idx="8100">
                  <c:v>-1.1902693635413</c:v>
                </c:pt>
                <c:pt idx="8101">
                  <c:v>-7.4995663060772104</c:v>
                </c:pt>
                <c:pt idx="8102">
                  <c:v>4.9563733410021298</c:v>
                </c:pt>
                <c:pt idx="8103">
                  <c:v>0.77543479375497404</c:v>
                </c:pt>
                <c:pt idx="8104">
                  <c:v>-2.2270575685543901</c:v>
                </c:pt>
                <c:pt idx="8105">
                  <c:v>-17.929223195808799</c:v>
                </c:pt>
                <c:pt idx="8106">
                  <c:v>-0.122428037967637</c:v>
                </c:pt>
                <c:pt idx="8107">
                  <c:v>-10.3637458218766</c:v>
                </c:pt>
                <c:pt idx="8108">
                  <c:v>-2.25581775697994</c:v>
                </c:pt>
                <c:pt idx="8109">
                  <c:v>-12.383827872893299</c:v>
                </c:pt>
                <c:pt idx="8110">
                  <c:v>-9.5612687529954297</c:v>
                </c:pt>
                <c:pt idx="8111">
                  <c:v>-12.3603741472301</c:v>
                </c:pt>
                <c:pt idx="8112">
                  <c:v>-2.7761781179386098</c:v>
                </c:pt>
                <c:pt idx="8113">
                  <c:v>-14.210381747095401</c:v>
                </c:pt>
                <c:pt idx="8114">
                  <c:v>-4.9232470668562698</c:v>
                </c:pt>
                <c:pt idx="8115">
                  <c:v>-5.26143002851778</c:v>
                </c:pt>
                <c:pt idx="8116">
                  <c:v>-15.589377433721801</c:v>
                </c:pt>
                <c:pt idx="8117">
                  <c:v>-17.2936466229548</c:v>
                </c:pt>
                <c:pt idx="8118">
                  <c:v>2.44483623829221</c:v>
                </c:pt>
                <c:pt idx="8119">
                  <c:v>-18.617290102400599</c:v>
                </c:pt>
                <c:pt idx="8120">
                  <c:v>3.62245820146271</c:v>
                </c:pt>
                <c:pt idx="8121">
                  <c:v>-13.042144086628801</c:v>
                </c:pt>
                <c:pt idx="8122">
                  <c:v>-3.28187926463375</c:v>
                </c:pt>
                <c:pt idx="8123">
                  <c:v>5.2326644659237198</c:v>
                </c:pt>
                <c:pt idx="8124">
                  <c:v>-4.4518775816093398E-2</c:v>
                </c:pt>
                <c:pt idx="8125">
                  <c:v>-0.58544202120909705</c:v>
                </c:pt>
                <c:pt idx="8126">
                  <c:v>-0.95150097694806401</c:v>
                </c:pt>
                <c:pt idx="8127">
                  <c:v>-8.1497162528227296</c:v>
                </c:pt>
                <c:pt idx="8128">
                  <c:v>-3.88518463993644</c:v>
                </c:pt>
                <c:pt idx="8129">
                  <c:v>-0.69443686103098401</c:v>
                </c:pt>
                <c:pt idx="8130">
                  <c:v>-9.4950356106157994</c:v>
                </c:pt>
                <c:pt idx="8131">
                  <c:v>-12.5725632598843</c:v>
                </c:pt>
                <c:pt idx="8132">
                  <c:v>-9.9812697275409796</c:v>
                </c:pt>
                <c:pt idx="8133">
                  <c:v>2.8045282670703</c:v>
                </c:pt>
                <c:pt idx="8134">
                  <c:v>-14.421788948656699</c:v>
                </c:pt>
                <c:pt idx="8135">
                  <c:v>-1.4557013316041401</c:v>
                </c:pt>
                <c:pt idx="8136">
                  <c:v>-4.93279446237747</c:v>
                </c:pt>
                <c:pt idx="8137">
                  <c:v>-6.0552204454548999</c:v>
                </c:pt>
                <c:pt idx="8138">
                  <c:v>-6.2548477060629004</c:v>
                </c:pt>
                <c:pt idx="8139">
                  <c:v>-19.0190717613348</c:v>
                </c:pt>
                <c:pt idx="8140">
                  <c:v>-12.717412377433</c:v>
                </c:pt>
                <c:pt idx="8141">
                  <c:v>0.11685611374779201</c:v>
                </c:pt>
                <c:pt idx="8142">
                  <c:v>-11.0502704389627</c:v>
                </c:pt>
                <c:pt idx="8143">
                  <c:v>1.1533501832111399</c:v>
                </c:pt>
                <c:pt idx="8144">
                  <c:v>6.1541326908267804</c:v>
                </c:pt>
                <c:pt idx="8145">
                  <c:v>0.218212053893831</c:v>
                </c:pt>
                <c:pt idx="8146">
                  <c:v>-4.6535972884098804</c:v>
                </c:pt>
                <c:pt idx="8147">
                  <c:v>4.2613477757037703</c:v>
                </c:pt>
                <c:pt idx="8148">
                  <c:v>6.0065593329941702</c:v>
                </c:pt>
                <c:pt idx="8149">
                  <c:v>-14.738340583100401</c:v>
                </c:pt>
                <c:pt idx="8150">
                  <c:v>-0.27966374978539599</c:v>
                </c:pt>
                <c:pt idx="8151">
                  <c:v>-5.4645364145499196</c:v>
                </c:pt>
                <c:pt idx="8152">
                  <c:v>-10.4113330770363</c:v>
                </c:pt>
                <c:pt idx="8153">
                  <c:v>-6.5796995226832404</c:v>
                </c:pt>
                <c:pt idx="8154">
                  <c:v>3.9567744047731699</c:v>
                </c:pt>
                <c:pt idx="8155">
                  <c:v>9.2976992572893007</c:v>
                </c:pt>
                <c:pt idx="8156">
                  <c:v>-15.5523325521652</c:v>
                </c:pt>
                <c:pt idx="8157">
                  <c:v>8.0050639094040594</c:v>
                </c:pt>
                <c:pt idx="8158">
                  <c:v>0.77251487190365997</c:v>
                </c:pt>
                <c:pt idx="8159">
                  <c:v>1.2634621593428901</c:v>
                </c:pt>
                <c:pt idx="8160">
                  <c:v>-4.3495474970993699</c:v>
                </c:pt>
                <c:pt idx="8161">
                  <c:v>5.1132210540313796</c:v>
                </c:pt>
                <c:pt idx="8162">
                  <c:v>0.21279936876550401</c:v>
                </c:pt>
                <c:pt idx="8163">
                  <c:v>-7.8034220015128497</c:v>
                </c:pt>
                <c:pt idx="8164">
                  <c:v>-10.1670007842734</c:v>
                </c:pt>
                <c:pt idx="8165">
                  <c:v>9.2912518151653298</c:v>
                </c:pt>
                <c:pt idx="8166">
                  <c:v>2.1411838299114399</c:v>
                </c:pt>
                <c:pt idx="8167">
                  <c:v>-8.6842447859081098</c:v>
                </c:pt>
                <c:pt idx="8168">
                  <c:v>8.1320790813627806</c:v>
                </c:pt>
                <c:pt idx="8169">
                  <c:v>-7.3204999099576504</c:v>
                </c:pt>
                <c:pt idx="8170">
                  <c:v>-16.135093952361999</c:v>
                </c:pt>
                <c:pt idx="8171">
                  <c:v>4.3049885339897598</c:v>
                </c:pt>
                <c:pt idx="8172">
                  <c:v>4.2130140863254999</c:v>
                </c:pt>
                <c:pt idx="8173">
                  <c:v>-9.7763845906298901</c:v>
                </c:pt>
                <c:pt idx="8174">
                  <c:v>2.45752995942442</c:v>
                </c:pt>
                <c:pt idx="8175">
                  <c:v>-3.2057940889711398</c:v>
                </c:pt>
                <c:pt idx="8176">
                  <c:v>-0.145799758955897</c:v>
                </c:pt>
                <c:pt idx="8177">
                  <c:v>-14.2262668922628</c:v>
                </c:pt>
                <c:pt idx="8178">
                  <c:v>5.8784947439300499</c:v>
                </c:pt>
                <c:pt idx="8179">
                  <c:v>-10.277068232008499</c:v>
                </c:pt>
                <c:pt idx="8180">
                  <c:v>9.01168463848229</c:v>
                </c:pt>
                <c:pt idx="8181">
                  <c:v>-18.133421477841999</c:v>
                </c:pt>
                <c:pt idx="8182">
                  <c:v>-12.4851480236714</c:v>
                </c:pt>
                <c:pt idx="8183">
                  <c:v>-8.0401345612608992</c:v>
                </c:pt>
                <c:pt idx="8184">
                  <c:v>-0.93274139746732798</c:v>
                </c:pt>
                <c:pt idx="8185">
                  <c:v>-18.716015628178901</c:v>
                </c:pt>
                <c:pt idx="8186">
                  <c:v>2.0168705297712601</c:v>
                </c:pt>
                <c:pt idx="8187">
                  <c:v>9.5568927660479499</c:v>
                </c:pt>
                <c:pt idx="8188">
                  <c:v>7.0091949396125397</c:v>
                </c:pt>
                <c:pt idx="8189">
                  <c:v>3.0858649417911401</c:v>
                </c:pt>
                <c:pt idx="8190">
                  <c:v>-4.8511159834484801</c:v>
                </c:pt>
                <c:pt idx="8191">
                  <c:v>-0.78772209482201305</c:v>
                </c:pt>
                <c:pt idx="8192">
                  <c:v>-4.6356114450997996</c:v>
                </c:pt>
                <c:pt idx="8193">
                  <c:v>-11.316472432629199</c:v>
                </c:pt>
                <c:pt idx="8194">
                  <c:v>-14.199632741073501</c:v>
                </c:pt>
                <c:pt idx="8195">
                  <c:v>-13.1337803112906</c:v>
                </c:pt>
                <c:pt idx="8196">
                  <c:v>-10.0209879008831</c:v>
                </c:pt>
                <c:pt idx="8197">
                  <c:v>4.0211810413236098</c:v>
                </c:pt>
                <c:pt idx="8198">
                  <c:v>-12.040367609063299</c:v>
                </c:pt>
                <c:pt idx="8199">
                  <c:v>-16.113956405217198</c:v>
                </c:pt>
                <c:pt idx="8200">
                  <c:v>-4.08462507059334</c:v>
                </c:pt>
                <c:pt idx="8201">
                  <c:v>-2.9270564547002702</c:v>
                </c:pt>
                <c:pt idx="8202">
                  <c:v>-8.5472488921974197</c:v>
                </c:pt>
                <c:pt idx="8203">
                  <c:v>-11.442166195712799</c:v>
                </c:pt>
                <c:pt idx="8204">
                  <c:v>-15.7694425279957</c:v>
                </c:pt>
                <c:pt idx="8205">
                  <c:v>-11.588525955189899</c:v>
                </c:pt>
                <c:pt idx="8206">
                  <c:v>4.4345841015451199</c:v>
                </c:pt>
                <c:pt idx="8207">
                  <c:v>1.15795355576974</c:v>
                </c:pt>
                <c:pt idx="8208">
                  <c:v>-1.7882656245442901</c:v>
                </c:pt>
                <c:pt idx="8209">
                  <c:v>-11.555758513305999</c:v>
                </c:pt>
                <c:pt idx="8210">
                  <c:v>1.7479330426237001</c:v>
                </c:pt>
                <c:pt idx="8211">
                  <c:v>-5.8518239658557096</c:v>
                </c:pt>
                <c:pt idx="8212">
                  <c:v>-11.218965013904301</c:v>
                </c:pt>
                <c:pt idx="8213">
                  <c:v>-17.872633947736599</c:v>
                </c:pt>
                <c:pt idx="8214">
                  <c:v>-13.9710082332039</c:v>
                </c:pt>
                <c:pt idx="8215">
                  <c:v>4.0253457942471798</c:v>
                </c:pt>
                <c:pt idx="8216">
                  <c:v>-7.5276340888943096</c:v>
                </c:pt>
                <c:pt idx="8217">
                  <c:v>-14.8627802186947</c:v>
                </c:pt>
                <c:pt idx="8218">
                  <c:v>2.0703335213330001</c:v>
                </c:pt>
                <c:pt idx="8219">
                  <c:v>-3.1141195823040402</c:v>
                </c:pt>
                <c:pt idx="8220">
                  <c:v>-0.50880263767797995</c:v>
                </c:pt>
                <c:pt idx="8221">
                  <c:v>-15.1109574300907</c:v>
                </c:pt>
                <c:pt idx="8222">
                  <c:v>-9.7305151577390596</c:v>
                </c:pt>
                <c:pt idx="8223">
                  <c:v>-1.65410939559599</c:v>
                </c:pt>
                <c:pt idx="8224">
                  <c:v>-6.1317021938496499</c:v>
                </c:pt>
                <c:pt idx="8225">
                  <c:v>0.30700594444739199</c:v>
                </c:pt>
                <c:pt idx="8226">
                  <c:v>-16.130866315792399</c:v>
                </c:pt>
                <c:pt idx="8227">
                  <c:v>4.0121622391344696</c:v>
                </c:pt>
                <c:pt idx="8228">
                  <c:v>-11.9556341065746</c:v>
                </c:pt>
                <c:pt idx="8229">
                  <c:v>-18.086420742095498</c:v>
                </c:pt>
                <c:pt idx="8230">
                  <c:v>7.0389267938413402</c:v>
                </c:pt>
                <c:pt idx="8231">
                  <c:v>-2.5875941328094898</c:v>
                </c:pt>
                <c:pt idx="8232">
                  <c:v>-1.73118149757943</c:v>
                </c:pt>
                <c:pt idx="8233">
                  <c:v>-6.5220299506255603</c:v>
                </c:pt>
                <c:pt idx="8234">
                  <c:v>-6.0475989934792702</c:v>
                </c:pt>
                <c:pt idx="8235">
                  <c:v>-11.6543055881379</c:v>
                </c:pt>
                <c:pt idx="8236">
                  <c:v>-2.8842851454559502</c:v>
                </c:pt>
                <c:pt idx="8237">
                  <c:v>-8.28512942895577</c:v>
                </c:pt>
                <c:pt idx="8238">
                  <c:v>-3.31697997465159</c:v>
                </c:pt>
                <c:pt idx="8239">
                  <c:v>-11.909934435827299</c:v>
                </c:pt>
                <c:pt idx="8240">
                  <c:v>2.4555652483653199</c:v>
                </c:pt>
                <c:pt idx="8241">
                  <c:v>-17.7042274328141</c:v>
                </c:pt>
                <c:pt idx="8242">
                  <c:v>-11.6940000615371</c:v>
                </c:pt>
                <c:pt idx="8243">
                  <c:v>-9.0745607256380101</c:v>
                </c:pt>
                <c:pt idx="8244">
                  <c:v>-3.3921435990787598</c:v>
                </c:pt>
                <c:pt idx="8245">
                  <c:v>-4.0069174565744197</c:v>
                </c:pt>
                <c:pt idx="8246">
                  <c:v>-12.2129269351119</c:v>
                </c:pt>
                <c:pt idx="8247">
                  <c:v>-2.1592585731377301</c:v>
                </c:pt>
                <c:pt idx="8248">
                  <c:v>-13.2826843288201</c:v>
                </c:pt>
                <c:pt idx="8249">
                  <c:v>-8.9019166332604396</c:v>
                </c:pt>
                <c:pt idx="8250">
                  <c:v>-10.9986711907101</c:v>
                </c:pt>
                <c:pt idx="8251">
                  <c:v>-9.1754016864353201</c:v>
                </c:pt>
                <c:pt idx="8252">
                  <c:v>5.6211176700326204</c:v>
                </c:pt>
                <c:pt idx="8253">
                  <c:v>2.5287710368137901</c:v>
                </c:pt>
                <c:pt idx="8254">
                  <c:v>-3.4275583233577702</c:v>
                </c:pt>
                <c:pt idx="8255">
                  <c:v>-11.778128639282199</c:v>
                </c:pt>
                <c:pt idx="8256">
                  <c:v>-14.465037087414901</c:v>
                </c:pt>
                <c:pt idx="8257">
                  <c:v>5.7516426355131696</c:v>
                </c:pt>
                <c:pt idx="8258">
                  <c:v>-17.613226142748001</c:v>
                </c:pt>
                <c:pt idx="8259">
                  <c:v>-8.0359135987526198</c:v>
                </c:pt>
                <c:pt idx="8260">
                  <c:v>-13.646519451207901</c:v>
                </c:pt>
                <c:pt idx="8261">
                  <c:v>8.4963578192763496</c:v>
                </c:pt>
                <c:pt idx="8262">
                  <c:v>-14.6312990973647</c:v>
                </c:pt>
                <c:pt idx="8263">
                  <c:v>-16.518716809766499</c:v>
                </c:pt>
                <c:pt idx="8264">
                  <c:v>-1.90873943112676</c:v>
                </c:pt>
                <c:pt idx="8265">
                  <c:v>-17.328662873029302</c:v>
                </c:pt>
                <c:pt idx="8266">
                  <c:v>3.6713619482219402</c:v>
                </c:pt>
                <c:pt idx="8267">
                  <c:v>-5.3418359184451401</c:v>
                </c:pt>
                <c:pt idx="8268">
                  <c:v>-12.382547005306201</c:v>
                </c:pt>
                <c:pt idx="8269">
                  <c:v>-12.770797236276501</c:v>
                </c:pt>
                <c:pt idx="8270">
                  <c:v>-5.3874517039445404</c:v>
                </c:pt>
                <c:pt idx="8271">
                  <c:v>-15.651900610403199</c:v>
                </c:pt>
                <c:pt idx="8272">
                  <c:v>-3.7785915108907902</c:v>
                </c:pt>
                <c:pt idx="8273">
                  <c:v>4.8720976392789197</c:v>
                </c:pt>
                <c:pt idx="8274">
                  <c:v>-8.9334032342930101</c:v>
                </c:pt>
                <c:pt idx="8275">
                  <c:v>-15.837677406150499</c:v>
                </c:pt>
                <c:pt idx="8276">
                  <c:v>-14.596311189599</c:v>
                </c:pt>
                <c:pt idx="8277">
                  <c:v>-19.0506266930743</c:v>
                </c:pt>
                <c:pt idx="8278">
                  <c:v>8.8711504960398493</c:v>
                </c:pt>
                <c:pt idx="8279">
                  <c:v>-4.1361810897987903</c:v>
                </c:pt>
                <c:pt idx="8280">
                  <c:v>-13.4726926665797</c:v>
                </c:pt>
                <c:pt idx="8281">
                  <c:v>-18.074305487689799</c:v>
                </c:pt>
                <c:pt idx="8282">
                  <c:v>6.55284202570442</c:v>
                </c:pt>
                <c:pt idx="8283">
                  <c:v>-3.3232463652084401</c:v>
                </c:pt>
                <c:pt idx="8284">
                  <c:v>4.3092850753139897</c:v>
                </c:pt>
                <c:pt idx="8285">
                  <c:v>3.0856866257013098</c:v>
                </c:pt>
                <c:pt idx="8286">
                  <c:v>9.0566992551711696</c:v>
                </c:pt>
                <c:pt idx="8287">
                  <c:v>5.1146128182956403</c:v>
                </c:pt>
                <c:pt idx="8288">
                  <c:v>-6.2208448673622101</c:v>
                </c:pt>
                <c:pt idx="8289">
                  <c:v>1.3184700310828099</c:v>
                </c:pt>
                <c:pt idx="8290">
                  <c:v>8.2383022763981604</c:v>
                </c:pt>
                <c:pt idx="8291">
                  <c:v>5.0095883408710602</c:v>
                </c:pt>
                <c:pt idx="8292">
                  <c:v>-2.9720103531852802</c:v>
                </c:pt>
                <c:pt idx="8293">
                  <c:v>-2.71276079791738</c:v>
                </c:pt>
                <c:pt idx="8294">
                  <c:v>-5.32707254849461</c:v>
                </c:pt>
                <c:pt idx="8295">
                  <c:v>-5.0142459333798</c:v>
                </c:pt>
                <c:pt idx="8296">
                  <c:v>5.2349868425371904</c:v>
                </c:pt>
                <c:pt idx="8297">
                  <c:v>0.34185853650513298</c:v>
                </c:pt>
                <c:pt idx="8298">
                  <c:v>-10.4944189933343</c:v>
                </c:pt>
                <c:pt idx="8299">
                  <c:v>7.6188287707806204</c:v>
                </c:pt>
                <c:pt idx="8300">
                  <c:v>-5.6599767373116796</c:v>
                </c:pt>
                <c:pt idx="8301">
                  <c:v>-16.084348390352901</c:v>
                </c:pt>
                <c:pt idx="8302">
                  <c:v>-6.6055779568126001</c:v>
                </c:pt>
                <c:pt idx="8303">
                  <c:v>0.87270831264027404</c:v>
                </c:pt>
                <c:pt idx="8304">
                  <c:v>-18.519907850180498</c:v>
                </c:pt>
                <c:pt idx="8305">
                  <c:v>0.35094568976571999</c:v>
                </c:pt>
                <c:pt idx="8306">
                  <c:v>-9.7354135379083093</c:v>
                </c:pt>
                <c:pt idx="8307">
                  <c:v>7.3028144392537699</c:v>
                </c:pt>
                <c:pt idx="8308">
                  <c:v>8.8104040988380401</c:v>
                </c:pt>
                <c:pt idx="8309">
                  <c:v>-17.700508840429599</c:v>
                </c:pt>
                <c:pt idx="8310">
                  <c:v>-7.7659224735828403</c:v>
                </c:pt>
                <c:pt idx="8311">
                  <c:v>-7.6269490516585501</c:v>
                </c:pt>
                <c:pt idx="8312">
                  <c:v>6.1400944091184897</c:v>
                </c:pt>
                <c:pt idx="8313">
                  <c:v>-15.0385224633972</c:v>
                </c:pt>
                <c:pt idx="8314">
                  <c:v>2.5037852139496001E-2</c:v>
                </c:pt>
                <c:pt idx="8315">
                  <c:v>3.2170289919252402</c:v>
                </c:pt>
                <c:pt idx="8316">
                  <c:v>-7.4686846583685496</c:v>
                </c:pt>
                <c:pt idx="8317">
                  <c:v>-15.7655781471507</c:v>
                </c:pt>
                <c:pt idx="8318">
                  <c:v>9.2882964156680003</c:v>
                </c:pt>
                <c:pt idx="8319">
                  <c:v>-19.342989991549899</c:v>
                </c:pt>
                <c:pt idx="8320">
                  <c:v>-6.0479656502916797</c:v>
                </c:pt>
                <c:pt idx="8321">
                  <c:v>8.13044320401122</c:v>
                </c:pt>
                <c:pt idx="8322">
                  <c:v>5.6998026120150103</c:v>
                </c:pt>
                <c:pt idx="8323">
                  <c:v>-18.544185625143701</c:v>
                </c:pt>
                <c:pt idx="8324">
                  <c:v>4.3865411370877103</c:v>
                </c:pt>
                <c:pt idx="8325">
                  <c:v>-11.432439698817101</c:v>
                </c:pt>
                <c:pt idx="8326">
                  <c:v>-13.826698905093499</c:v>
                </c:pt>
                <c:pt idx="8327">
                  <c:v>0.24546089032256599</c:v>
                </c:pt>
                <c:pt idx="8328">
                  <c:v>-5.1527742869385804</c:v>
                </c:pt>
                <c:pt idx="8329">
                  <c:v>0.161751939993244</c:v>
                </c:pt>
                <c:pt idx="8330">
                  <c:v>7.77824330406989</c:v>
                </c:pt>
                <c:pt idx="8331">
                  <c:v>3.2858543714793602</c:v>
                </c:pt>
                <c:pt idx="8332">
                  <c:v>-9.3405841730536796</c:v>
                </c:pt>
                <c:pt idx="8333">
                  <c:v>-3.2518380452814899</c:v>
                </c:pt>
                <c:pt idx="8334">
                  <c:v>-1.2755692843155599</c:v>
                </c:pt>
                <c:pt idx="8335">
                  <c:v>7.8773653916741004</c:v>
                </c:pt>
                <c:pt idx="8336">
                  <c:v>-7.0856701319748296</c:v>
                </c:pt>
                <c:pt idx="8337">
                  <c:v>-12.140709438770401</c:v>
                </c:pt>
                <c:pt idx="8338">
                  <c:v>-17.528778985938398</c:v>
                </c:pt>
                <c:pt idx="8339">
                  <c:v>0.646910120699563</c:v>
                </c:pt>
                <c:pt idx="8340">
                  <c:v>6.33362730165919</c:v>
                </c:pt>
                <c:pt idx="8341">
                  <c:v>-14.8093266562807</c:v>
                </c:pt>
                <c:pt idx="8342">
                  <c:v>3.6242360109566598</c:v>
                </c:pt>
                <c:pt idx="8343">
                  <c:v>-15.287946068622301</c:v>
                </c:pt>
                <c:pt idx="8344">
                  <c:v>-18.297560092496699</c:v>
                </c:pt>
                <c:pt idx="8345">
                  <c:v>-14.4084940235281</c:v>
                </c:pt>
                <c:pt idx="8346">
                  <c:v>5.6739413415410702</c:v>
                </c:pt>
                <c:pt idx="8347">
                  <c:v>-12.0728872106267</c:v>
                </c:pt>
                <c:pt idx="8348">
                  <c:v>1.31687710744894</c:v>
                </c:pt>
                <c:pt idx="8349">
                  <c:v>-18.959745942435401</c:v>
                </c:pt>
                <c:pt idx="8350">
                  <c:v>-18.318332872370501</c:v>
                </c:pt>
                <c:pt idx="8351">
                  <c:v>6.1696202792564803</c:v>
                </c:pt>
                <c:pt idx="8352">
                  <c:v>-0.492705829739923</c:v>
                </c:pt>
                <c:pt idx="8353">
                  <c:v>-11.2685434516213</c:v>
                </c:pt>
                <c:pt idx="8354">
                  <c:v>-15.1818886572969</c:v>
                </c:pt>
                <c:pt idx="8355">
                  <c:v>-7.6546284766685497</c:v>
                </c:pt>
                <c:pt idx="8356">
                  <c:v>-12.213641102965401</c:v>
                </c:pt>
                <c:pt idx="8357">
                  <c:v>-13.488892224489801</c:v>
                </c:pt>
                <c:pt idx="8358">
                  <c:v>-6.4709382448372503</c:v>
                </c:pt>
                <c:pt idx="8359">
                  <c:v>-12.1495926307093</c:v>
                </c:pt>
                <c:pt idx="8360">
                  <c:v>-18.735733612408801</c:v>
                </c:pt>
                <c:pt idx="8361">
                  <c:v>4.7498367702323296</c:v>
                </c:pt>
                <c:pt idx="8362">
                  <c:v>9.2150827614445507</c:v>
                </c:pt>
                <c:pt idx="8363">
                  <c:v>-15.944348821024599</c:v>
                </c:pt>
                <c:pt idx="8364">
                  <c:v>4.3279287044979098</c:v>
                </c:pt>
                <c:pt idx="8365">
                  <c:v>-14.75306501339</c:v>
                </c:pt>
                <c:pt idx="8366">
                  <c:v>-15.9728296632102</c:v>
                </c:pt>
                <c:pt idx="8367">
                  <c:v>5.4538754885012199</c:v>
                </c:pt>
                <c:pt idx="8368">
                  <c:v>-15.2274615753487</c:v>
                </c:pt>
                <c:pt idx="8369">
                  <c:v>-9.5680717059767701</c:v>
                </c:pt>
                <c:pt idx="8370">
                  <c:v>-0.62930338710343903</c:v>
                </c:pt>
                <c:pt idx="8371">
                  <c:v>6.2213386801376904</c:v>
                </c:pt>
                <c:pt idx="8372">
                  <c:v>0.68755152120854601</c:v>
                </c:pt>
                <c:pt idx="8373">
                  <c:v>4.2951443942959298</c:v>
                </c:pt>
                <c:pt idx="8374">
                  <c:v>2.55473603449208</c:v>
                </c:pt>
                <c:pt idx="8375">
                  <c:v>-18.6857075119988</c:v>
                </c:pt>
                <c:pt idx="8376">
                  <c:v>3.3161690860406599</c:v>
                </c:pt>
                <c:pt idx="8377">
                  <c:v>-11.610609318357501</c:v>
                </c:pt>
                <c:pt idx="8378">
                  <c:v>-8.6169652208961693</c:v>
                </c:pt>
                <c:pt idx="8379">
                  <c:v>-8.6030944910010891</c:v>
                </c:pt>
                <c:pt idx="8380">
                  <c:v>8.9082676635986502</c:v>
                </c:pt>
                <c:pt idx="8381">
                  <c:v>-3.9875031635101799</c:v>
                </c:pt>
                <c:pt idx="8382">
                  <c:v>4.9358866453955903</c:v>
                </c:pt>
                <c:pt idx="8383">
                  <c:v>-11.7459562477367</c:v>
                </c:pt>
                <c:pt idx="8384">
                  <c:v>4.3983875867198501</c:v>
                </c:pt>
                <c:pt idx="8385">
                  <c:v>-13.888470827432799</c:v>
                </c:pt>
                <c:pt idx="8386">
                  <c:v>-14.439789915324299</c:v>
                </c:pt>
                <c:pt idx="8387">
                  <c:v>-9.1921575277019993</c:v>
                </c:pt>
                <c:pt idx="8388">
                  <c:v>-0.181902531664005</c:v>
                </c:pt>
                <c:pt idx="8389">
                  <c:v>-10.441782189594701</c:v>
                </c:pt>
                <c:pt idx="8390">
                  <c:v>-0.86603076054217298</c:v>
                </c:pt>
                <c:pt idx="8391">
                  <c:v>1.6501448616807901</c:v>
                </c:pt>
                <c:pt idx="8392">
                  <c:v>-4.9063188774358397E-2</c:v>
                </c:pt>
                <c:pt idx="8393">
                  <c:v>5.9833575760102997</c:v>
                </c:pt>
                <c:pt idx="8394">
                  <c:v>8.8395550949340098</c:v>
                </c:pt>
                <c:pt idx="8395">
                  <c:v>-5.7919539184696998</c:v>
                </c:pt>
                <c:pt idx="8396">
                  <c:v>-15.892763640154801</c:v>
                </c:pt>
                <c:pt idx="8397">
                  <c:v>-8.9719086359679494</c:v>
                </c:pt>
                <c:pt idx="8398">
                  <c:v>-17.5485098150148</c:v>
                </c:pt>
                <c:pt idx="8399">
                  <c:v>-9.5160668985402506</c:v>
                </c:pt>
                <c:pt idx="8400">
                  <c:v>-6.4361700654110399</c:v>
                </c:pt>
                <c:pt idx="8401">
                  <c:v>-14.1551945046439</c:v>
                </c:pt>
                <c:pt idx="8402">
                  <c:v>-1.42604894543651</c:v>
                </c:pt>
                <c:pt idx="8403">
                  <c:v>-2.4785847258965701</c:v>
                </c:pt>
                <c:pt idx="8404">
                  <c:v>-6.6435394835206099</c:v>
                </c:pt>
                <c:pt idx="8405">
                  <c:v>-4.3609721567381099</c:v>
                </c:pt>
                <c:pt idx="8406">
                  <c:v>-10.587088872570501</c:v>
                </c:pt>
                <c:pt idx="8407">
                  <c:v>6.3348357376426803</c:v>
                </c:pt>
                <c:pt idx="8408">
                  <c:v>8.4799739004256196</c:v>
                </c:pt>
                <c:pt idx="8409">
                  <c:v>-10.5864951871581</c:v>
                </c:pt>
                <c:pt idx="8410">
                  <c:v>-5.4470871785050097</c:v>
                </c:pt>
                <c:pt idx="8411">
                  <c:v>8.0574121064002302</c:v>
                </c:pt>
                <c:pt idx="8412">
                  <c:v>-10.2689217737201</c:v>
                </c:pt>
                <c:pt idx="8413">
                  <c:v>6.5706061313281197</c:v>
                </c:pt>
                <c:pt idx="8414">
                  <c:v>-8.9330362032712696</c:v>
                </c:pt>
                <c:pt idx="8415">
                  <c:v>-6.2331599777667197</c:v>
                </c:pt>
                <c:pt idx="8416">
                  <c:v>-2.3201104614021699</c:v>
                </c:pt>
                <c:pt idx="8417">
                  <c:v>8.7427451263427507</c:v>
                </c:pt>
                <c:pt idx="8418">
                  <c:v>-18.645651497504499</c:v>
                </c:pt>
                <c:pt idx="8419">
                  <c:v>-14.0519542319655</c:v>
                </c:pt>
                <c:pt idx="8420">
                  <c:v>-12.3534441197242</c:v>
                </c:pt>
                <c:pt idx="8421">
                  <c:v>-10.9163252216847</c:v>
                </c:pt>
                <c:pt idx="8422">
                  <c:v>-2.7145286734036399E-2</c:v>
                </c:pt>
                <c:pt idx="8423">
                  <c:v>3.3813606758702201E-2</c:v>
                </c:pt>
                <c:pt idx="8424">
                  <c:v>-15.4103772015764</c:v>
                </c:pt>
                <c:pt idx="8425">
                  <c:v>7.5668427505938904</c:v>
                </c:pt>
                <c:pt idx="8426">
                  <c:v>-13.735312612249601</c:v>
                </c:pt>
                <c:pt idx="8427">
                  <c:v>-13.902556577287999</c:v>
                </c:pt>
                <c:pt idx="8428">
                  <c:v>-7.3510434764545298</c:v>
                </c:pt>
                <c:pt idx="8429">
                  <c:v>-11.175789876649199</c:v>
                </c:pt>
                <c:pt idx="8430">
                  <c:v>-1.08675151285953</c:v>
                </c:pt>
                <c:pt idx="8431">
                  <c:v>6.0751412235856099</c:v>
                </c:pt>
                <c:pt idx="8432">
                  <c:v>-1.2798364387160499</c:v>
                </c:pt>
                <c:pt idx="8433">
                  <c:v>9.2099714176485801</c:v>
                </c:pt>
                <c:pt idx="8434">
                  <c:v>-12.377343527149501</c:v>
                </c:pt>
                <c:pt idx="8435">
                  <c:v>1.27826186826977</c:v>
                </c:pt>
                <c:pt idx="8436">
                  <c:v>-12.1935017277527</c:v>
                </c:pt>
                <c:pt idx="8437">
                  <c:v>9.2668694751257004</c:v>
                </c:pt>
                <c:pt idx="8438">
                  <c:v>-10.179901759020501</c:v>
                </c:pt>
                <c:pt idx="8439">
                  <c:v>8.2147481689555306</c:v>
                </c:pt>
                <c:pt idx="8440">
                  <c:v>-11.6084804820127</c:v>
                </c:pt>
                <c:pt idx="8441">
                  <c:v>6.2524907054564496</c:v>
                </c:pt>
                <c:pt idx="8442">
                  <c:v>-7.2130124862516798</c:v>
                </c:pt>
                <c:pt idx="8443">
                  <c:v>-16.763153864248299</c:v>
                </c:pt>
                <c:pt idx="8444">
                  <c:v>-1.69468467867732</c:v>
                </c:pt>
                <c:pt idx="8445">
                  <c:v>-18.197037091755401</c:v>
                </c:pt>
                <c:pt idx="8446">
                  <c:v>-18.126224047660799</c:v>
                </c:pt>
                <c:pt idx="8447">
                  <c:v>-7.1690899190532997</c:v>
                </c:pt>
                <c:pt idx="8448">
                  <c:v>4.8140286200893199</c:v>
                </c:pt>
                <c:pt idx="8449">
                  <c:v>-11.046197756710701</c:v>
                </c:pt>
                <c:pt idx="8450">
                  <c:v>6.08748181156228</c:v>
                </c:pt>
                <c:pt idx="8451">
                  <c:v>-3.6447314236743802</c:v>
                </c:pt>
                <c:pt idx="8452">
                  <c:v>-9.6440981835130408</c:v>
                </c:pt>
                <c:pt idx="8453">
                  <c:v>-11.393802182276101</c:v>
                </c:pt>
                <c:pt idx="8454">
                  <c:v>5.0609202592134404</c:v>
                </c:pt>
                <c:pt idx="8455">
                  <c:v>-9.8139271150151099</c:v>
                </c:pt>
                <c:pt idx="8456">
                  <c:v>-3.55946160561271</c:v>
                </c:pt>
                <c:pt idx="8457">
                  <c:v>-8.2247530837182996</c:v>
                </c:pt>
                <c:pt idx="8458">
                  <c:v>-4.2485936201945904</c:v>
                </c:pt>
                <c:pt idx="8459">
                  <c:v>0.74057533138720999</c:v>
                </c:pt>
                <c:pt idx="8460">
                  <c:v>0.18878119566677501</c:v>
                </c:pt>
                <c:pt idx="8461">
                  <c:v>-16.870843755852501</c:v>
                </c:pt>
                <c:pt idx="8462">
                  <c:v>-13.459305822596001</c:v>
                </c:pt>
                <c:pt idx="8463">
                  <c:v>6.5490334011750502</c:v>
                </c:pt>
                <c:pt idx="8464">
                  <c:v>-11.249157820154901</c:v>
                </c:pt>
                <c:pt idx="8465">
                  <c:v>-9.5346002496416506</c:v>
                </c:pt>
                <c:pt idx="8466">
                  <c:v>0.14044591048675301</c:v>
                </c:pt>
                <c:pt idx="8467">
                  <c:v>3.8664568392246901</c:v>
                </c:pt>
                <c:pt idx="8468">
                  <c:v>2.40764240400825</c:v>
                </c:pt>
                <c:pt idx="8469">
                  <c:v>5.5074188201207601</c:v>
                </c:pt>
                <c:pt idx="8470">
                  <c:v>5.6139383908468803</c:v>
                </c:pt>
                <c:pt idx="8471">
                  <c:v>-14.2839710491115</c:v>
                </c:pt>
                <c:pt idx="8472">
                  <c:v>-17.630531207980098</c:v>
                </c:pt>
                <c:pt idx="8473">
                  <c:v>-3.3226035815846999</c:v>
                </c:pt>
                <c:pt idx="8474">
                  <c:v>0.80100885176148795</c:v>
                </c:pt>
                <c:pt idx="8475">
                  <c:v>-10.416663758819</c:v>
                </c:pt>
                <c:pt idx="8476">
                  <c:v>3.99196634982443</c:v>
                </c:pt>
                <c:pt idx="8477">
                  <c:v>-16.917175935173798</c:v>
                </c:pt>
                <c:pt idx="8478">
                  <c:v>8.3296653906075502</c:v>
                </c:pt>
                <c:pt idx="8479">
                  <c:v>-7.0212009145155401</c:v>
                </c:pt>
                <c:pt idx="8480">
                  <c:v>-3.9678159088790701</c:v>
                </c:pt>
                <c:pt idx="8481">
                  <c:v>-7.4709409168803802</c:v>
                </c:pt>
                <c:pt idx="8482">
                  <c:v>6.9565389669925199</c:v>
                </c:pt>
                <c:pt idx="8483">
                  <c:v>-9.4671635081923693</c:v>
                </c:pt>
                <c:pt idx="8484">
                  <c:v>-10.3650563383496</c:v>
                </c:pt>
                <c:pt idx="8485">
                  <c:v>-9.6266050693764402</c:v>
                </c:pt>
                <c:pt idx="8486">
                  <c:v>-11.8817350894012</c:v>
                </c:pt>
                <c:pt idx="8487">
                  <c:v>-6.65372731120432</c:v>
                </c:pt>
                <c:pt idx="8488">
                  <c:v>7.52345348151891</c:v>
                </c:pt>
                <c:pt idx="8489">
                  <c:v>-16.025124976034</c:v>
                </c:pt>
                <c:pt idx="8490">
                  <c:v>-9.1156942433346906</c:v>
                </c:pt>
                <c:pt idx="8491">
                  <c:v>5.3727514051297796</c:v>
                </c:pt>
                <c:pt idx="8492">
                  <c:v>5.0322466314912697</c:v>
                </c:pt>
                <c:pt idx="8493">
                  <c:v>-18.220909215834801</c:v>
                </c:pt>
                <c:pt idx="8494">
                  <c:v>-10.9652954125785</c:v>
                </c:pt>
                <c:pt idx="8495">
                  <c:v>-18.969971627519001</c:v>
                </c:pt>
                <c:pt idx="8496">
                  <c:v>-11.954676269521601</c:v>
                </c:pt>
                <c:pt idx="8497">
                  <c:v>0.98016344702210101</c:v>
                </c:pt>
                <c:pt idx="8498">
                  <c:v>9.3850283656798599</c:v>
                </c:pt>
                <c:pt idx="8499">
                  <c:v>-4.0805700302534698</c:v>
                </c:pt>
                <c:pt idx="8500">
                  <c:v>-16.1042899578548</c:v>
                </c:pt>
                <c:pt idx="8501">
                  <c:v>0.31761449331667102</c:v>
                </c:pt>
                <c:pt idx="8502">
                  <c:v>-2.3016797642137301</c:v>
                </c:pt>
                <c:pt idx="8503">
                  <c:v>7.3880607694662803</c:v>
                </c:pt>
                <c:pt idx="8504">
                  <c:v>-11.2896615573109</c:v>
                </c:pt>
                <c:pt idx="8505">
                  <c:v>-11.1099502877559</c:v>
                </c:pt>
                <c:pt idx="8506">
                  <c:v>2.1871679187793001E-2</c:v>
                </c:pt>
                <c:pt idx="8507">
                  <c:v>6.5646114931117001</c:v>
                </c:pt>
                <c:pt idx="8508">
                  <c:v>2.54021293138124</c:v>
                </c:pt>
                <c:pt idx="8509">
                  <c:v>-2.5345176124612201</c:v>
                </c:pt>
                <c:pt idx="8510">
                  <c:v>0.68142784643250598</c:v>
                </c:pt>
                <c:pt idx="8511">
                  <c:v>5.8799825641864398</c:v>
                </c:pt>
                <c:pt idx="8512">
                  <c:v>1.7122331978628</c:v>
                </c:pt>
                <c:pt idx="8513">
                  <c:v>0.81224898047654803</c:v>
                </c:pt>
                <c:pt idx="8514">
                  <c:v>-19.021053784435299</c:v>
                </c:pt>
                <c:pt idx="8515">
                  <c:v>-13.815262170916</c:v>
                </c:pt>
                <c:pt idx="8516">
                  <c:v>-7.0961555963301697</c:v>
                </c:pt>
                <c:pt idx="8517">
                  <c:v>2.9398045466812199</c:v>
                </c:pt>
                <c:pt idx="8518">
                  <c:v>-14.1332072363805</c:v>
                </c:pt>
                <c:pt idx="8519">
                  <c:v>5.1597575235100299</c:v>
                </c:pt>
                <c:pt idx="8520">
                  <c:v>9.4481352329936801</c:v>
                </c:pt>
                <c:pt idx="8521">
                  <c:v>-9.0028573136985308</c:v>
                </c:pt>
                <c:pt idx="8522">
                  <c:v>-5.5932669496548204</c:v>
                </c:pt>
                <c:pt idx="8523">
                  <c:v>6.1610842282756604</c:v>
                </c:pt>
                <c:pt idx="8524">
                  <c:v>3.0427306369378302</c:v>
                </c:pt>
                <c:pt idx="8525">
                  <c:v>-1.9475672495894201</c:v>
                </c:pt>
                <c:pt idx="8526">
                  <c:v>-1.2399536361960499</c:v>
                </c:pt>
                <c:pt idx="8527">
                  <c:v>9.1100980235645608</c:v>
                </c:pt>
                <c:pt idx="8528">
                  <c:v>3.1472752221150002</c:v>
                </c:pt>
                <c:pt idx="8529">
                  <c:v>-3.0997716565073201</c:v>
                </c:pt>
                <c:pt idx="8530">
                  <c:v>-18.274172012316701</c:v>
                </c:pt>
                <c:pt idx="8531">
                  <c:v>-13.9792980476076</c:v>
                </c:pt>
                <c:pt idx="8532">
                  <c:v>6.84906019054434</c:v>
                </c:pt>
                <c:pt idx="8533">
                  <c:v>-11.5881536188153</c:v>
                </c:pt>
                <c:pt idx="8534">
                  <c:v>-14.726741826466901</c:v>
                </c:pt>
                <c:pt idx="8535">
                  <c:v>0.15046322836658099</c:v>
                </c:pt>
                <c:pt idx="8536">
                  <c:v>-19.133657177600199</c:v>
                </c:pt>
                <c:pt idx="8537">
                  <c:v>-11.84516248283</c:v>
                </c:pt>
                <c:pt idx="8538">
                  <c:v>-0.49789638951514797</c:v>
                </c:pt>
                <c:pt idx="8539">
                  <c:v>0.52146441307425695</c:v>
                </c:pt>
                <c:pt idx="8540">
                  <c:v>-9.1048643587022902</c:v>
                </c:pt>
                <c:pt idx="8541">
                  <c:v>0.23879442250641</c:v>
                </c:pt>
                <c:pt idx="8542">
                  <c:v>-8.55194601546218</c:v>
                </c:pt>
                <c:pt idx="8543">
                  <c:v>4.1074783604286802</c:v>
                </c:pt>
                <c:pt idx="8544">
                  <c:v>5.0785875432302703</c:v>
                </c:pt>
                <c:pt idx="8545">
                  <c:v>9.2762575858131004</c:v>
                </c:pt>
                <c:pt idx="8546">
                  <c:v>3.61564368896709</c:v>
                </c:pt>
                <c:pt idx="8547">
                  <c:v>3.9270842160127102</c:v>
                </c:pt>
                <c:pt idx="8548">
                  <c:v>-2.4338145428379399</c:v>
                </c:pt>
                <c:pt idx="8549">
                  <c:v>-6.5848016205806896</c:v>
                </c:pt>
                <c:pt idx="8550">
                  <c:v>-5.5313451587548599</c:v>
                </c:pt>
                <c:pt idx="8551">
                  <c:v>-11.062780073159701</c:v>
                </c:pt>
                <c:pt idx="8552">
                  <c:v>-15.620860667304401</c:v>
                </c:pt>
                <c:pt idx="8553">
                  <c:v>-7.4656115751153296</c:v>
                </c:pt>
                <c:pt idx="8554">
                  <c:v>-4.2220327265127597</c:v>
                </c:pt>
                <c:pt idx="8555">
                  <c:v>-0.27486349444804498</c:v>
                </c:pt>
                <c:pt idx="8556">
                  <c:v>-7.4471277852166802</c:v>
                </c:pt>
                <c:pt idx="8557">
                  <c:v>5.8979954641223902</c:v>
                </c:pt>
                <c:pt idx="8558">
                  <c:v>-16.431571262542899</c:v>
                </c:pt>
                <c:pt idx="8559">
                  <c:v>4.4537429968227098</c:v>
                </c:pt>
                <c:pt idx="8560">
                  <c:v>-12.5028774571254</c:v>
                </c:pt>
                <c:pt idx="8561">
                  <c:v>-6.95223617848914</c:v>
                </c:pt>
                <c:pt idx="8562">
                  <c:v>-5.74204935731807</c:v>
                </c:pt>
                <c:pt idx="8563">
                  <c:v>4.0824619207520696</c:v>
                </c:pt>
                <c:pt idx="8564">
                  <c:v>-4.5602881534553203</c:v>
                </c:pt>
                <c:pt idx="8565">
                  <c:v>-4.8640751406919902</c:v>
                </c:pt>
                <c:pt idx="8566">
                  <c:v>4.62220884842207</c:v>
                </c:pt>
                <c:pt idx="8567">
                  <c:v>-9.5902838160554005</c:v>
                </c:pt>
                <c:pt idx="8568">
                  <c:v>-15.9896896496916</c:v>
                </c:pt>
                <c:pt idx="8569">
                  <c:v>0.35981938499393001</c:v>
                </c:pt>
                <c:pt idx="8570">
                  <c:v>1.6841579138707902E-2</c:v>
                </c:pt>
                <c:pt idx="8571">
                  <c:v>9.1587183028443295</c:v>
                </c:pt>
                <c:pt idx="8572">
                  <c:v>-3.43077075676179</c:v>
                </c:pt>
                <c:pt idx="8573">
                  <c:v>-15.487497246305599</c:v>
                </c:pt>
                <c:pt idx="8574">
                  <c:v>-14.284038061914501</c:v>
                </c:pt>
                <c:pt idx="8575">
                  <c:v>-1.3500418294371299</c:v>
                </c:pt>
                <c:pt idx="8576">
                  <c:v>6.52937891131256</c:v>
                </c:pt>
                <c:pt idx="8577">
                  <c:v>-5.8911481178958001</c:v>
                </c:pt>
                <c:pt idx="8578">
                  <c:v>-14.711450782265601</c:v>
                </c:pt>
                <c:pt idx="8579">
                  <c:v>-6.7209574126335596</c:v>
                </c:pt>
                <c:pt idx="8580">
                  <c:v>-5.1518722073093199</c:v>
                </c:pt>
                <c:pt idx="8581">
                  <c:v>-3.1622258101029801</c:v>
                </c:pt>
                <c:pt idx="8582">
                  <c:v>-9.4985791611333905</c:v>
                </c:pt>
                <c:pt idx="8583">
                  <c:v>-18.000042893575301</c:v>
                </c:pt>
                <c:pt idx="8584">
                  <c:v>1.1222768934624401</c:v>
                </c:pt>
                <c:pt idx="8585">
                  <c:v>1.3369909286080801</c:v>
                </c:pt>
                <c:pt idx="8586">
                  <c:v>7.1113303373395897</c:v>
                </c:pt>
                <c:pt idx="8587">
                  <c:v>-17.2796798444205</c:v>
                </c:pt>
                <c:pt idx="8588">
                  <c:v>-9.4229744776518505</c:v>
                </c:pt>
                <c:pt idx="8589">
                  <c:v>-7.9997410292987299</c:v>
                </c:pt>
                <c:pt idx="8590">
                  <c:v>7.5705792524161097E-4</c:v>
                </c:pt>
                <c:pt idx="8591">
                  <c:v>-1.5824485800489501</c:v>
                </c:pt>
                <c:pt idx="8592">
                  <c:v>-9.2475159905253292</c:v>
                </c:pt>
                <c:pt idx="8593">
                  <c:v>-7.3419494191800396</c:v>
                </c:pt>
                <c:pt idx="8594">
                  <c:v>-0.13674740154571</c:v>
                </c:pt>
                <c:pt idx="8595">
                  <c:v>-5.65785128920239</c:v>
                </c:pt>
                <c:pt idx="8596">
                  <c:v>-10.694169594518099</c:v>
                </c:pt>
                <c:pt idx="8597">
                  <c:v>-2.9498062142399899</c:v>
                </c:pt>
                <c:pt idx="8598">
                  <c:v>-5.8575055058931502</c:v>
                </c:pt>
                <c:pt idx="8599">
                  <c:v>-5.6370968499913499</c:v>
                </c:pt>
                <c:pt idx="8600">
                  <c:v>8.2338946757948293</c:v>
                </c:pt>
                <c:pt idx="8601">
                  <c:v>-11.1163638892394</c:v>
                </c:pt>
                <c:pt idx="8602">
                  <c:v>-2.1163642436752701</c:v>
                </c:pt>
                <c:pt idx="8603">
                  <c:v>8.4909777691828801</c:v>
                </c:pt>
                <c:pt idx="8604">
                  <c:v>-9.5795448325071195</c:v>
                </c:pt>
                <c:pt idx="8605">
                  <c:v>0.47505348493792299</c:v>
                </c:pt>
                <c:pt idx="8606">
                  <c:v>-4.4679371317154102</c:v>
                </c:pt>
                <c:pt idx="8607">
                  <c:v>-3.7595778240804498</c:v>
                </c:pt>
                <c:pt idx="8608">
                  <c:v>-3.3184080580357902</c:v>
                </c:pt>
                <c:pt idx="8609">
                  <c:v>-0.63135220864647701</c:v>
                </c:pt>
                <c:pt idx="8610">
                  <c:v>-17.425739185158001</c:v>
                </c:pt>
                <c:pt idx="8611">
                  <c:v>-12.958054809209299</c:v>
                </c:pt>
                <c:pt idx="8612">
                  <c:v>-17.828776308303301</c:v>
                </c:pt>
                <c:pt idx="8613">
                  <c:v>-10.868146000394701</c:v>
                </c:pt>
                <c:pt idx="8614">
                  <c:v>6.1076510855153296</c:v>
                </c:pt>
                <c:pt idx="8615">
                  <c:v>9.1146382291961103</c:v>
                </c:pt>
                <c:pt idx="8616">
                  <c:v>-14.7923562544931</c:v>
                </c:pt>
                <c:pt idx="8617">
                  <c:v>-6.0622227196213698</c:v>
                </c:pt>
                <c:pt idx="8618">
                  <c:v>-3.8975904197397999</c:v>
                </c:pt>
                <c:pt idx="8619">
                  <c:v>5.2593688055620698</c:v>
                </c:pt>
                <c:pt idx="8620">
                  <c:v>-15.1825493203118</c:v>
                </c:pt>
                <c:pt idx="8621">
                  <c:v>-18.691184837641501</c:v>
                </c:pt>
                <c:pt idx="8622">
                  <c:v>-7.3189418024848401</c:v>
                </c:pt>
                <c:pt idx="8623">
                  <c:v>-13.188656160600001</c:v>
                </c:pt>
                <c:pt idx="8624">
                  <c:v>-15.054424644426801</c:v>
                </c:pt>
                <c:pt idx="8625">
                  <c:v>-12.1593090934972</c:v>
                </c:pt>
                <c:pt idx="8626">
                  <c:v>-2.0875711412941498</c:v>
                </c:pt>
                <c:pt idx="8627">
                  <c:v>1.61175414612393</c:v>
                </c:pt>
                <c:pt idx="8628">
                  <c:v>2.0166740158237002</c:v>
                </c:pt>
                <c:pt idx="8629">
                  <c:v>-3.1004404037359299</c:v>
                </c:pt>
                <c:pt idx="8630">
                  <c:v>-6.1428543122662598</c:v>
                </c:pt>
                <c:pt idx="8631">
                  <c:v>1.21423828114126</c:v>
                </c:pt>
                <c:pt idx="8632">
                  <c:v>-3.9900144613421999</c:v>
                </c:pt>
                <c:pt idx="8633">
                  <c:v>-1.44984661362095</c:v>
                </c:pt>
                <c:pt idx="8634">
                  <c:v>-1.5294873928075301</c:v>
                </c:pt>
                <c:pt idx="8635">
                  <c:v>-16.2448189213959</c:v>
                </c:pt>
                <c:pt idx="8636">
                  <c:v>-0.51399254732593302</c:v>
                </c:pt>
                <c:pt idx="8637">
                  <c:v>-5.0353907109391303</c:v>
                </c:pt>
                <c:pt idx="8638">
                  <c:v>-9.2667837939975009</c:v>
                </c:pt>
                <c:pt idx="8639">
                  <c:v>-3.16764995800524</c:v>
                </c:pt>
                <c:pt idx="8640">
                  <c:v>-1.9074771301467</c:v>
                </c:pt>
                <c:pt idx="8641">
                  <c:v>-11.988859649632101</c:v>
                </c:pt>
                <c:pt idx="8642">
                  <c:v>8.0252741856056709</c:v>
                </c:pt>
                <c:pt idx="8643">
                  <c:v>-14.289448497404001</c:v>
                </c:pt>
                <c:pt idx="8644">
                  <c:v>-1.21921201753149</c:v>
                </c:pt>
                <c:pt idx="8645">
                  <c:v>-12.759106562534299</c:v>
                </c:pt>
                <c:pt idx="8646">
                  <c:v>-1.90725210182237</c:v>
                </c:pt>
                <c:pt idx="8647">
                  <c:v>-8.4112095005582592</c:v>
                </c:pt>
                <c:pt idx="8648">
                  <c:v>-8.5280915480994395</c:v>
                </c:pt>
                <c:pt idx="8649">
                  <c:v>-6.9384015486167803</c:v>
                </c:pt>
                <c:pt idx="8650">
                  <c:v>-9.5323652984590197</c:v>
                </c:pt>
                <c:pt idx="8651">
                  <c:v>8.1461857798114607</c:v>
                </c:pt>
                <c:pt idx="8652">
                  <c:v>-18.771291209914502</c:v>
                </c:pt>
                <c:pt idx="8653">
                  <c:v>-7.2982998284398297</c:v>
                </c:pt>
                <c:pt idx="8654">
                  <c:v>-5.9352892791932899</c:v>
                </c:pt>
                <c:pt idx="8655">
                  <c:v>-3.8047004858007698</c:v>
                </c:pt>
                <c:pt idx="8656">
                  <c:v>-10.5274240282716</c:v>
                </c:pt>
                <c:pt idx="8657">
                  <c:v>9.1483038298473804</c:v>
                </c:pt>
                <c:pt idx="8658">
                  <c:v>1.9475148058679199</c:v>
                </c:pt>
                <c:pt idx="8659">
                  <c:v>-5.4024458731097003</c:v>
                </c:pt>
                <c:pt idx="8660">
                  <c:v>-2.349334897786</c:v>
                </c:pt>
                <c:pt idx="8661">
                  <c:v>3.82443105370817</c:v>
                </c:pt>
                <c:pt idx="8662">
                  <c:v>-19.268566388339501</c:v>
                </c:pt>
                <c:pt idx="8663">
                  <c:v>6.8901710609903102</c:v>
                </c:pt>
                <c:pt idx="8664">
                  <c:v>3.7068353625662702</c:v>
                </c:pt>
                <c:pt idx="8665">
                  <c:v>-16.836488345371698</c:v>
                </c:pt>
                <c:pt idx="8666">
                  <c:v>0.68324507715079097</c:v>
                </c:pt>
                <c:pt idx="8667">
                  <c:v>-5.3859939589303103</c:v>
                </c:pt>
                <c:pt idx="8668">
                  <c:v>5.1251065144856396</c:v>
                </c:pt>
                <c:pt idx="8669">
                  <c:v>-11.1682276782538</c:v>
                </c:pt>
                <c:pt idx="8670">
                  <c:v>-13.3551843118767</c:v>
                </c:pt>
                <c:pt idx="8671">
                  <c:v>9.0186636338109807</c:v>
                </c:pt>
                <c:pt idx="8672">
                  <c:v>8.8440963116604792</c:v>
                </c:pt>
                <c:pt idx="8673">
                  <c:v>-7.2813112549304302</c:v>
                </c:pt>
                <c:pt idx="8674">
                  <c:v>-15.0762329708054</c:v>
                </c:pt>
                <c:pt idx="8675">
                  <c:v>2.4064455270881102</c:v>
                </c:pt>
                <c:pt idx="8676">
                  <c:v>6.1410342135542697</c:v>
                </c:pt>
                <c:pt idx="8677">
                  <c:v>-0.25255926704756099</c:v>
                </c:pt>
                <c:pt idx="8678">
                  <c:v>-11.102694349689999</c:v>
                </c:pt>
                <c:pt idx="8679">
                  <c:v>-19.378102060615198</c:v>
                </c:pt>
                <c:pt idx="8680">
                  <c:v>2.96603978753667</c:v>
                </c:pt>
                <c:pt idx="8681">
                  <c:v>-13.825691335316</c:v>
                </c:pt>
                <c:pt idx="8682">
                  <c:v>-18.5340931300161</c:v>
                </c:pt>
                <c:pt idx="8683">
                  <c:v>-0.23894649036753501</c:v>
                </c:pt>
                <c:pt idx="8684">
                  <c:v>-1.4932710640724101</c:v>
                </c:pt>
                <c:pt idx="8685">
                  <c:v>0.11120267020277699</c:v>
                </c:pt>
                <c:pt idx="8686">
                  <c:v>-14.2116735951611</c:v>
                </c:pt>
                <c:pt idx="8687">
                  <c:v>-7.6371496742526404</c:v>
                </c:pt>
                <c:pt idx="8688">
                  <c:v>-2.3403084184933398</c:v>
                </c:pt>
                <c:pt idx="8689">
                  <c:v>8.7210931262339493</c:v>
                </c:pt>
                <c:pt idx="8690">
                  <c:v>5.6155482675747601</c:v>
                </c:pt>
                <c:pt idx="8691">
                  <c:v>-0.19552487866573201</c:v>
                </c:pt>
                <c:pt idx="8692">
                  <c:v>7.0906911755284199</c:v>
                </c:pt>
                <c:pt idx="8693">
                  <c:v>-5.45699643486879</c:v>
                </c:pt>
                <c:pt idx="8694">
                  <c:v>2.8815936690451101</c:v>
                </c:pt>
                <c:pt idx="8695">
                  <c:v>-18.394870638113201</c:v>
                </c:pt>
                <c:pt idx="8696">
                  <c:v>4.6975878396818</c:v>
                </c:pt>
                <c:pt idx="8697">
                  <c:v>-9.4540348896496802</c:v>
                </c:pt>
                <c:pt idx="8698">
                  <c:v>-8.5952320566637E-2</c:v>
                </c:pt>
                <c:pt idx="8699">
                  <c:v>-2.9451979829242001</c:v>
                </c:pt>
                <c:pt idx="8700">
                  <c:v>-11.032381572954099</c:v>
                </c:pt>
                <c:pt idx="8701">
                  <c:v>9.7997425056801604E-2</c:v>
                </c:pt>
                <c:pt idx="8702">
                  <c:v>6.0201169250808499</c:v>
                </c:pt>
                <c:pt idx="8703">
                  <c:v>3.0497374732534799</c:v>
                </c:pt>
                <c:pt idx="8704">
                  <c:v>-2.72684955066928</c:v>
                </c:pt>
                <c:pt idx="8705">
                  <c:v>-18.1673869501494</c:v>
                </c:pt>
                <c:pt idx="8706">
                  <c:v>-8.2894245536711892</c:v>
                </c:pt>
                <c:pt idx="8707">
                  <c:v>1.4559263259756301</c:v>
                </c:pt>
                <c:pt idx="8708">
                  <c:v>1.5418446547520199</c:v>
                </c:pt>
                <c:pt idx="8709">
                  <c:v>6.5859995382466003</c:v>
                </c:pt>
                <c:pt idx="8710">
                  <c:v>-6.6543643355670099</c:v>
                </c:pt>
                <c:pt idx="8711">
                  <c:v>-14.1248083315445</c:v>
                </c:pt>
                <c:pt idx="8712">
                  <c:v>-6.5413397840374596</c:v>
                </c:pt>
                <c:pt idx="8713">
                  <c:v>-1.3067453024817399</c:v>
                </c:pt>
                <c:pt idx="8714">
                  <c:v>-12.844428549434101</c:v>
                </c:pt>
                <c:pt idx="8715">
                  <c:v>-17.360740438618301</c:v>
                </c:pt>
                <c:pt idx="8716">
                  <c:v>-7.8919519152559996</c:v>
                </c:pt>
                <c:pt idx="8717">
                  <c:v>6.9975458469762399</c:v>
                </c:pt>
                <c:pt idx="8718">
                  <c:v>-10.193584710566</c:v>
                </c:pt>
                <c:pt idx="8719">
                  <c:v>-19.045972850951699</c:v>
                </c:pt>
                <c:pt idx="8720">
                  <c:v>3.82929446918267</c:v>
                </c:pt>
                <c:pt idx="8721">
                  <c:v>-3.3835066652719701</c:v>
                </c:pt>
                <c:pt idx="8722">
                  <c:v>3.4019064042368301</c:v>
                </c:pt>
                <c:pt idx="8723">
                  <c:v>-15.3703767314529</c:v>
                </c:pt>
                <c:pt idx="8724">
                  <c:v>-12.2926611556484</c:v>
                </c:pt>
                <c:pt idx="8725">
                  <c:v>-15.5002445404858</c:v>
                </c:pt>
                <c:pt idx="8726">
                  <c:v>-12.2676694017457</c:v>
                </c:pt>
                <c:pt idx="8727">
                  <c:v>7.8130489960699201</c:v>
                </c:pt>
                <c:pt idx="8728">
                  <c:v>8.2451148814456504E-2</c:v>
                </c:pt>
                <c:pt idx="8729">
                  <c:v>-6.4762904232380798</c:v>
                </c:pt>
                <c:pt idx="8730">
                  <c:v>5.8580905867109596</c:v>
                </c:pt>
                <c:pt idx="8731">
                  <c:v>5.8614310416426996</c:v>
                </c:pt>
                <c:pt idx="8732">
                  <c:v>-18.760681356791899</c:v>
                </c:pt>
                <c:pt idx="8733">
                  <c:v>-15.874491385434601</c:v>
                </c:pt>
                <c:pt idx="8734">
                  <c:v>-2.13166480463047</c:v>
                </c:pt>
                <c:pt idx="8735">
                  <c:v>-15.6454709313875</c:v>
                </c:pt>
                <c:pt idx="8736">
                  <c:v>1.21964149084106</c:v>
                </c:pt>
                <c:pt idx="8737">
                  <c:v>-0.61314657322029797</c:v>
                </c:pt>
                <c:pt idx="8738">
                  <c:v>9.2098332130448899</c:v>
                </c:pt>
                <c:pt idx="8739">
                  <c:v>-17.5987647880394</c:v>
                </c:pt>
                <c:pt idx="8740">
                  <c:v>-0.163029526120614</c:v>
                </c:pt>
                <c:pt idx="8741">
                  <c:v>-5.9799877831400599</c:v>
                </c:pt>
                <c:pt idx="8742">
                  <c:v>-9.5879538475464408</c:v>
                </c:pt>
                <c:pt idx="8743">
                  <c:v>0.84857501485220299</c:v>
                </c:pt>
                <c:pt idx="8744">
                  <c:v>-13.5746277378366</c:v>
                </c:pt>
                <c:pt idx="8745">
                  <c:v>-13.327418003128299</c:v>
                </c:pt>
                <c:pt idx="8746">
                  <c:v>-18.2497433183506</c:v>
                </c:pt>
                <c:pt idx="8747">
                  <c:v>1.87447127281245</c:v>
                </c:pt>
                <c:pt idx="8748">
                  <c:v>-18.807300263678101</c:v>
                </c:pt>
                <c:pt idx="8749">
                  <c:v>-10.536026104445099</c:v>
                </c:pt>
                <c:pt idx="8750">
                  <c:v>-0.73463739352958102</c:v>
                </c:pt>
                <c:pt idx="8751">
                  <c:v>-1.8655963305485499</c:v>
                </c:pt>
                <c:pt idx="8752">
                  <c:v>-19.258797423983001</c:v>
                </c:pt>
                <c:pt idx="8753">
                  <c:v>-19.3614823326152</c:v>
                </c:pt>
                <c:pt idx="8754">
                  <c:v>-1.47725581883032</c:v>
                </c:pt>
                <c:pt idx="8755">
                  <c:v>1.87842257018818</c:v>
                </c:pt>
                <c:pt idx="8756">
                  <c:v>9.4968542918351098</c:v>
                </c:pt>
                <c:pt idx="8757">
                  <c:v>4.88613626004671</c:v>
                </c:pt>
                <c:pt idx="8758">
                  <c:v>-3.04635874355708</c:v>
                </c:pt>
                <c:pt idx="8759">
                  <c:v>-18.0453725283698</c:v>
                </c:pt>
                <c:pt idx="8760">
                  <c:v>5.5011684671147298</c:v>
                </c:pt>
                <c:pt idx="8761">
                  <c:v>3.9143993334645901</c:v>
                </c:pt>
                <c:pt idx="8762">
                  <c:v>0.39480099369381699</c:v>
                </c:pt>
                <c:pt idx="8763">
                  <c:v>-9.2371852993887806</c:v>
                </c:pt>
                <c:pt idx="8764">
                  <c:v>1.7701796707958</c:v>
                </c:pt>
                <c:pt idx="8765">
                  <c:v>9.1120859366264195</c:v>
                </c:pt>
                <c:pt idx="8766">
                  <c:v>-14.3423212932246</c:v>
                </c:pt>
                <c:pt idx="8767">
                  <c:v>1.8106495310100701</c:v>
                </c:pt>
                <c:pt idx="8768">
                  <c:v>1.9008527930791499</c:v>
                </c:pt>
                <c:pt idx="8769">
                  <c:v>3.9555122779552399</c:v>
                </c:pt>
                <c:pt idx="8770">
                  <c:v>-2.5475793053375999</c:v>
                </c:pt>
                <c:pt idx="8771">
                  <c:v>-6.4516011483421298</c:v>
                </c:pt>
                <c:pt idx="8772">
                  <c:v>-0.39466964878858501</c:v>
                </c:pt>
                <c:pt idx="8773">
                  <c:v>-6.3938153759006404</c:v>
                </c:pt>
                <c:pt idx="8774">
                  <c:v>7.5245218856013896</c:v>
                </c:pt>
                <c:pt idx="8775">
                  <c:v>-5.4700807306633497</c:v>
                </c:pt>
                <c:pt idx="8776">
                  <c:v>-17.847590478741299</c:v>
                </c:pt>
                <c:pt idx="8777">
                  <c:v>8.1515362736856201</c:v>
                </c:pt>
                <c:pt idx="8778">
                  <c:v>4.2706512470471898</c:v>
                </c:pt>
                <c:pt idx="8779">
                  <c:v>-2.2613237110462601</c:v>
                </c:pt>
                <c:pt idx="8780">
                  <c:v>-5.5322095789701704</c:v>
                </c:pt>
                <c:pt idx="8781">
                  <c:v>-18.027402801106799</c:v>
                </c:pt>
                <c:pt idx="8782">
                  <c:v>-18.694903411665901</c:v>
                </c:pt>
                <c:pt idx="8783">
                  <c:v>0.98896944306520695</c:v>
                </c:pt>
                <c:pt idx="8784">
                  <c:v>-3.6776457748697502</c:v>
                </c:pt>
                <c:pt idx="8785">
                  <c:v>-11.0487233798275</c:v>
                </c:pt>
                <c:pt idx="8786">
                  <c:v>-8.2776418441765909</c:v>
                </c:pt>
                <c:pt idx="8787">
                  <c:v>-3.2884601788068699</c:v>
                </c:pt>
                <c:pt idx="8788">
                  <c:v>7.3545619499111403</c:v>
                </c:pt>
                <c:pt idx="8789">
                  <c:v>-19.132145069240099</c:v>
                </c:pt>
                <c:pt idx="8790">
                  <c:v>-1.25602356509615</c:v>
                </c:pt>
                <c:pt idx="8791">
                  <c:v>-9.3539120951629293</c:v>
                </c:pt>
                <c:pt idx="8792">
                  <c:v>2.7375650991629499</c:v>
                </c:pt>
                <c:pt idx="8793">
                  <c:v>-11.0221189073894</c:v>
                </c:pt>
                <c:pt idx="8794">
                  <c:v>-15.695552449028</c:v>
                </c:pt>
                <c:pt idx="8795">
                  <c:v>-17.7745591201972</c:v>
                </c:pt>
                <c:pt idx="8796">
                  <c:v>2.4520466809860002</c:v>
                </c:pt>
                <c:pt idx="8797">
                  <c:v>-9.2475389745704994</c:v>
                </c:pt>
                <c:pt idx="8798">
                  <c:v>-5.6892719657130604</c:v>
                </c:pt>
                <c:pt idx="8799">
                  <c:v>3.71743025351376</c:v>
                </c:pt>
                <c:pt idx="8800">
                  <c:v>-2.6999536196982699</c:v>
                </c:pt>
                <c:pt idx="8801">
                  <c:v>-19.377028742984098</c:v>
                </c:pt>
                <c:pt idx="8802">
                  <c:v>4.9836577105174804</c:v>
                </c:pt>
                <c:pt idx="8803">
                  <c:v>-18.455770387397099</c:v>
                </c:pt>
                <c:pt idx="8804">
                  <c:v>1.99265898293818</c:v>
                </c:pt>
                <c:pt idx="8805">
                  <c:v>-13.3007625134473</c:v>
                </c:pt>
                <c:pt idx="8806">
                  <c:v>-8.3765950833245206</c:v>
                </c:pt>
                <c:pt idx="8807">
                  <c:v>-5.1929752079830198</c:v>
                </c:pt>
                <c:pt idx="8808">
                  <c:v>-5.9988937442857999</c:v>
                </c:pt>
                <c:pt idx="8809">
                  <c:v>3.8397638666447702</c:v>
                </c:pt>
                <c:pt idx="8810">
                  <c:v>-6.7697130629852698</c:v>
                </c:pt>
                <c:pt idx="8811">
                  <c:v>-3.7142657335698099</c:v>
                </c:pt>
                <c:pt idx="8812">
                  <c:v>-1.3877642217542501</c:v>
                </c:pt>
                <c:pt idx="8813">
                  <c:v>-1.49628895082901</c:v>
                </c:pt>
                <c:pt idx="8814">
                  <c:v>-13.325143318060899</c:v>
                </c:pt>
                <c:pt idx="8815">
                  <c:v>0.45057828584390403</c:v>
                </c:pt>
                <c:pt idx="8816">
                  <c:v>-12.879756204441801</c:v>
                </c:pt>
                <c:pt idx="8817">
                  <c:v>-2.6121348920737302</c:v>
                </c:pt>
                <c:pt idx="8818">
                  <c:v>-9.7762402454665196</c:v>
                </c:pt>
                <c:pt idx="8819">
                  <c:v>3.52732943295754</c:v>
                </c:pt>
                <c:pt idx="8820">
                  <c:v>-3.1523458959304298</c:v>
                </c:pt>
                <c:pt idx="8821">
                  <c:v>-17.369148271600899</c:v>
                </c:pt>
                <c:pt idx="8822">
                  <c:v>-11.2118100017848</c:v>
                </c:pt>
                <c:pt idx="8823">
                  <c:v>4.9741410013598797</c:v>
                </c:pt>
                <c:pt idx="8824">
                  <c:v>2.5749372089002001</c:v>
                </c:pt>
                <c:pt idx="8825">
                  <c:v>1.0482661967018401</c:v>
                </c:pt>
                <c:pt idx="8826">
                  <c:v>-1.1787127171561</c:v>
                </c:pt>
                <c:pt idx="8827">
                  <c:v>-13.9426417414812</c:v>
                </c:pt>
                <c:pt idx="8828">
                  <c:v>-2.6087137965362199</c:v>
                </c:pt>
                <c:pt idx="8829">
                  <c:v>-19.252734142215701</c:v>
                </c:pt>
                <c:pt idx="8830">
                  <c:v>5.62230352193854</c:v>
                </c:pt>
                <c:pt idx="8831">
                  <c:v>-3.4310884354966702</c:v>
                </c:pt>
                <c:pt idx="8832">
                  <c:v>-2.85946818235247E-2</c:v>
                </c:pt>
                <c:pt idx="8833">
                  <c:v>-18.755240674635399</c:v>
                </c:pt>
                <c:pt idx="8834">
                  <c:v>-10.0932046041993</c:v>
                </c:pt>
                <c:pt idx="8835">
                  <c:v>-18.8342295727481</c:v>
                </c:pt>
                <c:pt idx="8836">
                  <c:v>-1.9666584513601599</c:v>
                </c:pt>
                <c:pt idx="8837">
                  <c:v>-4.8294621559660902</c:v>
                </c:pt>
                <c:pt idx="8838">
                  <c:v>0.193974731645253</c:v>
                </c:pt>
                <c:pt idx="8839">
                  <c:v>-9.8785413232324597</c:v>
                </c:pt>
                <c:pt idx="8840">
                  <c:v>-11.725744726129699</c:v>
                </c:pt>
                <c:pt idx="8841">
                  <c:v>-18.553451106813299</c:v>
                </c:pt>
                <c:pt idx="8842">
                  <c:v>9.5974611076810206</c:v>
                </c:pt>
                <c:pt idx="8843">
                  <c:v>6.9795686275096802</c:v>
                </c:pt>
                <c:pt idx="8844">
                  <c:v>1.28556290306636</c:v>
                </c:pt>
                <c:pt idx="8845">
                  <c:v>-13.4112236460677</c:v>
                </c:pt>
                <c:pt idx="8846">
                  <c:v>-6.4024308794184002</c:v>
                </c:pt>
                <c:pt idx="8847">
                  <c:v>1.87987907376018</c:v>
                </c:pt>
                <c:pt idx="8848">
                  <c:v>-10.6297012399473</c:v>
                </c:pt>
                <c:pt idx="8849">
                  <c:v>-4.7896847439419004</c:v>
                </c:pt>
                <c:pt idx="8850">
                  <c:v>5.0679587610871799</c:v>
                </c:pt>
                <c:pt idx="8851">
                  <c:v>-6.2574246480972802</c:v>
                </c:pt>
                <c:pt idx="8852">
                  <c:v>-18.709742555697702</c:v>
                </c:pt>
                <c:pt idx="8853">
                  <c:v>-12.079646544733301</c:v>
                </c:pt>
                <c:pt idx="8854">
                  <c:v>-18.285179952632902</c:v>
                </c:pt>
                <c:pt idx="8855">
                  <c:v>-0.44358581354036902</c:v>
                </c:pt>
                <c:pt idx="8856">
                  <c:v>-12.883419952861599</c:v>
                </c:pt>
                <c:pt idx="8857">
                  <c:v>-7.5515009424179302</c:v>
                </c:pt>
                <c:pt idx="8858">
                  <c:v>-10.862797038368701</c:v>
                </c:pt>
                <c:pt idx="8859">
                  <c:v>0.80534466057527798</c:v>
                </c:pt>
                <c:pt idx="8860">
                  <c:v>-9.7404533854898503</c:v>
                </c:pt>
                <c:pt idx="8861">
                  <c:v>-11.886636241358399</c:v>
                </c:pt>
                <c:pt idx="8862">
                  <c:v>1.61236493479831</c:v>
                </c:pt>
                <c:pt idx="8863">
                  <c:v>5.0252758804528996</c:v>
                </c:pt>
                <c:pt idx="8864">
                  <c:v>7.41073223943435</c:v>
                </c:pt>
                <c:pt idx="8865">
                  <c:v>-2.7908552700068898</c:v>
                </c:pt>
                <c:pt idx="8866">
                  <c:v>0.19834476955022801</c:v>
                </c:pt>
                <c:pt idx="8867">
                  <c:v>-4.4009965891993597</c:v>
                </c:pt>
                <c:pt idx="8868">
                  <c:v>6.6054384640187296</c:v>
                </c:pt>
                <c:pt idx="8869">
                  <c:v>-10.11002855279</c:v>
                </c:pt>
                <c:pt idx="8870">
                  <c:v>5.4863739335402402</c:v>
                </c:pt>
                <c:pt idx="8871">
                  <c:v>0.193195680081375</c:v>
                </c:pt>
                <c:pt idx="8872">
                  <c:v>4.8991454112961899</c:v>
                </c:pt>
                <c:pt idx="8873">
                  <c:v>-12.1272062041268</c:v>
                </c:pt>
                <c:pt idx="8874">
                  <c:v>-4.0272439849557298</c:v>
                </c:pt>
                <c:pt idx="8875">
                  <c:v>-14.6438425857885</c:v>
                </c:pt>
                <c:pt idx="8876">
                  <c:v>-19.185471757482201</c:v>
                </c:pt>
                <c:pt idx="8877">
                  <c:v>-11.111253244872101</c:v>
                </c:pt>
                <c:pt idx="8878">
                  <c:v>-3.6153796980197099</c:v>
                </c:pt>
                <c:pt idx="8879">
                  <c:v>-10.1663584918028</c:v>
                </c:pt>
                <c:pt idx="8880">
                  <c:v>-12.0821769406627</c:v>
                </c:pt>
                <c:pt idx="8881">
                  <c:v>-3.9807758212102501E-2</c:v>
                </c:pt>
                <c:pt idx="8882">
                  <c:v>4.93761647502809</c:v>
                </c:pt>
                <c:pt idx="8883">
                  <c:v>-1.63523821164767</c:v>
                </c:pt>
                <c:pt idx="8884">
                  <c:v>-8.8471314766965801</c:v>
                </c:pt>
                <c:pt idx="8885">
                  <c:v>2.7766791162063398</c:v>
                </c:pt>
                <c:pt idx="8886">
                  <c:v>-19.2136908055483</c:v>
                </c:pt>
                <c:pt idx="8887">
                  <c:v>0.28497206145689202</c:v>
                </c:pt>
                <c:pt idx="8888">
                  <c:v>-2.6926810863271999</c:v>
                </c:pt>
                <c:pt idx="8889">
                  <c:v>1.67717959594583</c:v>
                </c:pt>
                <c:pt idx="8890">
                  <c:v>-2.5986922968355901</c:v>
                </c:pt>
                <c:pt idx="8891">
                  <c:v>-12.9681430356253</c:v>
                </c:pt>
                <c:pt idx="8892">
                  <c:v>-13.4515723873519</c:v>
                </c:pt>
                <c:pt idx="8893">
                  <c:v>-15.927850675716099</c:v>
                </c:pt>
                <c:pt idx="8894">
                  <c:v>-1.5001394388067799</c:v>
                </c:pt>
                <c:pt idx="8895">
                  <c:v>-10.071173882729999</c:v>
                </c:pt>
                <c:pt idx="8896">
                  <c:v>5.2561662292704101</c:v>
                </c:pt>
                <c:pt idx="8897">
                  <c:v>2.76823771014194</c:v>
                </c:pt>
                <c:pt idx="8898">
                  <c:v>-1.02185740462527</c:v>
                </c:pt>
                <c:pt idx="8899">
                  <c:v>8.5684412079675795E-2</c:v>
                </c:pt>
                <c:pt idx="8900">
                  <c:v>8.5124723407085998</c:v>
                </c:pt>
                <c:pt idx="8901">
                  <c:v>-11.045434842030801</c:v>
                </c:pt>
                <c:pt idx="8902">
                  <c:v>-19.004394658556301</c:v>
                </c:pt>
                <c:pt idx="8903">
                  <c:v>8.5831147925870006</c:v>
                </c:pt>
                <c:pt idx="8904">
                  <c:v>-4.0905189375164701</c:v>
                </c:pt>
                <c:pt idx="8905">
                  <c:v>-9.5694131257436794</c:v>
                </c:pt>
                <c:pt idx="8906">
                  <c:v>-8.9239083918698991</c:v>
                </c:pt>
                <c:pt idx="8907">
                  <c:v>-4.9570375989407998</c:v>
                </c:pt>
                <c:pt idx="8908">
                  <c:v>-6.9271801738314602</c:v>
                </c:pt>
                <c:pt idx="8909">
                  <c:v>-15.4275553763957</c:v>
                </c:pt>
                <c:pt idx="8910">
                  <c:v>-17.623961371519599</c:v>
                </c:pt>
                <c:pt idx="8911">
                  <c:v>6.8844964240097397</c:v>
                </c:pt>
                <c:pt idx="8912">
                  <c:v>3.0423554544192499</c:v>
                </c:pt>
                <c:pt idx="8913">
                  <c:v>7.00825224292816</c:v>
                </c:pt>
                <c:pt idx="8914">
                  <c:v>3.5905675177813898</c:v>
                </c:pt>
                <c:pt idx="8915">
                  <c:v>4.14745417558317</c:v>
                </c:pt>
                <c:pt idx="8916">
                  <c:v>-16.571510190542401</c:v>
                </c:pt>
                <c:pt idx="8917">
                  <c:v>-18.9931774753592</c:v>
                </c:pt>
                <c:pt idx="8918">
                  <c:v>1.4023260486633999</c:v>
                </c:pt>
                <c:pt idx="8919">
                  <c:v>3.53757484899341</c:v>
                </c:pt>
                <c:pt idx="8920">
                  <c:v>-11.6679124452214</c:v>
                </c:pt>
                <c:pt idx="8921">
                  <c:v>-6.9831744364904802</c:v>
                </c:pt>
                <c:pt idx="8922">
                  <c:v>-0.35402680864033398</c:v>
                </c:pt>
                <c:pt idx="8923">
                  <c:v>1.6261790479103899</c:v>
                </c:pt>
                <c:pt idx="8924">
                  <c:v>-18.215723322591099</c:v>
                </c:pt>
                <c:pt idx="8925">
                  <c:v>-15.008781611226</c:v>
                </c:pt>
                <c:pt idx="8926">
                  <c:v>6.1932399728912202</c:v>
                </c:pt>
                <c:pt idx="8927">
                  <c:v>8.0675564544623803</c:v>
                </c:pt>
                <c:pt idx="8928">
                  <c:v>-7.5723014396244004</c:v>
                </c:pt>
                <c:pt idx="8929">
                  <c:v>6.9694832640317301</c:v>
                </c:pt>
                <c:pt idx="8930">
                  <c:v>-8.5057444425227509</c:v>
                </c:pt>
                <c:pt idx="8931">
                  <c:v>-5.3802233967117603</c:v>
                </c:pt>
                <c:pt idx="8932">
                  <c:v>1.93022832458233</c:v>
                </c:pt>
                <c:pt idx="8933">
                  <c:v>7.2032413543858302</c:v>
                </c:pt>
                <c:pt idx="8934">
                  <c:v>-8.7580926483217691</c:v>
                </c:pt>
                <c:pt idx="8935">
                  <c:v>-13.939702491821601</c:v>
                </c:pt>
                <c:pt idx="8936">
                  <c:v>-13.2363474124161</c:v>
                </c:pt>
                <c:pt idx="8937">
                  <c:v>-1.8729219197962199</c:v>
                </c:pt>
                <c:pt idx="8938">
                  <c:v>-17.735173464001502</c:v>
                </c:pt>
                <c:pt idx="8939">
                  <c:v>-10.7844468412084</c:v>
                </c:pt>
                <c:pt idx="8940">
                  <c:v>4.8043670899687703</c:v>
                </c:pt>
                <c:pt idx="8941">
                  <c:v>7.2826072247560303</c:v>
                </c:pt>
                <c:pt idx="8942">
                  <c:v>-1.08327226773409</c:v>
                </c:pt>
                <c:pt idx="8943">
                  <c:v>0.802282296422409</c:v>
                </c:pt>
                <c:pt idx="8944">
                  <c:v>8.5934001237693707</c:v>
                </c:pt>
                <c:pt idx="8945">
                  <c:v>-5.8628020597193897</c:v>
                </c:pt>
                <c:pt idx="8946">
                  <c:v>-0.157054416888154</c:v>
                </c:pt>
                <c:pt idx="8947">
                  <c:v>-9.6407596718173192</c:v>
                </c:pt>
                <c:pt idx="8948">
                  <c:v>5.6904314177315198</c:v>
                </c:pt>
                <c:pt idx="8949">
                  <c:v>-9.5960136887928993</c:v>
                </c:pt>
                <c:pt idx="8950">
                  <c:v>-16.2169329288615</c:v>
                </c:pt>
                <c:pt idx="8951">
                  <c:v>1.6527220141816099</c:v>
                </c:pt>
                <c:pt idx="8952">
                  <c:v>6.17271994323555</c:v>
                </c:pt>
                <c:pt idx="8953">
                  <c:v>0.72019362966953004</c:v>
                </c:pt>
                <c:pt idx="8954">
                  <c:v>-0.71927146342613302</c:v>
                </c:pt>
                <c:pt idx="8955">
                  <c:v>-12.9940303708212</c:v>
                </c:pt>
                <c:pt idx="8956">
                  <c:v>8.2688205784675493</c:v>
                </c:pt>
                <c:pt idx="8957">
                  <c:v>2.5317606405028399</c:v>
                </c:pt>
                <c:pt idx="8958">
                  <c:v>0.20953147160619201</c:v>
                </c:pt>
                <c:pt idx="8959">
                  <c:v>-5.4915368279073098</c:v>
                </c:pt>
                <c:pt idx="8960">
                  <c:v>8.1255934870248403</c:v>
                </c:pt>
                <c:pt idx="8961">
                  <c:v>-18.529965210495298</c:v>
                </c:pt>
                <c:pt idx="8962">
                  <c:v>-4.59855768785535</c:v>
                </c:pt>
                <c:pt idx="8963">
                  <c:v>0.86861930459677905</c:v>
                </c:pt>
                <c:pt idx="8964">
                  <c:v>5.7423468951765404</c:v>
                </c:pt>
                <c:pt idx="8965">
                  <c:v>-13.5623377682283</c:v>
                </c:pt>
                <c:pt idx="8966">
                  <c:v>2.3162029963823301</c:v>
                </c:pt>
                <c:pt idx="8967">
                  <c:v>2.3301350984143001</c:v>
                </c:pt>
                <c:pt idx="8968">
                  <c:v>-12.6673353465731</c:v>
                </c:pt>
                <c:pt idx="8969">
                  <c:v>-11.332570262676001</c:v>
                </c:pt>
                <c:pt idx="8970">
                  <c:v>-4.0681720393926604</c:v>
                </c:pt>
                <c:pt idx="8971">
                  <c:v>-1.71266094324661</c:v>
                </c:pt>
                <c:pt idx="8972">
                  <c:v>5.5975329187169999E-2</c:v>
                </c:pt>
                <c:pt idx="8973">
                  <c:v>-6.9682664402552401</c:v>
                </c:pt>
                <c:pt idx="8974">
                  <c:v>-13.240147201243101</c:v>
                </c:pt>
                <c:pt idx="8975">
                  <c:v>-0.85087685063703</c:v>
                </c:pt>
                <c:pt idx="8976">
                  <c:v>3.67534401517818</c:v>
                </c:pt>
                <c:pt idx="8977">
                  <c:v>-16.819632904895801</c:v>
                </c:pt>
                <c:pt idx="8978">
                  <c:v>7.03005223703751</c:v>
                </c:pt>
                <c:pt idx="8979">
                  <c:v>-9.8228164633522592</c:v>
                </c:pt>
                <c:pt idx="8980">
                  <c:v>3.9706218970358602</c:v>
                </c:pt>
                <c:pt idx="8981">
                  <c:v>5.20284285404004</c:v>
                </c:pt>
                <c:pt idx="8982">
                  <c:v>-10.2032447567913</c:v>
                </c:pt>
                <c:pt idx="8983">
                  <c:v>-17.0370389104929</c:v>
                </c:pt>
                <c:pt idx="8984">
                  <c:v>0.92104476829628401</c:v>
                </c:pt>
                <c:pt idx="8985">
                  <c:v>-2.4315129678848999</c:v>
                </c:pt>
                <c:pt idx="8986">
                  <c:v>-11.1021482119854</c:v>
                </c:pt>
                <c:pt idx="8987">
                  <c:v>-8.69424971394516</c:v>
                </c:pt>
                <c:pt idx="8988">
                  <c:v>2.3444885155307</c:v>
                </c:pt>
                <c:pt idx="8989">
                  <c:v>-12.4495469786402</c:v>
                </c:pt>
                <c:pt idx="8990">
                  <c:v>-8.45512896391174</c:v>
                </c:pt>
                <c:pt idx="8991">
                  <c:v>-6.4512207505587797</c:v>
                </c:pt>
                <c:pt idx="8992">
                  <c:v>3.6552648682986302</c:v>
                </c:pt>
                <c:pt idx="8993">
                  <c:v>-4.9829086499969897</c:v>
                </c:pt>
                <c:pt idx="8994">
                  <c:v>-9.5187653528653495</c:v>
                </c:pt>
                <c:pt idx="8995">
                  <c:v>-7.9822643648569596</c:v>
                </c:pt>
                <c:pt idx="8996">
                  <c:v>9.6497337013951405</c:v>
                </c:pt>
                <c:pt idx="8997">
                  <c:v>-2.9051881670312101</c:v>
                </c:pt>
                <c:pt idx="8998">
                  <c:v>1.02684689634773</c:v>
                </c:pt>
                <c:pt idx="8999">
                  <c:v>3.4132118128804501</c:v>
                </c:pt>
                <c:pt idx="9000">
                  <c:v>3.9897716281722899</c:v>
                </c:pt>
                <c:pt idx="9001">
                  <c:v>-10.586453939593101</c:v>
                </c:pt>
                <c:pt idx="9002">
                  <c:v>2.9535252294132701</c:v>
                </c:pt>
                <c:pt idx="9003">
                  <c:v>-10.362665263630401</c:v>
                </c:pt>
                <c:pt idx="9004">
                  <c:v>0.81440359656045502</c:v>
                </c:pt>
                <c:pt idx="9005">
                  <c:v>-13.989634739212701</c:v>
                </c:pt>
                <c:pt idx="9006">
                  <c:v>7.7631561987451301</c:v>
                </c:pt>
                <c:pt idx="9007">
                  <c:v>0.36929077551474399</c:v>
                </c:pt>
                <c:pt idx="9008">
                  <c:v>8.3060038439996493</c:v>
                </c:pt>
                <c:pt idx="9009">
                  <c:v>-15.761471887262999</c:v>
                </c:pt>
                <c:pt idx="9010">
                  <c:v>2.7043420221101799</c:v>
                </c:pt>
                <c:pt idx="9011">
                  <c:v>-15.3890929815296</c:v>
                </c:pt>
                <c:pt idx="9012">
                  <c:v>-12.0875926265765</c:v>
                </c:pt>
                <c:pt idx="9013">
                  <c:v>-17.735805374173299</c:v>
                </c:pt>
                <c:pt idx="9014">
                  <c:v>-7.0615641820654904</c:v>
                </c:pt>
                <c:pt idx="9015">
                  <c:v>-1.6380424699276901</c:v>
                </c:pt>
                <c:pt idx="9016">
                  <c:v>5.5943764213426199</c:v>
                </c:pt>
                <c:pt idx="9017">
                  <c:v>-15.905264351946499</c:v>
                </c:pt>
                <c:pt idx="9018">
                  <c:v>0.58899967907570905</c:v>
                </c:pt>
                <c:pt idx="9019">
                  <c:v>4.5082822486675598</c:v>
                </c:pt>
                <c:pt idx="9020">
                  <c:v>8.7163775938495398</c:v>
                </c:pt>
                <c:pt idx="9021">
                  <c:v>-4.3505031579040896</c:v>
                </c:pt>
                <c:pt idx="9022">
                  <c:v>-8.3555549233204793</c:v>
                </c:pt>
                <c:pt idx="9023">
                  <c:v>-3.9161816998137402</c:v>
                </c:pt>
                <c:pt idx="9024">
                  <c:v>6.1448882525794</c:v>
                </c:pt>
                <c:pt idx="9025">
                  <c:v>-6.0791561682819202</c:v>
                </c:pt>
                <c:pt idx="9026">
                  <c:v>1.85857358439138</c:v>
                </c:pt>
                <c:pt idx="9027">
                  <c:v>-9.4989054164559903</c:v>
                </c:pt>
                <c:pt idx="9028">
                  <c:v>-13.9941783697265</c:v>
                </c:pt>
                <c:pt idx="9029">
                  <c:v>-5.528341206106</c:v>
                </c:pt>
                <c:pt idx="9030">
                  <c:v>-13.9662915207797</c:v>
                </c:pt>
                <c:pt idx="9031">
                  <c:v>-4.3550438823770197</c:v>
                </c:pt>
                <c:pt idx="9032">
                  <c:v>-18.3516753733307</c:v>
                </c:pt>
                <c:pt idx="9033">
                  <c:v>7.4712138665727599</c:v>
                </c:pt>
                <c:pt idx="9034">
                  <c:v>0.37543096849738</c:v>
                </c:pt>
                <c:pt idx="9035">
                  <c:v>-10.5043543191418</c:v>
                </c:pt>
                <c:pt idx="9036">
                  <c:v>-3.9590881299168901</c:v>
                </c:pt>
                <c:pt idx="9037">
                  <c:v>-18.584778673501301</c:v>
                </c:pt>
                <c:pt idx="9038">
                  <c:v>1.5008970271387301</c:v>
                </c:pt>
                <c:pt idx="9039">
                  <c:v>-2.4003299024840801</c:v>
                </c:pt>
                <c:pt idx="9040">
                  <c:v>-2.8483822903309601</c:v>
                </c:pt>
                <c:pt idx="9041">
                  <c:v>-11.2558501829965</c:v>
                </c:pt>
                <c:pt idx="9042">
                  <c:v>-10.7737927698651</c:v>
                </c:pt>
                <c:pt idx="9043">
                  <c:v>-9.5778562537061998</c:v>
                </c:pt>
                <c:pt idx="9044">
                  <c:v>-8.8034795852582608</c:v>
                </c:pt>
                <c:pt idx="9045">
                  <c:v>3.3272362160478401</c:v>
                </c:pt>
                <c:pt idx="9046">
                  <c:v>-2.7998950689595099</c:v>
                </c:pt>
                <c:pt idx="9047">
                  <c:v>-13.471576909846601</c:v>
                </c:pt>
                <c:pt idx="9048">
                  <c:v>-16.540747620834701</c:v>
                </c:pt>
                <c:pt idx="9049">
                  <c:v>-6.0272031848376901</c:v>
                </c:pt>
                <c:pt idx="9050">
                  <c:v>-3.3710910530781599</c:v>
                </c:pt>
                <c:pt idx="9051">
                  <c:v>5.2541332007164296</c:v>
                </c:pt>
                <c:pt idx="9052">
                  <c:v>-4.5240483647952097</c:v>
                </c:pt>
                <c:pt idx="9053">
                  <c:v>2.9538025478444099</c:v>
                </c:pt>
                <c:pt idx="9054">
                  <c:v>-8.9119018578072602</c:v>
                </c:pt>
                <c:pt idx="9055">
                  <c:v>-10.011526439016</c:v>
                </c:pt>
                <c:pt idx="9056">
                  <c:v>-14.856725422234501</c:v>
                </c:pt>
                <c:pt idx="9057">
                  <c:v>1.50238648987652</c:v>
                </c:pt>
                <c:pt idx="9058">
                  <c:v>-10.963428950161299</c:v>
                </c:pt>
                <c:pt idx="9059">
                  <c:v>-7.7419780361534496</c:v>
                </c:pt>
                <c:pt idx="9060">
                  <c:v>-1.98824883237922</c:v>
                </c:pt>
                <c:pt idx="9061">
                  <c:v>-17.5470924262846</c:v>
                </c:pt>
                <c:pt idx="9062">
                  <c:v>-9.5405283571071102</c:v>
                </c:pt>
                <c:pt idx="9063">
                  <c:v>2.5154591718749</c:v>
                </c:pt>
                <c:pt idx="9064">
                  <c:v>-3.89970003434824</c:v>
                </c:pt>
                <c:pt idx="9065">
                  <c:v>8.7916928500602207</c:v>
                </c:pt>
                <c:pt idx="9066">
                  <c:v>3.6290082284582601</c:v>
                </c:pt>
                <c:pt idx="9067">
                  <c:v>8.5288150111820098</c:v>
                </c:pt>
                <c:pt idx="9068">
                  <c:v>9.5623317232213108</c:v>
                </c:pt>
                <c:pt idx="9069">
                  <c:v>-3.7288424071580999</c:v>
                </c:pt>
                <c:pt idx="9070">
                  <c:v>-10.516860777482499</c:v>
                </c:pt>
                <c:pt idx="9071">
                  <c:v>2.3491159194173998</c:v>
                </c:pt>
                <c:pt idx="9072">
                  <c:v>-6.9130323768161901</c:v>
                </c:pt>
                <c:pt idx="9073">
                  <c:v>-17.0296570461798</c:v>
                </c:pt>
                <c:pt idx="9074">
                  <c:v>-17.278399821242299</c:v>
                </c:pt>
                <c:pt idx="9075">
                  <c:v>-10.418934968658</c:v>
                </c:pt>
                <c:pt idx="9076">
                  <c:v>-18.1597447449833</c:v>
                </c:pt>
                <c:pt idx="9077">
                  <c:v>-16.290339683955999</c:v>
                </c:pt>
                <c:pt idx="9078">
                  <c:v>-18.550953345803901</c:v>
                </c:pt>
                <c:pt idx="9079">
                  <c:v>-6.0054743976659397</c:v>
                </c:pt>
                <c:pt idx="9080">
                  <c:v>-18.752096431024398</c:v>
                </c:pt>
                <c:pt idx="9081">
                  <c:v>6.38062186200135</c:v>
                </c:pt>
                <c:pt idx="9082">
                  <c:v>1.7042813530199801</c:v>
                </c:pt>
                <c:pt idx="9083">
                  <c:v>3.5196127195144999</c:v>
                </c:pt>
                <c:pt idx="9084">
                  <c:v>-6.6450501020309503</c:v>
                </c:pt>
                <c:pt idx="9085">
                  <c:v>3.3342386985330199</c:v>
                </c:pt>
                <c:pt idx="9086">
                  <c:v>-10.1695597627577</c:v>
                </c:pt>
                <c:pt idx="9087">
                  <c:v>2.31731967459248</c:v>
                </c:pt>
                <c:pt idx="9088">
                  <c:v>-13.6269051897381</c:v>
                </c:pt>
                <c:pt idx="9089">
                  <c:v>-6.8737412090014196</c:v>
                </c:pt>
                <c:pt idx="9090">
                  <c:v>-13.7688927982375</c:v>
                </c:pt>
                <c:pt idx="9091">
                  <c:v>-4.4384329009735799</c:v>
                </c:pt>
                <c:pt idx="9092">
                  <c:v>3.5576190322401802</c:v>
                </c:pt>
                <c:pt idx="9093">
                  <c:v>9.3231869821460691</c:v>
                </c:pt>
                <c:pt idx="9094">
                  <c:v>-6.4080995509108103</c:v>
                </c:pt>
                <c:pt idx="9095">
                  <c:v>-9.7071658853848</c:v>
                </c:pt>
                <c:pt idx="9096">
                  <c:v>-3.46239302479347</c:v>
                </c:pt>
                <c:pt idx="9097">
                  <c:v>-7.7718601356431298</c:v>
                </c:pt>
                <c:pt idx="9098">
                  <c:v>-18.557130669894299</c:v>
                </c:pt>
                <c:pt idx="9099">
                  <c:v>-6.1298857821949104</c:v>
                </c:pt>
                <c:pt idx="9100">
                  <c:v>-12.939393937925701</c:v>
                </c:pt>
                <c:pt idx="9101">
                  <c:v>-14.5219405451301</c:v>
                </c:pt>
                <c:pt idx="9102">
                  <c:v>-11.699572493484199</c:v>
                </c:pt>
                <c:pt idx="9103">
                  <c:v>-18.941462956589099</c:v>
                </c:pt>
                <c:pt idx="9104">
                  <c:v>-14.807376620983099</c:v>
                </c:pt>
                <c:pt idx="9105">
                  <c:v>-5.7339134258929301</c:v>
                </c:pt>
                <c:pt idx="9106">
                  <c:v>-15.3800129989525</c:v>
                </c:pt>
                <c:pt idx="9107">
                  <c:v>-0.461621312590622</c:v>
                </c:pt>
                <c:pt idx="9108">
                  <c:v>-0.56113255586950705</c:v>
                </c:pt>
                <c:pt idx="9109">
                  <c:v>-18.1882089047214</c:v>
                </c:pt>
                <c:pt idx="9110">
                  <c:v>-15.024549597110401</c:v>
                </c:pt>
                <c:pt idx="9111">
                  <c:v>-1.42129668396701</c:v>
                </c:pt>
                <c:pt idx="9112">
                  <c:v>2.9866475573237299</c:v>
                </c:pt>
                <c:pt idx="9113">
                  <c:v>-1.0677845495664999</c:v>
                </c:pt>
                <c:pt idx="9114">
                  <c:v>1.26176047559061</c:v>
                </c:pt>
                <c:pt idx="9115">
                  <c:v>-8.3731722015043601</c:v>
                </c:pt>
                <c:pt idx="9116">
                  <c:v>8.3718557649494691</c:v>
                </c:pt>
                <c:pt idx="9117">
                  <c:v>-2.4482273306734101</c:v>
                </c:pt>
                <c:pt idx="9118">
                  <c:v>-13.259073213891</c:v>
                </c:pt>
                <c:pt idx="9119">
                  <c:v>3.0658984455676102</c:v>
                </c:pt>
                <c:pt idx="9120">
                  <c:v>-13.6894063830233</c:v>
                </c:pt>
                <c:pt idx="9121">
                  <c:v>-17.288396238937001</c:v>
                </c:pt>
                <c:pt idx="9122">
                  <c:v>-15.4450073441466</c:v>
                </c:pt>
                <c:pt idx="9123">
                  <c:v>8.0309192854818399</c:v>
                </c:pt>
                <c:pt idx="9124">
                  <c:v>5.9108833426440102</c:v>
                </c:pt>
                <c:pt idx="9125">
                  <c:v>-5.2548583999737</c:v>
                </c:pt>
                <c:pt idx="9126">
                  <c:v>-11.441632499055499</c:v>
                </c:pt>
                <c:pt idx="9127">
                  <c:v>-3.8539420487126099</c:v>
                </c:pt>
                <c:pt idx="9128">
                  <c:v>-15.791956585084</c:v>
                </c:pt>
                <c:pt idx="9129">
                  <c:v>7.7074469382966004</c:v>
                </c:pt>
                <c:pt idx="9130">
                  <c:v>0.120220729209512</c:v>
                </c:pt>
                <c:pt idx="9131">
                  <c:v>2.9777107596093599</c:v>
                </c:pt>
                <c:pt idx="9132">
                  <c:v>-2.2050090862554899</c:v>
                </c:pt>
                <c:pt idx="9133">
                  <c:v>-8.1799141160791802</c:v>
                </c:pt>
                <c:pt idx="9134">
                  <c:v>-15.5464764030176</c:v>
                </c:pt>
                <c:pt idx="9135">
                  <c:v>-15.208326082642801</c:v>
                </c:pt>
                <c:pt idx="9136">
                  <c:v>-17.848710187936</c:v>
                </c:pt>
                <c:pt idx="9137">
                  <c:v>2.2432503053900499</c:v>
                </c:pt>
                <c:pt idx="9138">
                  <c:v>4.6984355876403097</c:v>
                </c:pt>
                <c:pt idx="9139">
                  <c:v>-9.4758875514478405</c:v>
                </c:pt>
                <c:pt idx="9140">
                  <c:v>5.5870404240979799</c:v>
                </c:pt>
                <c:pt idx="9141">
                  <c:v>-18.459950646238699</c:v>
                </c:pt>
                <c:pt idx="9142">
                  <c:v>2.9075714053786199</c:v>
                </c:pt>
                <c:pt idx="9143">
                  <c:v>-4.0220695541672598</c:v>
                </c:pt>
                <c:pt idx="9144">
                  <c:v>-7.5927183304513601</c:v>
                </c:pt>
                <c:pt idx="9145">
                  <c:v>-7.4774607826629902</c:v>
                </c:pt>
                <c:pt idx="9146">
                  <c:v>-0.60301094165362201</c:v>
                </c:pt>
                <c:pt idx="9147">
                  <c:v>-9.3480418028609407</c:v>
                </c:pt>
                <c:pt idx="9148">
                  <c:v>-13.2243075654058</c:v>
                </c:pt>
                <c:pt idx="9149">
                  <c:v>-8.2229755274417293</c:v>
                </c:pt>
                <c:pt idx="9150">
                  <c:v>-13.119416857458299</c:v>
                </c:pt>
                <c:pt idx="9151">
                  <c:v>-12.144916777493799</c:v>
                </c:pt>
                <c:pt idx="9152">
                  <c:v>0.74228536851681504</c:v>
                </c:pt>
                <c:pt idx="9153">
                  <c:v>3.27625091636359</c:v>
                </c:pt>
                <c:pt idx="9154">
                  <c:v>-10.4090084337034</c:v>
                </c:pt>
                <c:pt idx="9155">
                  <c:v>-13.2689218357029</c:v>
                </c:pt>
                <c:pt idx="9156">
                  <c:v>-15.4943419860767</c:v>
                </c:pt>
                <c:pt idx="9157">
                  <c:v>-4.8891816145530402</c:v>
                </c:pt>
                <c:pt idx="9158">
                  <c:v>0.73070953960428198</c:v>
                </c:pt>
                <c:pt idx="9159">
                  <c:v>3.6799566483767299</c:v>
                </c:pt>
                <c:pt idx="9160">
                  <c:v>-8.0287597212810695</c:v>
                </c:pt>
                <c:pt idx="9161">
                  <c:v>-14.5982130738713</c:v>
                </c:pt>
                <c:pt idx="9162">
                  <c:v>0.206930183735859</c:v>
                </c:pt>
                <c:pt idx="9163">
                  <c:v>0.30354253173842599</c:v>
                </c:pt>
                <c:pt idx="9164">
                  <c:v>4.6502846232967299</c:v>
                </c:pt>
                <c:pt idx="9165">
                  <c:v>-16.3104196688206</c:v>
                </c:pt>
                <c:pt idx="9166">
                  <c:v>-3.86242147492879</c:v>
                </c:pt>
                <c:pt idx="9167">
                  <c:v>9.5679813137711101</c:v>
                </c:pt>
                <c:pt idx="9168">
                  <c:v>6.0147049825853696</c:v>
                </c:pt>
                <c:pt idx="9169">
                  <c:v>-1.13360838478722</c:v>
                </c:pt>
                <c:pt idx="9170">
                  <c:v>-4.2485186867773503</c:v>
                </c:pt>
                <c:pt idx="9171">
                  <c:v>5.6664898918403797</c:v>
                </c:pt>
                <c:pt idx="9172">
                  <c:v>-1.30446856055855</c:v>
                </c:pt>
                <c:pt idx="9173">
                  <c:v>-1.00400248917543</c:v>
                </c:pt>
                <c:pt idx="9174">
                  <c:v>-8.6561990975938095</c:v>
                </c:pt>
                <c:pt idx="9175">
                  <c:v>0.54547885209524205</c:v>
                </c:pt>
                <c:pt idx="9176">
                  <c:v>-3.68100187154208</c:v>
                </c:pt>
                <c:pt idx="9177">
                  <c:v>-13.6755633602528</c:v>
                </c:pt>
                <c:pt idx="9178">
                  <c:v>-6.4838609132607798</c:v>
                </c:pt>
                <c:pt idx="9179">
                  <c:v>-9.4926026260769802</c:v>
                </c:pt>
                <c:pt idx="9180">
                  <c:v>-12.205463349864701</c:v>
                </c:pt>
                <c:pt idx="9181">
                  <c:v>-8.9579307295212498</c:v>
                </c:pt>
                <c:pt idx="9182">
                  <c:v>-8.8624905282958206</c:v>
                </c:pt>
                <c:pt idx="9183">
                  <c:v>3.518776380587</c:v>
                </c:pt>
                <c:pt idx="9184">
                  <c:v>-0.45766551339463502</c:v>
                </c:pt>
                <c:pt idx="9185">
                  <c:v>1.5149445984047201</c:v>
                </c:pt>
                <c:pt idx="9186">
                  <c:v>-13.261021414937099</c:v>
                </c:pt>
                <c:pt idx="9187">
                  <c:v>-7.6915304430668403</c:v>
                </c:pt>
                <c:pt idx="9188">
                  <c:v>2.43576981169466</c:v>
                </c:pt>
                <c:pt idx="9189">
                  <c:v>-14.713964615947599</c:v>
                </c:pt>
                <c:pt idx="9190">
                  <c:v>3.6691032120609601</c:v>
                </c:pt>
                <c:pt idx="9191">
                  <c:v>-7.9198867113676199</c:v>
                </c:pt>
                <c:pt idx="9192">
                  <c:v>2.7043695206992102</c:v>
                </c:pt>
                <c:pt idx="9193">
                  <c:v>-11.814939161855399</c:v>
                </c:pt>
                <c:pt idx="9194">
                  <c:v>3.3254432250366901</c:v>
                </c:pt>
                <c:pt idx="9195">
                  <c:v>-3.0829108811557302</c:v>
                </c:pt>
                <c:pt idx="9196">
                  <c:v>8.7958096822047498</c:v>
                </c:pt>
                <c:pt idx="9197">
                  <c:v>-18.310420495053801</c:v>
                </c:pt>
                <c:pt idx="9198">
                  <c:v>7.2998558070861304</c:v>
                </c:pt>
                <c:pt idx="9199">
                  <c:v>-0.94680931018095404</c:v>
                </c:pt>
                <c:pt idx="9200">
                  <c:v>-14.3067684640408</c:v>
                </c:pt>
                <c:pt idx="9201">
                  <c:v>5.10759297209768</c:v>
                </c:pt>
                <c:pt idx="9202">
                  <c:v>-8.9602634214507102</c:v>
                </c:pt>
                <c:pt idx="9203">
                  <c:v>-9.8885159262452103</c:v>
                </c:pt>
                <c:pt idx="9204">
                  <c:v>1.7604806411594001</c:v>
                </c:pt>
                <c:pt idx="9205">
                  <c:v>-4.0268745858853698</c:v>
                </c:pt>
                <c:pt idx="9206">
                  <c:v>1.7762228033941101</c:v>
                </c:pt>
                <c:pt idx="9207">
                  <c:v>8.2020766414102404</c:v>
                </c:pt>
                <c:pt idx="9208">
                  <c:v>6.4978694810469904</c:v>
                </c:pt>
                <c:pt idx="9209">
                  <c:v>-2.3118548479799101</c:v>
                </c:pt>
                <c:pt idx="9210">
                  <c:v>-10.201789085627601</c:v>
                </c:pt>
                <c:pt idx="9211">
                  <c:v>7.8521581897357802</c:v>
                </c:pt>
                <c:pt idx="9212">
                  <c:v>4.0950587752014203</c:v>
                </c:pt>
                <c:pt idx="9213">
                  <c:v>-10.4454735656161</c:v>
                </c:pt>
                <c:pt idx="9214">
                  <c:v>8.8452712242644207</c:v>
                </c:pt>
                <c:pt idx="9215">
                  <c:v>4.7460014736631697</c:v>
                </c:pt>
                <c:pt idx="9216">
                  <c:v>-18.086924348006999</c:v>
                </c:pt>
                <c:pt idx="9217">
                  <c:v>-9.2052178092056103</c:v>
                </c:pt>
                <c:pt idx="9218">
                  <c:v>9.1328317659622797</c:v>
                </c:pt>
                <c:pt idx="9219">
                  <c:v>-0.322636900216483</c:v>
                </c:pt>
                <c:pt idx="9220">
                  <c:v>-5.04786669765525</c:v>
                </c:pt>
                <c:pt idx="9221">
                  <c:v>8.7389571575248599</c:v>
                </c:pt>
                <c:pt idx="9222">
                  <c:v>-3.8067788894089598</c:v>
                </c:pt>
                <c:pt idx="9223">
                  <c:v>2.6210413704577</c:v>
                </c:pt>
                <c:pt idx="9224">
                  <c:v>-14.599828822364501</c:v>
                </c:pt>
                <c:pt idx="9225">
                  <c:v>4.1702293184275796E-3</c:v>
                </c:pt>
                <c:pt idx="9226">
                  <c:v>5.8990766411909696</c:v>
                </c:pt>
                <c:pt idx="9227">
                  <c:v>-5.1086252771265697</c:v>
                </c:pt>
                <c:pt idx="9228">
                  <c:v>-8.0512653246183401</c:v>
                </c:pt>
                <c:pt idx="9229">
                  <c:v>-14.266411569992099</c:v>
                </c:pt>
                <c:pt idx="9230">
                  <c:v>-15.318329630361101</c:v>
                </c:pt>
                <c:pt idx="9231">
                  <c:v>0.80114845500283605</c:v>
                </c:pt>
                <c:pt idx="9232">
                  <c:v>-1.3282000518236099</c:v>
                </c:pt>
                <c:pt idx="9233">
                  <c:v>-7.5216895479521302</c:v>
                </c:pt>
                <c:pt idx="9234">
                  <c:v>2.6245246156564699</c:v>
                </c:pt>
                <c:pt idx="9235">
                  <c:v>-4.2752700940630097</c:v>
                </c:pt>
                <c:pt idx="9236">
                  <c:v>-18.245233434062001</c:v>
                </c:pt>
                <c:pt idx="9237">
                  <c:v>-4.7783533286694997</c:v>
                </c:pt>
                <c:pt idx="9238">
                  <c:v>-7.8802686020784796</c:v>
                </c:pt>
                <c:pt idx="9239">
                  <c:v>-6.1877456456773103</c:v>
                </c:pt>
                <c:pt idx="9240">
                  <c:v>-6.0589825317268904</c:v>
                </c:pt>
                <c:pt idx="9241">
                  <c:v>6.8995856065936696</c:v>
                </c:pt>
                <c:pt idx="9242">
                  <c:v>-13.845916358006599</c:v>
                </c:pt>
                <c:pt idx="9243">
                  <c:v>-1.93429249100711</c:v>
                </c:pt>
                <c:pt idx="9244">
                  <c:v>2.6504212517052199</c:v>
                </c:pt>
                <c:pt idx="9245">
                  <c:v>2.4695055469964098</c:v>
                </c:pt>
                <c:pt idx="9246">
                  <c:v>-4.1978755199628299</c:v>
                </c:pt>
                <c:pt idx="9247">
                  <c:v>2.4362218954519399</c:v>
                </c:pt>
                <c:pt idx="9248">
                  <c:v>-6.52290061503217</c:v>
                </c:pt>
                <c:pt idx="9249">
                  <c:v>-11.9607640525204</c:v>
                </c:pt>
                <c:pt idx="9250">
                  <c:v>5.8166300716367596</c:v>
                </c:pt>
                <c:pt idx="9251">
                  <c:v>-8.9270020054526302</c:v>
                </c:pt>
                <c:pt idx="9252">
                  <c:v>1.6800797591924499</c:v>
                </c:pt>
                <c:pt idx="9253">
                  <c:v>0.60999360838474004</c:v>
                </c:pt>
                <c:pt idx="9254">
                  <c:v>8.3387420398993104</c:v>
                </c:pt>
                <c:pt idx="9255">
                  <c:v>-16.647318407472</c:v>
                </c:pt>
                <c:pt idx="9256">
                  <c:v>-18.307755214424201</c:v>
                </c:pt>
                <c:pt idx="9257">
                  <c:v>0.73825831136917996</c:v>
                </c:pt>
                <c:pt idx="9258">
                  <c:v>-18.0608278386443</c:v>
                </c:pt>
                <c:pt idx="9259">
                  <c:v>-17.6196147649318</c:v>
                </c:pt>
                <c:pt idx="9260">
                  <c:v>-4.6323873579914903</c:v>
                </c:pt>
                <c:pt idx="9261">
                  <c:v>-13.8643741772186</c:v>
                </c:pt>
                <c:pt idx="9262">
                  <c:v>-16.922424332337101</c:v>
                </c:pt>
                <c:pt idx="9263">
                  <c:v>-13.3278088520417</c:v>
                </c:pt>
                <c:pt idx="9264">
                  <c:v>-17.284848747083299</c:v>
                </c:pt>
                <c:pt idx="9265">
                  <c:v>5.4610247870350799</c:v>
                </c:pt>
                <c:pt idx="9266">
                  <c:v>-10.607499355712299</c:v>
                </c:pt>
                <c:pt idx="9267">
                  <c:v>-14.0819881502016</c:v>
                </c:pt>
                <c:pt idx="9268">
                  <c:v>-3.9651565672514599</c:v>
                </c:pt>
                <c:pt idx="9269">
                  <c:v>-4.8261616519538997</c:v>
                </c:pt>
                <c:pt idx="9270">
                  <c:v>-1.8956805234387899</c:v>
                </c:pt>
                <c:pt idx="9271">
                  <c:v>9.4969134362365697</c:v>
                </c:pt>
                <c:pt idx="9272">
                  <c:v>8.8433707432092703</c:v>
                </c:pt>
                <c:pt idx="9273">
                  <c:v>9.5532983078716693</c:v>
                </c:pt>
                <c:pt idx="9274">
                  <c:v>-16.471902313516701</c:v>
                </c:pt>
                <c:pt idx="9275">
                  <c:v>6.8744446250006304</c:v>
                </c:pt>
                <c:pt idx="9276">
                  <c:v>-0.98858584564343299</c:v>
                </c:pt>
                <c:pt idx="9277">
                  <c:v>-2.94541416140423</c:v>
                </c:pt>
                <c:pt idx="9278">
                  <c:v>-6.2561797593203803</c:v>
                </c:pt>
                <c:pt idx="9279">
                  <c:v>-6.57557949060552</c:v>
                </c:pt>
                <c:pt idx="9280">
                  <c:v>2.5560188339079999</c:v>
                </c:pt>
                <c:pt idx="9281">
                  <c:v>-9.8580103962402692</c:v>
                </c:pt>
                <c:pt idx="9282">
                  <c:v>-10.1084225409284</c:v>
                </c:pt>
                <c:pt idx="9283">
                  <c:v>1.19345023443356</c:v>
                </c:pt>
                <c:pt idx="9284">
                  <c:v>-13.591221638465299</c:v>
                </c:pt>
                <c:pt idx="9285">
                  <c:v>-1.4491886789716599</c:v>
                </c:pt>
                <c:pt idx="9286">
                  <c:v>-6.0745911624590203</c:v>
                </c:pt>
                <c:pt idx="9287">
                  <c:v>-1.0193993494175699</c:v>
                </c:pt>
                <c:pt idx="9288">
                  <c:v>2.6520804039333599</c:v>
                </c:pt>
                <c:pt idx="9289">
                  <c:v>-10.667200591857</c:v>
                </c:pt>
                <c:pt idx="9290">
                  <c:v>-8.8230672199907598</c:v>
                </c:pt>
                <c:pt idx="9291">
                  <c:v>-6.4915022760841303</c:v>
                </c:pt>
                <c:pt idx="9292">
                  <c:v>-6.9818542474903698</c:v>
                </c:pt>
                <c:pt idx="9293">
                  <c:v>-17.556121508364399</c:v>
                </c:pt>
                <c:pt idx="9294">
                  <c:v>-0.38182399311864501</c:v>
                </c:pt>
                <c:pt idx="9295">
                  <c:v>-16.649472774522501</c:v>
                </c:pt>
                <c:pt idx="9296">
                  <c:v>-11.946667848035601</c:v>
                </c:pt>
                <c:pt idx="9297">
                  <c:v>-16.7158872621422</c:v>
                </c:pt>
                <c:pt idx="9298">
                  <c:v>-5.8746126465504398</c:v>
                </c:pt>
                <c:pt idx="9299">
                  <c:v>-9.6893989134311393</c:v>
                </c:pt>
                <c:pt idx="9300">
                  <c:v>-9.6704046994471593</c:v>
                </c:pt>
                <c:pt idx="9301">
                  <c:v>-8.6810480909773595</c:v>
                </c:pt>
                <c:pt idx="9302">
                  <c:v>-18.2955662532557</c:v>
                </c:pt>
                <c:pt idx="9303">
                  <c:v>1.2908295465698501</c:v>
                </c:pt>
                <c:pt idx="9304">
                  <c:v>8.4782925656631303</c:v>
                </c:pt>
                <c:pt idx="9305">
                  <c:v>-12.002342286996599</c:v>
                </c:pt>
                <c:pt idx="9306">
                  <c:v>-1.4838604279350001</c:v>
                </c:pt>
                <c:pt idx="9307">
                  <c:v>6.5832844771841099</c:v>
                </c:pt>
                <c:pt idx="9308">
                  <c:v>-16.999631751486302</c:v>
                </c:pt>
                <c:pt idx="9309">
                  <c:v>-4.7159645037794</c:v>
                </c:pt>
                <c:pt idx="9310">
                  <c:v>-3.68578344877481</c:v>
                </c:pt>
                <c:pt idx="9311">
                  <c:v>5.7167080597041799</c:v>
                </c:pt>
                <c:pt idx="9312">
                  <c:v>-6.7754221127610901</c:v>
                </c:pt>
                <c:pt idx="9313">
                  <c:v>-14.052370935364401</c:v>
                </c:pt>
                <c:pt idx="9314">
                  <c:v>-7.68343159608302</c:v>
                </c:pt>
                <c:pt idx="9315">
                  <c:v>9.6135385616162292</c:v>
                </c:pt>
                <c:pt idx="9316">
                  <c:v>-9.0585895318658594</c:v>
                </c:pt>
                <c:pt idx="9317">
                  <c:v>-14.862676080559</c:v>
                </c:pt>
                <c:pt idx="9318">
                  <c:v>-17.4035157902529</c:v>
                </c:pt>
                <c:pt idx="9319">
                  <c:v>-0.88174159034138799</c:v>
                </c:pt>
                <c:pt idx="9320">
                  <c:v>6.9157667648051699</c:v>
                </c:pt>
                <c:pt idx="9321">
                  <c:v>6.5228509233536096</c:v>
                </c:pt>
                <c:pt idx="9322">
                  <c:v>6.9893482928710098</c:v>
                </c:pt>
                <c:pt idx="9323">
                  <c:v>-2.9295187480240998</c:v>
                </c:pt>
                <c:pt idx="9324">
                  <c:v>6.4746702184254703</c:v>
                </c:pt>
                <c:pt idx="9325">
                  <c:v>-12.1396516415984</c:v>
                </c:pt>
                <c:pt idx="9326">
                  <c:v>-2.9622228707851299</c:v>
                </c:pt>
                <c:pt idx="9327">
                  <c:v>-3.5205681238158602</c:v>
                </c:pt>
                <c:pt idx="9328">
                  <c:v>-11.5407334269686</c:v>
                </c:pt>
                <c:pt idx="9329">
                  <c:v>-4.3370126679725596</c:v>
                </c:pt>
                <c:pt idx="9330">
                  <c:v>-7.2574525575654496</c:v>
                </c:pt>
                <c:pt idx="9331">
                  <c:v>-15.0277836346916</c:v>
                </c:pt>
                <c:pt idx="9332">
                  <c:v>-18.812260244550899</c:v>
                </c:pt>
                <c:pt idx="9333">
                  <c:v>-13.780766829564801</c:v>
                </c:pt>
                <c:pt idx="9334">
                  <c:v>-5.5070308382923399</c:v>
                </c:pt>
                <c:pt idx="9335">
                  <c:v>8.39728406524784</c:v>
                </c:pt>
                <c:pt idx="9336">
                  <c:v>-10.178608168210699</c:v>
                </c:pt>
                <c:pt idx="9337">
                  <c:v>7.8919678769994803</c:v>
                </c:pt>
                <c:pt idx="9338">
                  <c:v>-9.2433188045659502</c:v>
                </c:pt>
                <c:pt idx="9339">
                  <c:v>-6.9822774637219203</c:v>
                </c:pt>
                <c:pt idx="9340">
                  <c:v>-5.6376639732023897</c:v>
                </c:pt>
                <c:pt idx="9341">
                  <c:v>-2.9092551105051099</c:v>
                </c:pt>
                <c:pt idx="9342">
                  <c:v>-3.1890269898649</c:v>
                </c:pt>
                <c:pt idx="9343">
                  <c:v>-2.9111577718878099</c:v>
                </c:pt>
                <c:pt idx="9344">
                  <c:v>-18.7693127683253</c:v>
                </c:pt>
                <c:pt idx="9345">
                  <c:v>-18.8473185611753</c:v>
                </c:pt>
                <c:pt idx="9346">
                  <c:v>-16.9833372532769</c:v>
                </c:pt>
                <c:pt idx="9347">
                  <c:v>6.3550325241238603</c:v>
                </c:pt>
                <c:pt idx="9348">
                  <c:v>0.41931417150765399</c:v>
                </c:pt>
                <c:pt idx="9349">
                  <c:v>-14.1236795225511</c:v>
                </c:pt>
                <c:pt idx="9350">
                  <c:v>-15.590489894754</c:v>
                </c:pt>
                <c:pt idx="9351">
                  <c:v>-15.858195888605501</c:v>
                </c:pt>
                <c:pt idx="9352">
                  <c:v>-0.43209244180245099</c:v>
                </c:pt>
                <c:pt idx="9353">
                  <c:v>-9.5029644794381904E-2</c:v>
                </c:pt>
                <c:pt idx="9354">
                  <c:v>-3.9727993980680201</c:v>
                </c:pt>
                <c:pt idx="9355">
                  <c:v>-16.463927494321101</c:v>
                </c:pt>
                <c:pt idx="9356">
                  <c:v>-13.408480698722</c:v>
                </c:pt>
                <c:pt idx="9357">
                  <c:v>4.4550449893064101</c:v>
                </c:pt>
                <c:pt idx="9358">
                  <c:v>-4.5045317869363704</c:v>
                </c:pt>
                <c:pt idx="9359">
                  <c:v>-0.95759588831975995</c:v>
                </c:pt>
                <c:pt idx="9360">
                  <c:v>-10.546954670207899</c:v>
                </c:pt>
                <c:pt idx="9361">
                  <c:v>9.0501205787636003</c:v>
                </c:pt>
                <c:pt idx="9362">
                  <c:v>5.1215085197167101</c:v>
                </c:pt>
                <c:pt idx="9363">
                  <c:v>-12.3313222157442</c:v>
                </c:pt>
                <c:pt idx="9364">
                  <c:v>6.81090919069515</c:v>
                </c:pt>
                <c:pt idx="9365">
                  <c:v>-4.8877969521220797</c:v>
                </c:pt>
                <c:pt idx="9366">
                  <c:v>-14.833783380492299</c:v>
                </c:pt>
                <c:pt idx="9367">
                  <c:v>-5.1165622607006203</c:v>
                </c:pt>
                <c:pt idx="9368">
                  <c:v>-6.5779813301777601</c:v>
                </c:pt>
                <c:pt idx="9369">
                  <c:v>-18.9070095831114</c:v>
                </c:pt>
                <c:pt idx="9370">
                  <c:v>-3.8403633860387898</c:v>
                </c:pt>
                <c:pt idx="9371">
                  <c:v>-5.2715718514548904</c:v>
                </c:pt>
                <c:pt idx="9372">
                  <c:v>-15.1329551269598</c:v>
                </c:pt>
                <c:pt idx="9373">
                  <c:v>-0.76231777149393098</c:v>
                </c:pt>
                <c:pt idx="9374">
                  <c:v>-16.773051251520599</c:v>
                </c:pt>
                <c:pt idx="9375">
                  <c:v>7.2207884986814301</c:v>
                </c:pt>
                <c:pt idx="9376">
                  <c:v>-6.4741444745504699</c:v>
                </c:pt>
                <c:pt idx="9377">
                  <c:v>-16.378935102259899</c:v>
                </c:pt>
                <c:pt idx="9378">
                  <c:v>-16.961709646916301</c:v>
                </c:pt>
                <c:pt idx="9379">
                  <c:v>5.20699902122381</c:v>
                </c:pt>
                <c:pt idx="9380">
                  <c:v>-12.056417749716701</c:v>
                </c:pt>
                <c:pt idx="9381">
                  <c:v>1.06884860943499</c:v>
                </c:pt>
                <c:pt idx="9382">
                  <c:v>4.1969211760038903</c:v>
                </c:pt>
                <c:pt idx="9383">
                  <c:v>1.17886383381218</c:v>
                </c:pt>
                <c:pt idx="9384">
                  <c:v>-13.4593980585145</c:v>
                </c:pt>
                <c:pt idx="9385">
                  <c:v>-2.2289721774620399</c:v>
                </c:pt>
                <c:pt idx="9386">
                  <c:v>-17.041921065629499</c:v>
                </c:pt>
                <c:pt idx="9387">
                  <c:v>-8.7286473885999492</c:v>
                </c:pt>
                <c:pt idx="9388">
                  <c:v>6.2875711174429503</c:v>
                </c:pt>
                <c:pt idx="9389">
                  <c:v>-16.092123742864398</c:v>
                </c:pt>
                <c:pt idx="9390">
                  <c:v>-4.8808639577852002</c:v>
                </c:pt>
                <c:pt idx="9391">
                  <c:v>8.3256004582222101</c:v>
                </c:pt>
                <c:pt idx="9392">
                  <c:v>2.4634464672479202</c:v>
                </c:pt>
                <c:pt idx="9393">
                  <c:v>8.1318103568618092</c:v>
                </c:pt>
                <c:pt idx="9394">
                  <c:v>5.3911243742281796</c:v>
                </c:pt>
                <c:pt idx="9395">
                  <c:v>5.6469794266934796</c:v>
                </c:pt>
                <c:pt idx="9396">
                  <c:v>2.1765275038349801</c:v>
                </c:pt>
                <c:pt idx="9397">
                  <c:v>0.48169351647931902</c:v>
                </c:pt>
                <c:pt idx="9398">
                  <c:v>-3.6575825841206902</c:v>
                </c:pt>
                <c:pt idx="9399">
                  <c:v>-11.920104219651</c:v>
                </c:pt>
                <c:pt idx="9400">
                  <c:v>-18.972663201381199</c:v>
                </c:pt>
                <c:pt idx="9401">
                  <c:v>8.0354981110896002</c:v>
                </c:pt>
                <c:pt idx="9402">
                  <c:v>-16.3683769740508</c:v>
                </c:pt>
                <c:pt idx="9403">
                  <c:v>-10.3753007100151</c:v>
                </c:pt>
                <c:pt idx="9404">
                  <c:v>2.2413018266532099</c:v>
                </c:pt>
                <c:pt idx="9405">
                  <c:v>6.3940946361261801</c:v>
                </c:pt>
                <c:pt idx="9406">
                  <c:v>-15.9035653252056</c:v>
                </c:pt>
                <c:pt idx="9407">
                  <c:v>7.1910695817737897</c:v>
                </c:pt>
                <c:pt idx="9408">
                  <c:v>-5.5838852976581403</c:v>
                </c:pt>
                <c:pt idx="9409">
                  <c:v>-5.6682578512522301</c:v>
                </c:pt>
                <c:pt idx="9410">
                  <c:v>-9.1079803712397602</c:v>
                </c:pt>
                <c:pt idx="9411">
                  <c:v>-15.679311577118099</c:v>
                </c:pt>
                <c:pt idx="9412">
                  <c:v>4.7130552470659204</c:v>
                </c:pt>
                <c:pt idx="9413">
                  <c:v>-1.9835560668180801</c:v>
                </c:pt>
                <c:pt idx="9414">
                  <c:v>-16.051724411664601</c:v>
                </c:pt>
                <c:pt idx="9415">
                  <c:v>-18.478648861584301</c:v>
                </c:pt>
                <c:pt idx="9416">
                  <c:v>-13.9089916047743</c:v>
                </c:pt>
                <c:pt idx="9417">
                  <c:v>-18.4066930638561</c:v>
                </c:pt>
                <c:pt idx="9418">
                  <c:v>-8.9935006352078908</c:v>
                </c:pt>
                <c:pt idx="9419">
                  <c:v>-11.369300030591999</c:v>
                </c:pt>
                <c:pt idx="9420">
                  <c:v>3.2765315583658898</c:v>
                </c:pt>
                <c:pt idx="9421">
                  <c:v>-4.2674132705564402E-2</c:v>
                </c:pt>
                <c:pt idx="9422">
                  <c:v>-11.600137637544901</c:v>
                </c:pt>
                <c:pt idx="9423">
                  <c:v>-8.6060193433742302</c:v>
                </c:pt>
                <c:pt idx="9424">
                  <c:v>-0.31013043111631899</c:v>
                </c:pt>
                <c:pt idx="9425">
                  <c:v>-3.71114226357831</c:v>
                </c:pt>
                <c:pt idx="9426">
                  <c:v>-0.86877312697814402</c:v>
                </c:pt>
                <c:pt idx="9427">
                  <c:v>-1.81077643218273</c:v>
                </c:pt>
                <c:pt idx="9428">
                  <c:v>-8.9503139174841095</c:v>
                </c:pt>
                <c:pt idx="9429">
                  <c:v>6.77740874955711</c:v>
                </c:pt>
                <c:pt idx="9430">
                  <c:v>-0.45924858439892902</c:v>
                </c:pt>
                <c:pt idx="9431">
                  <c:v>2.9497936044360702</c:v>
                </c:pt>
                <c:pt idx="9432">
                  <c:v>-0.23298399945301501</c:v>
                </c:pt>
                <c:pt idx="9433">
                  <c:v>-17.081318000473701</c:v>
                </c:pt>
                <c:pt idx="9434">
                  <c:v>5.6672742556914404</c:v>
                </c:pt>
                <c:pt idx="9435">
                  <c:v>-16.994615841035699</c:v>
                </c:pt>
                <c:pt idx="9436">
                  <c:v>-2.87764672605369</c:v>
                </c:pt>
                <c:pt idx="9437">
                  <c:v>-0.47705175352518803</c:v>
                </c:pt>
                <c:pt idx="9438">
                  <c:v>7.0926875057746699</c:v>
                </c:pt>
                <c:pt idx="9439">
                  <c:v>-5.4538520526820298</c:v>
                </c:pt>
                <c:pt idx="9440">
                  <c:v>0.47163123675944402</c:v>
                </c:pt>
                <c:pt idx="9441">
                  <c:v>-17.949854345459499</c:v>
                </c:pt>
                <c:pt idx="9442">
                  <c:v>-5.86897386566437</c:v>
                </c:pt>
                <c:pt idx="9443">
                  <c:v>-5.33725327096451</c:v>
                </c:pt>
                <c:pt idx="9444">
                  <c:v>-12.905171565559399</c:v>
                </c:pt>
                <c:pt idx="9445">
                  <c:v>-17.616052195136</c:v>
                </c:pt>
                <c:pt idx="9446">
                  <c:v>-6.0333370667308701</c:v>
                </c:pt>
                <c:pt idx="9447">
                  <c:v>-7.3113897846079103</c:v>
                </c:pt>
                <c:pt idx="9448">
                  <c:v>3.20166082453912</c:v>
                </c:pt>
                <c:pt idx="9449">
                  <c:v>-12.3689958616834</c:v>
                </c:pt>
                <c:pt idx="9450">
                  <c:v>5.9109847289979802</c:v>
                </c:pt>
                <c:pt idx="9451">
                  <c:v>6.8429122406385696</c:v>
                </c:pt>
                <c:pt idx="9452">
                  <c:v>2.25354391304377</c:v>
                </c:pt>
                <c:pt idx="9453">
                  <c:v>2.3578351547677601</c:v>
                </c:pt>
                <c:pt idx="9454">
                  <c:v>2.1551763410578801</c:v>
                </c:pt>
                <c:pt idx="9455">
                  <c:v>-13.164766397022699</c:v>
                </c:pt>
                <c:pt idx="9456">
                  <c:v>-14.109609683257601</c:v>
                </c:pt>
                <c:pt idx="9457">
                  <c:v>9.0236148243222196</c:v>
                </c:pt>
                <c:pt idx="9458">
                  <c:v>-14.285979979646701</c:v>
                </c:pt>
                <c:pt idx="9459">
                  <c:v>9.4294528606663608</c:v>
                </c:pt>
                <c:pt idx="9460">
                  <c:v>2.9139359257336501</c:v>
                </c:pt>
                <c:pt idx="9461">
                  <c:v>-6.5613884013754404</c:v>
                </c:pt>
                <c:pt idx="9462">
                  <c:v>-18.614620456584198</c:v>
                </c:pt>
                <c:pt idx="9463">
                  <c:v>2.3518521337628999</c:v>
                </c:pt>
                <c:pt idx="9464">
                  <c:v>2.1208866288928498</c:v>
                </c:pt>
                <c:pt idx="9465">
                  <c:v>-9.2937119308872393</c:v>
                </c:pt>
                <c:pt idx="9466">
                  <c:v>4.6719904502314797</c:v>
                </c:pt>
                <c:pt idx="9467">
                  <c:v>-11.2138414111875</c:v>
                </c:pt>
                <c:pt idx="9468">
                  <c:v>-15.198627429354399</c:v>
                </c:pt>
                <c:pt idx="9469">
                  <c:v>-7.4070874992479601</c:v>
                </c:pt>
                <c:pt idx="9470">
                  <c:v>0.34466063256379598</c:v>
                </c:pt>
                <c:pt idx="9471">
                  <c:v>-14.5386508978397</c:v>
                </c:pt>
                <c:pt idx="9472">
                  <c:v>-6.2145012017803003</c:v>
                </c:pt>
                <c:pt idx="9473">
                  <c:v>2.6934768435415801</c:v>
                </c:pt>
                <c:pt idx="9474">
                  <c:v>-17.829135692081099</c:v>
                </c:pt>
                <c:pt idx="9475">
                  <c:v>5.6027252503463796</c:v>
                </c:pt>
                <c:pt idx="9476">
                  <c:v>3.4324763029029302</c:v>
                </c:pt>
                <c:pt idx="9477">
                  <c:v>8.3961143540376906</c:v>
                </c:pt>
                <c:pt idx="9478">
                  <c:v>-2.0582004677043901</c:v>
                </c:pt>
                <c:pt idx="9479">
                  <c:v>-6.6522545677493499</c:v>
                </c:pt>
                <c:pt idx="9480">
                  <c:v>-10.097771909471801</c:v>
                </c:pt>
                <c:pt idx="9481">
                  <c:v>-12.519316295253301</c:v>
                </c:pt>
                <c:pt idx="9482">
                  <c:v>-8.3554980478811594</c:v>
                </c:pt>
                <c:pt idx="9483">
                  <c:v>-11.8676256225055</c:v>
                </c:pt>
                <c:pt idx="9484">
                  <c:v>-9.3651154839489195</c:v>
                </c:pt>
                <c:pt idx="9485">
                  <c:v>0.33162102403675597</c:v>
                </c:pt>
                <c:pt idx="9486">
                  <c:v>-12.0136592543322</c:v>
                </c:pt>
                <c:pt idx="9487">
                  <c:v>-8.0891682917055299</c:v>
                </c:pt>
                <c:pt idx="9488">
                  <c:v>3.2447754288117698</c:v>
                </c:pt>
                <c:pt idx="9489">
                  <c:v>-7.5994517684673299</c:v>
                </c:pt>
                <c:pt idx="9490">
                  <c:v>2.3884730552045399</c:v>
                </c:pt>
                <c:pt idx="9491">
                  <c:v>-4.7459898643801397</c:v>
                </c:pt>
                <c:pt idx="9492">
                  <c:v>7.8240514807669301</c:v>
                </c:pt>
                <c:pt idx="9493">
                  <c:v>2.5570925656567902</c:v>
                </c:pt>
                <c:pt idx="9494">
                  <c:v>-17.525843037462302</c:v>
                </c:pt>
                <c:pt idx="9495">
                  <c:v>-15.414463611817901</c:v>
                </c:pt>
                <c:pt idx="9496">
                  <c:v>5.7415382389769603</c:v>
                </c:pt>
                <c:pt idx="9497">
                  <c:v>-2.8049209529752801</c:v>
                </c:pt>
                <c:pt idx="9498">
                  <c:v>-3.11825560808545</c:v>
                </c:pt>
                <c:pt idx="9499">
                  <c:v>-4.9748709361172203</c:v>
                </c:pt>
                <c:pt idx="9500">
                  <c:v>-13.2762986833329</c:v>
                </c:pt>
                <c:pt idx="9501">
                  <c:v>-3.16412722239127</c:v>
                </c:pt>
                <c:pt idx="9502">
                  <c:v>-3.9495116417220899</c:v>
                </c:pt>
                <c:pt idx="9503">
                  <c:v>-15.468116308650201</c:v>
                </c:pt>
                <c:pt idx="9504">
                  <c:v>-11.0879003437921</c:v>
                </c:pt>
                <c:pt idx="9505">
                  <c:v>-14.4491323217682</c:v>
                </c:pt>
                <c:pt idx="9506">
                  <c:v>-18.053634906876699</c:v>
                </c:pt>
                <c:pt idx="9507">
                  <c:v>-5.7248799932196004</c:v>
                </c:pt>
                <c:pt idx="9508">
                  <c:v>7.5894737477403398</c:v>
                </c:pt>
                <c:pt idx="9509">
                  <c:v>-6.7797463278367296</c:v>
                </c:pt>
                <c:pt idx="9510">
                  <c:v>0.69336415052619504</c:v>
                </c:pt>
                <c:pt idx="9511">
                  <c:v>-18.595763465567099</c:v>
                </c:pt>
                <c:pt idx="9512">
                  <c:v>-0.22469093717413799</c:v>
                </c:pt>
                <c:pt idx="9513">
                  <c:v>-2.4470582647811101</c:v>
                </c:pt>
                <c:pt idx="9514">
                  <c:v>-3.45076203598133</c:v>
                </c:pt>
                <c:pt idx="9515">
                  <c:v>-8.90288429796564</c:v>
                </c:pt>
                <c:pt idx="9516">
                  <c:v>-9.2424840892354698</c:v>
                </c:pt>
                <c:pt idx="9517">
                  <c:v>-18.145376753408801</c:v>
                </c:pt>
                <c:pt idx="9518">
                  <c:v>-11.691498942526801</c:v>
                </c:pt>
                <c:pt idx="9519">
                  <c:v>6.1847066935625499</c:v>
                </c:pt>
                <c:pt idx="9520">
                  <c:v>-13.105539558054399</c:v>
                </c:pt>
                <c:pt idx="9521">
                  <c:v>-5.2855858834237601</c:v>
                </c:pt>
                <c:pt idx="9522">
                  <c:v>-6.6888963641768902</c:v>
                </c:pt>
                <c:pt idx="9523">
                  <c:v>7.6852438238665304</c:v>
                </c:pt>
                <c:pt idx="9524">
                  <c:v>8.88645776522654</c:v>
                </c:pt>
                <c:pt idx="9525">
                  <c:v>4.4668633845141796</c:v>
                </c:pt>
                <c:pt idx="9526">
                  <c:v>6.1696608083184303</c:v>
                </c:pt>
                <c:pt idx="9527">
                  <c:v>-10.1638370302091</c:v>
                </c:pt>
                <c:pt idx="9528">
                  <c:v>-0.11347066898503801</c:v>
                </c:pt>
                <c:pt idx="9529">
                  <c:v>-11.6627012927983</c:v>
                </c:pt>
                <c:pt idx="9530">
                  <c:v>8.0487473552276398</c:v>
                </c:pt>
                <c:pt idx="9531">
                  <c:v>-14.287060617846</c:v>
                </c:pt>
                <c:pt idx="9532">
                  <c:v>-14.5716664147612</c:v>
                </c:pt>
                <c:pt idx="9533">
                  <c:v>-16.6561143312063</c:v>
                </c:pt>
                <c:pt idx="9534">
                  <c:v>3.8744640795286198</c:v>
                </c:pt>
                <c:pt idx="9535">
                  <c:v>5.0488012180514898</c:v>
                </c:pt>
                <c:pt idx="9536">
                  <c:v>-6.8575269784826004E-2</c:v>
                </c:pt>
                <c:pt idx="9537">
                  <c:v>-16.721271092819499</c:v>
                </c:pt>
                <c:pt idx="9538">
                  <c:v>-9.0202631346528008</c:v>
                </c:pt>
                <c:pt idx="9539">
                  <c:v>-6.3162014630134804</c:v>
                </c:pt>
                <c:pt idx="9540">
                  <c:v>-13.440166054829101</c:v>
                </c:pt>
                <c:pt idx="9541">
                  <c:v>-0.12901492310104201</c:v>
                </c:pt>
                <c:pt idx="9542">
                  <c:v>0.26857681457818899</c:v>
                </c:pt>
                <c:pt idx="9543">
                  <c:v>-1.83340483308126</c:v>
                </c:pt>
                <c:pt idx="9544">
                  <c:v>-14.6422621021339</c:v>
                </c:pt>
                <c:pt idx="9545">
                  <c:v>4.5763503387626701</c:v>
                </c:pt>
                <c:pt idx="9546">
                  <c:v>-15.997943374664001</c:v>
                </c:pt>
                <c:pt idx="9547">
                  <c:v>3.6633819589451901</c:v>
                </c:pt>
                <c:pt idx="9548">
                  <c:v>-0.42775808552720901</c:v>
                </c:pt>
                <c:pt idx="9549">
                  <c:v>-19.1476013215382</c:v>
                </c:pt>
                <c:pt idx="9550">
                  <c:v>6.8342550527610499E-2</c:v>
                </c:pt>
                <c:pt idx="9551">
                  <c:v>-11.977967610604599</c:v>
                </c:pt>
                <c:pt idx="9552">
                  <c:v>-17.6579463765929</c:v>
                </c:pt>
                <c:pt idx="9553">
                  <c:v>-12.696897361334599</c:v>
                </c:pt>
                <c:pt idx="9554">
                  <c:v>4.57595828488944</c:v>
                </c:pt>
                <c:pt idx="9555">
                  <c:v>-10.5837760891051</c:v>
                </c:pt>
                <c:pt idx="9556">
                  <c:v>-0.75903234327781899</c:v>
                </c:pt>
                <c:pt idx="9557">
                  <c:v>-14.4575954313074</c:v>
                </c:pt>
                <c:pt idx="9558">
                  <c:v>2.2195224895108598</c:v>
                </c:pt>
                <c:pt idx="9559">
                  <c:v>-12.117247937276501</c:v>
                </c:pt>
                <c:pt idx="9560">
                  <c:v>-8.4541035438878502</c:v>
                </c:pt>
                <c:pt idx="9561">
                  <c:v>0.90295736836285101</c:v>
                </c:pt>
                <c:pt idx="9562">
                  <c:v>-0.82879161585170202</c:v>
                </c:pt>
                <c:pt idx="9563">
                  <c:v>3.3540391765426301</c:v>
                </c:pt>
                <c:pt idx="9564">
                  <c:v>2.34153380204204</c:v>
                </c:pt>
                <c:pt idx="9565">
                  <c:v>-2.5467240340061399</c:v>
                </c:pt>
                <c:pt idx="9566">
                  <c:v>-11.686717818441201</c:v>
                </c:pt>
                <c:pt idx="9567">
                  <c:v>2.3858394039891802</c:v>
                </c:pt>
                <c:pt idx="9568">
                  <c:v>-10.0778250131028</c:v>
                </c:pt>
                <c:pt idx="9569">
                  <c:v>-14.660322901418199</c:v>
                </c:pt>
                <c:pt idx="9570">
                  <c:v>0.54066321712968501</c:v>
                </c:pt>
                <c:pt idx="9571">
                  <c:v>-17.921107572695099</c:v>
                </c:pt>
                <c:pt idx="9572">
                  <c:v>-18.181068645221501</c:v>
                </c:pt>
                <c:pt idx="9573">
                  <c:v>-6.5041880351984798</c:v>
                </c:pt>
                <c:pt idx="9574">
                  <c:v>-17.833530861801002</c:v>
                </c:pt>
                <c:pt idx="9575">
                  <c:v>-8.4200905969117805</c:v>
                </c:pt>
                <c:pt idx="9576">
                  <c:v>-15.597763636971701</c:v>
                </c:pt>
                <c:pt idx="9577">
                  <c:v>6.8418793393189503</c:v>
                </c:pt>
                <c:pt idx="9578">
                  <c:v>-18.5278201355965</c:v>
                </c:pt>
                <c:pt idx="9579">
                  <c:v>-10.2992875186763</c:v>
                </c:pt>
                <c:pt idx="9580">
                  <c:v>-17.916733293968601</c:v>
                </c:pt>
                <c:pt idx="9581">
                  <c:v>-0.33419781399418702</c:v>
                </c:pt>
                <c:pt idx="9582">
                  <c:v>7.3791170461964297</c:v>
                </c:pt>
                <c:pt idx="9583">
                  <c:v>-17.2202086185968</c:v>
                </c:pt>
                <c:pt idx="9584">
                  <c:v>-16.473880539635001</c:v>
                </c:pt>
                <c:pt idx="9585">
                  <c:v>-1.05810088902427</c:v>
                </c:pt>
                <c:pt idx="9586">
                  <c:v>-13.473882403758401</c:v>
                </c:pt>
                <c:pt idx="9587">
                  <c:v>-4.1197235900825904</c:v>
                </c:pt>
                <c:pt idx="9588">
                  <c:v>-9.3796524451114998</c:v>
                </c:pt>
                <c:pt idx="9589">
                  <c:v>0.118970860530916</c:v>
                </c:pt>
                <c:pt idx="9590">
                  <c:v>2.0970247191673099</c:v>
                </c:pt>
                <c:pt idx="9591">
                  <c:v>-3.64825616262398</c:v>
                </c:pt>
                <c:pt idx="9592">
                  <c:v>-8.2818879806250791</c:v>
                </c:pt>
                <c:pt idx="9593">
                  <c:v>8.9718117351863302</c:v>
                </c:pt>
                <c:pt idx="9594">
                  <c:v>-3.8637053540534301</c:v>
                </c:pt>
                <c:pt idx="9595">
                  <c:v>9.3768323803224405</c:v>
                </c:pt>
                <c:pt idx="9596">
                  <c:v>-2.26998473390897</c:v>
                </c:pt>
                <c:pt idx="9597">
                  <c:v>-9.2969600517417295</c:v>
                </c:pt>
                <c:pt idx="9598">
                  <c:v>-8.5166417731679598</c:v>
                </c:pt>
                <c:pt idx="9599">
                  <c:v>-4.5386404327328798</c:v>
                </c:pt>
                <c:pt idx="9600">
                  <c:v>-10.542813625334601</c:v>
                </c:pt>
                <c:pt idx="9601">
                  <c:v>-3.1518315289082302</c:v>
                </c:pt>
                <c:pt idx="9602">
                  <c:v>-3.3801226058971201</c:v>
                </c:pt>
                <c:pt idx="9603">
                  <c:v>-5.4483634810834198</c:v>
                </c:pt>
                <c:pt idx="9604">
                  <c:v>-9.5378222760241993</c:v>
                </c:pt>
                <c:pt idx="9605">
                  <c:v>3.79059915255975</c:v>
                </c:pt>
                <c:pt idx="9606">
                  <c:v>-5.3251836181397403</c:v>
                </c:pt>
                <c:pt idx="9607">
                  <c:v>-2.3636357092089799</c:v>
                </c:pt>
                <c:pt idx="9608">
                  <c:v>0.32762684350871701</c:v>
                </c:pt>
                <c:pt idx="9609">
                  <c:v>6.2412476083575701</c:v>
                </c:pt>
                <c:pt idx="9610">
                  <c:v>-16.853405942423301</c:v>
                </c:pt>
                <c:pt idx="9611">
                  <c:v>-12.235882034110199</c:v>
                </c:pt>
                <c:pt idx="9612">
                  <c:v>-10.624444719464</c:v>
                </c:pt>
                <c:pt idx="9613">
                  <c:v>-10.669388714560901</c:v>
                </c:pt>
                <c:pt idx="9614">
                  <c:v>-15.248579412367</c:v>
                </c:pt>
                <c:pt idx="9615">
                  <c:v>1.3301492942316699</c:v>
                </c:pt>
                <c:pt idx="9616">
                  <c:v>-10.3159324339699</c:v>
                </c:pt>
                <c:pt idx="9617">
                  <c:v>-19.023333590797002</c:v>
                </c:pt>
                <c:pt idx="9618">
                  <c:v>-4.4995167568614498</c:v>
                </c:pt>
                <c:pt idx="9619">
                  <c:v>6.19489794609642</c:v>
                </c:pt>
                <c:pt idx="9620">
                  <c:v>-13.922044787888</c:v>
                </c:pt>
                <c:pt idx="9621">
                  <c:v>-6.3013655709935001</c:v>
                </c:pt>
                <c:pt idx="9622">
                  <c:v>-16.4041225558998</c:v>
                </c:pt>
                <c:pt idx="9623">
                  <c:v>1.85123364119936</c:v>
                </c:pt>
                <c:pt idx="9624">
                  <c:v>-3.7770682548388899</c:v>
                </c:pt>
                <c:pt idx="9625">
                  <c:v>6.5518868450261802</c:v>
                </c:pt>
                <c:pt idx="9626">
                  <c:v>-14.7576979887522</c:v>
                </c:pt>
                <c:pt idx="9627">
                  <c:v>-3.9097679769428102</c:v>
                </c:pt>
                <c:pt idx="9628">
                  <c:v>-3.5149696721304502</c:v>
                </c:pt>
                <c:pt idx="9629">
                  <c:v>-15.3771526564621</c:v>
                </c:pt>
                <c:pt idx="9630">
                  <c:v>-17.853534030198102</c:v>
                </c:pt>
                <c:pt idx="9631">
                  <c:v>-1.86904442859376</c:v>
                </c:pt>
                <c:pt idx="9632">
                  <c:v>2.67365362656935</c:v>
                </c:pt>
                <c:pt idx="9633">
                  <c:v>-11.5479587961586</c:v>
                </c:pt>
                <c:pt idx="9634">
                  <c:v>-1.2729859270656201</c:v>
                </c:pt>
                <c:pt idx="9635">
                  <c:v>-14.268644306605101</c:v>
                </c:pt>
                <c:pt idx="9636">
                  <c:v>-9.4402324476137398</c:v>
                </c:pt>
                <c:pt idx="9637">
                  <c:v>-4.7430903105916098</c:v>
                </c:pt>
                <c:pt idx="9638">
                  <c:v>-1.6870499182696901</c:v>
                </c:pt>
                <c:pt idx="9639">
                  <c:v>-8.49333905200033</c:v>
                </c:pt>
                <c:pt idx="9640">
                  <c:v>-6.3510732831608596</c:v>
                </c:pt>
                <c:pt idx="9641">
                  <c:v>-2.2211477789814298</c:v>
                </c:pt>
                <c:pt idx="9642">
                  <c:v>0.149449529809311</c:v>
                </c:pt>
                <c:pt idx="9643">
                  <c:v>3.5348001639936402</c:v>
                </c:pt>
                <c:pt idx="9644">
                  <c:v>-14.7702687955827</c:v>
                </c:pt>
                <c:pt idx="9645">
                  <c:v>5.4395227552494596</c:v>
                </c:pt>
                <c:pt idx="9646">
                  <c:v>-17.879483828175001</c:v>
                </c:pt>
                <c:pt idx="9647">
                  <c:v>2.8556392943317301</c:v>
                </c:pt>
                <c:pt idx="9648">
                  <c:v>8.9197358921891592</c:v>
                </c:pt>
                <c:pt idx="9649">
                  <c:v>9.1118498401950703</c:v>
                </c:pt>
                <c:pt idx="9650">
                  <c:v>-8.4975401722525703</c:v>
                </c:pt>
                <c:pt idx="9651">
                  <c:v>-4.7052783736376096</c:v>
                </c:pt>
                <c:pt idx="9652">
                  <c:v>-15.365354944391299</c:v>
                </c:pt>
                <c:pt idx="9653">
                  <c:v>9.3945874163915999</c:v>
                </c:pt>
                <c:pt idx="9654">
                  <c:v>-15.582736470224701</c:v>
                </c:pt>
                <c:pt idx="9655">
                  <c:v>8.8423802472779798</c:v>
                </c:pt>
                <c:pt idx="9656">
                  <c:v>-19.234134306240701</c:v>
                </c:pt>
                <c:pt idx="9657">
                  <c:v>8.7948270920808902</c:v>
                </c:pt>
                <c:pt idx="9658">
                  <c:v>4.3098527710826096</c:v>
                </c:pt>
                <c:pt idx="9659">
                  <c:v>-0.314025034643302</c:v>
                </c:pt>
                <c:pt idx="9660">
                  <c:v>-11.878873156829901</c:v>
                </c:pt>
                <c:pt idx="9661">
                  <c:v>-17.5424823669807</c:v>
                </c:pt>
                <c:pt idx="9662">
                  <c:v>3.6003415961293102</c:v>
                </c:pt>
                <c:pt idx="9663">
                  <c:v>-9.4471247027042295</c:v>
                </c:pt>
                <c:pt idx="9664">
                  <c:v>5.3622107884849504</c:v>
                </c:pt>
                <c:pt idx="9665">
                  <c:v>-2.3834417866834099</c:v>
                </c:pt>
                <c:pt idx="9666">
                  <c:v>-9.0779756691852604</c:v>
                </c:pt>
                <c:pt idx="9667">
                  <c:v>-9.4774184371873194</c:v>
                </c:pt>
                <c:pt idx="9668">
                  <c:v>5.1785006434321899</c:v>
                </c:pt>
                <c:pt idx="9669">
                  <c:v>-15.5190595795706</c:v>
                </c:pt>
                <c:pt idx="9670">
                  <c:v>-10.0613441637148</c:v>
                </c:pt>
                <c:pt idx="9671">
                  <c:v>9.4244991688899304</c:v>
                </c:pt>
                <c:pt idx="9672">
                  <c:v>1.6162520250569301</c:v>
                </c:pt>
                <c:pt idx="9673">
                  <c:v>-17.125212848548902</c:v>
                </c:pt>
                <c:pt idx="9674">
                  <c:v>-13.9521123313651</c:v>
                </c:pt>
                <c:pt idx="9675">
                  <c:v>5.9941025934140901</c:v>
                </c:pt>
                <c:pt idx="9676">
                  <c:v>-5.7857393533161297</c:v>
                </c:pt>
                <c:pt idx="9677">
                  <c:v>-9.7615724741660106</c:v>
                </c:pt>
                <c:pt idx="9678">
                  <c:v>-11.0579430876946</c:v>
                </c:pt>
                <c:pt idx="9679">
                  <c:v>-12.241554290047601</c:v>
                </c:pt>
                <c:pt idx="9680">
                  <c:v>-8.2788768630524299</c:v>
                </c:pt>
                <c:pt idx="9681">
                  <c:v>1.7085424601956301</c:v>
                </c:pt>
                <c:pt idx="9682">
                  <c:v>-10.1127971232081</c:v>
                </c:pt>
                <c:pt idx="9683">
                  <c:v>-1.7173123128619801</c:v>
                </c:pt>
                <c:pt idx="9684">
                  <c:v>-1.9022605064143501</c:v>
                </c:pt>
                <c:pt idx="9685">
                  <c:v>-15.2324965910954</c:v>
                </c:pt>
                <c:pt idx="9686">
                  <c:v>8.1729947624028103</c:v>
                </c:pt>
                <c:pt idx="9687">
                  <c:v>-3.4152911264667298</c:v>
                </c:pt>
                <c:pt idx="9688">
                  <c:v>5.2453909102119001</c:v>
                </c:pt>
                <c:pt idx="9689">
                  <c:v>-15.081971890013699</c:v>
                </c:pt>
                <c:pt idx="9690">
                  <c:v>-19.123707442570002</c:v>
                </c:pt>
                <c:pt idx="9691">
                  <c:v>-14.155893858257899</c:v>
                </c:pt>
                <c:pt idx="9692">
                  <c:v>-9.6858775850317897</c:v>
                </c:pt>
                <c:pt idx="9693">
                  <c:v>6.6909058891944202</c:v>
                </c:pt>
                <c:pt idx="9694">
                  <c:v>-3.17548531613956</c:v>
                </c:pt>
                <c:pt idx="9695">
                  <c:v>-15.975983083391901</c:v>
                </c:pt>
                <c:pt idx="9696">
                  <c:v>4.9470220108367498</c:v>
                </c:pt>
                <c:pt idx="9697">
                  <c:v>-19.151223838398298</c:v>
                </c:pt>
                <c:pt idx="9698">
                  <c:v>-7.0284347566377603</c:v>
                </c:pt>
                <c:pt idx="9699">
                  <c:v>6.9195531314384995E-2</c:v>
                </c:pt>
                <c:pt idx="9700">
                  <c:v>-8.5824147003601698</c:v>
                </c:pt>
                <c:pt idx="9701">
                  <c:v>-0.29073507052119602</c:v>
                </c:pt>
                <c:pt idx="9702">
                  <c:v>-3.14028675975774</c:v>
                </c:pt>
                <c:pt idx="9703">
                  <c:v>-11.022706546469101</c:v>
                </c:pt>
                <c:pt idx="9704">
                  <c:v>6.7947174407357602</c:v>
                </c:pt>
                <c:pt idx="9705">
                  <c:v>-1.23984263363883</c:v>
                </c:pt>
                <c:pt idx="9706">
                  <c:v>-13.744061743261501</c:v>
                </c:pt>
                <c:pt idx="9707">
                  <c:v>6.6803125560195902</c:v>
                </c:pt>
                <c:pt idx="9708">
                  <c:v>-4.2814281241992003</c:v>
                </c:pt>
                <c:pt idx="9709">
                  <c:v>0.62423096999696803</c:v>
                </c:pt>
                <c:pt idx="9710">
                  <c:v>4.3839333140436896</c:v>
                </c:pt>
                <c:pt idx="9711">
                  <c:v>-5.4084412713437997</c:v>
                </c:pt>
                <c:pt idx="9712">
                  <c:v>-13.4863839946031</c:v>
                </c:pt>
                <c:pt idx="9713">
                  <c:v>-18.2848453334792</c:v>
                </c:pt>
                <c:pt idx="9714">
                  <c:v>1.9535711754488401</c:v>
                </c:pt>
                <c:pt idx="9715">
                  <c:v>6.8311006722498897</c:v>
                </c:pt>
                <c:pt idx="9716">
                  <c:v>-6.3936277931729899</c:v>
                </c:pt>
                <c:pt idx="9717">
                  <c:v>-4.0298286814070901</c:v>
                </c:pt>
                <c:pt idx="9718">
                  <c:v>-4.0565208982080696</c:v>
                </c:pt>
                <c:pt idx="9719">
                  <c:v>8.7366360079399392</c:v>
                </c:pt>
                <c:pt idx="9720">
                  <c:v>-8.8007938601190006</c:v>
                </c:pt>
                <c:pt idx="9721">
                  <c:v>-10.1168469402973</c:v>
                </c:pt>
                <c:pt idx="9722">
                  <c:v>2.4517261988919001</c:v>
                </c:pt>
                <c:pt idx="9723">
                  <c:v>5.3611378811966999</c:v>
                </c:pt>
                <c:pt idx="9724">
                  <c:v>-8.7616641733321092</c:v>
                </c:pt>
                <c:pt idx="9725">
                  <c:v>-18.793233241591601</c:v>
                </c:pt>
                <c:pt idx="9726">
                  <c:v>6.1429016486277099</c:v>
                </c:pt>
                <c:pt idx="9727">
                  <c:v>-13.575896968520899</c:v>
                </c:pt>
                <c:pt idx="9728">
                  <c:v>-9.1166242154809396</c:v>
                </c:pt>
                <c:pt idx="9729">
                  <c:v>5.4113008369109901</c:v>
                </c:pt>
                <c:pt idx="9730">
                  <c:v>8.24533730778926</c:v>
                </c:pt>
                <c:pt idx="9731">
                  <c:v>-5.7701100739151698</c:v>
                </c:pt>
                <c:pt idx="9732">
                  <c:v>-14.175135795115599</c:v>
                </c:pt>
                <c:pt idx="9733">
                  <c:v>-8.6036767800442409</c:v>
                </c:pt>
                <c:pt idx="9734">
                  <c:v>7.81116270984176</c:v>
                </c:pt>
                <c:pt idx="9735">
                  <c:v>-5.5673085345226196</c:v>
                </c:pt>
                <c:pt idx="9736">
                  <c:v>0.206785469773692</c:v>
                </c:pt>
                <c:pt idx="9737">
                  <c:v>7.3974331526692403</c:v>
                </c:pt>
                <c:pt idx="9738">
                  <c:v>-7.1566596280376702</c:v>
                </c:pt>
                <c:pt idx="9739">
                  <c:v>-5.9151526005774899</c:v>
                </c:pt>
                <c:pt idx="9740">
                  <c:v>-2.3881035661558601</c:v>
                </c:pt>
                <c:pt idx="9741">
                  <c:v>4.1985715382065596</c:v>
                </c:pt>
                <c:pt idx="9742">
                  <c:v>-2.2305162400641798</c:v>
                </c:pt>
                <c:pt idx="9743">
                  <c:v>7.8375718661759102</c:v>
                </c:pt>
                <c:pt idx="9744">
                  <c:v>-18.048288025752299</c:v>
                </c:pt>
                <c:pt idx="9745">
                  <c:v>-15.5436404499691</c:v>
                </c:pt>
                <c:pt idx="9746">
                  <c:v>2.4914957833743299</c:v>
                </c:pt>
                <c:pt idx="9747">
                  <c:v>0.40297040988152399</c:v>
                </c:pt>
                <c:pt idx="9748">
                  <c:v>-4.2761796969854498</c:v>
                </c:pt>
                <c:pt idx="9749">
                  <c:v>0.429219089753201</c:v>
                </c:pt>
                <c:pt idx="9750">
                  <c:v>4.5429279410566696</c:v>
                </c:pt>
                <c:pt idx="9751">
                  <c:v>-0.66867117291370604</c:v>
                </c:pt>
                <c:pt idx="9752">
                  <c:v>-11.6814940249595</c:v>
                </c:pt>
                <c:pt idx="9753">
                  <c:v>-8.5103168453116105</c:v>
                </c:pt>
                <c:pt idx="9754">
                  <c:v>-6.7004603940019098</c:v>
                </c:pt>
                <c:pt idx="9755">
                  <c:v>-1.8937042561873501</c:v>
                </c:pt>
                <c:pt idx="9756">
                  <c:v>9.2837032455487698</c:v>
                </c:pt>
                <c:pt idx="9757">
                  <c:v>-7.0639222953798404</c:v>
                </c:pt>
                <c:pt idx="9758">
                  <c:v>0.22022161245744001</c:v>
                </c:pt>
                <c:pt idx="9759">
                  <c:v>-9.9042980207041307</c:v>
                </c:pt>
                <c:pt idx="9760">
                  <c:v>-4.1176629379177303</c:v>
                </c:pt>
                <c:pt idx="9761">
                  <c:v>-16.833965317155901</c:v>
                </c:pt>
                <c:pt idx="9762">
                  <c:v>0.85302737860725597</c:v>
                </c:pt>
                <c:pt idx="9763">
                  <c:v>1.9070461996107699</c:v>
                </c:pt>
                <c:pt idx="9764">
                  <c:v>9.4622177390001596</c:v>
                </c:pt>
                <c:pt idx="9765">
                  <c:v>-3.0215481458739202</c:v>
                </c:pt>
                <c:pt idx="9766">
                  <c:v>-10.6709046233807</c:v>
                </c:pt>
                <c:pt idx="9767">
                  <c:v>-3.4648569910195599</c:v>
                </c:pt>
                <c:pt idx="9768">
                  <c:v>3.01745874018127</c:v>
                </c:pt>
                <c:pt idx="9769">
                  <c:v>1.91775635968476</c:v>
                </c:pt>
                <c:pt idx="9770">
                  <c:v>-9.7776775008862007</c:v>
                </c:pt>
                <c:pt idx="9771">
                  <c:v>5.9034486238322303</c:v>
                </c:pt>
                <c:pt idx="9772">
                  <c:v>-7.7804261046386003</c:v>
                </c:pt>
                <c:pt idx="9773">
                  <c:v>4.81872221691372</c:v>
                </c:pt>
                <c:pt idx="9774">
                  <c:v>-14.378305235701101</c:v>
                </c:pt>
                <c:pt idx="9775">
                  <c:v>-7.2519655701322696</c:v>
                </c:pt>
                <c:pt idx="9776">
                  <c:v>8.5900562547832102</c:v>
                </c:pt>
                <c:pt idx="9777">
                  <c:v>-17.5939114324357</c:v>
                </c:pt>
                <c:pt idx="9778">
                  <c:v>1.9275047930592</c:v>
                </c:pt>
                <c:pt idx="9779">
                  <c:v>-19.003048260435801</c:v>
                </c:pt>
                <c:pt idx="9780">
                  <c:v>5.0309857947533398</c:v>
                </c:pt>
                <c:pt idx="9781">
                  <c:v>-15.7660375202504</c:v>
                </c:pt>
                <c:pt idx="9782">
                  <c:v>-12.991778375733199</c:v>
                </c:pt>
                <c:pt idx="9783">
                  <c:v>7.0596096588093404</c:v>
                </c:pt>
                <c:pt idx="9784">
                  <c:v>-9.9518064285763899</c:v>
                </c:pt>
                <c:pt idx="9785">
                  <c:v>-2.4228409321539401</c:v>
                </c:pt>
                <c:pt idx="9786">
                  <c:v>7.9925759267344603</c:v>
                </c:pt>
                <c:pt idx="9787">
                  <c:v>-3.90951694614429</c:v>
                </c:pt>
                <c:pt idx="9788">
                  <c:v>-3.8755694851046898</c:v>
                </c:pt>
                <c:pt idx="9789">
                  <c:v>-16.685455086619399</c:v>
                </c:pt>
                <c:pt idx="9790">
                  <c:v>-3.7740751006862099</c:v>
                </c:pt>
                <c:pt idx="9791">
                  <c:v>8.8204552041299795</c:v>
                </c:pt>
                <c:pt idx="9792">
                  <c:v>-10.5778518432474</c:v>
                </c:pt>
                <c:pt idx="9793">
                  <c:v>-13.417498205644501</c:v>
                </c:pt>
                <c:pt idx="9794">
                  <c:v>-14.320942954314299</c:v>
                </c:pt>
                <c:pt idx="9795">
                  <c:v>-14.8097359324177</c:v>
                </c:pt>
                <c:pt idx="9796">
                  <c:v>-9.1323335555982901</c:v>
                </c:pt>
                <c:pt idx="9797">
                  <c:v>0.40349737776681999</c:v>
                </c:pt>
                <c:pt idx="9798">
                  <c:v>0.20025887296636299</c:v>
                </c:pt>
                <c:pt idx="9799">
                  <c:v>-3.8168946938213302</c:v>
                </c:pt>
                <c:pt idx="9800">
                  <c:v>-9.9917676308909105</c:v>
                </c:pt>
                <c:pt idx="9801">
                  <c:v>-18.1763973680617</c:v>
                </c:pt>
                <c:pt idx="9802">
                  <c:v>4.2416319991466196</c:v>
                </c:pt>
                <c:pt idx="9803">
                  <c:v>-15.7354361623374</c:v>
                </c:pt>
                <c:pt idx="9804">
                  <c:v>4.7686266289517301</c:v>
                </c:pt>
                <c:pt idx="9805">
                  <c:v>-4.9915582975817001</c:v>
                </c:pt>
                <c:pt idx="9806">
                  <c:v>5.4884388380611702</c:v>
                </c:pt>
                <c:pt idx="9807">
                  <c:v>-2.0945937701865098</c:v>
                </c:pt>
                <c:pt idx="9808">
                  <c:v>-0.18302011478632699</c:v>
                </c:pt>
                <c:pt idx="9809">
                  <c:v>-9.00275537714111</c:v>
                </c:pt>
                <c:pt idx="9810">
                  <c:v>2.8733637635707998</c:v>
                </c:pt>
                <c:pt idx="9811">
                  <c:v>-10.7001730677637</c:v>
                </c:pt>
                <c:pt idx="9812">
                  <c:v>4.1638354285458901</c:v>
                </c:pt>
                <c:pt idx="9813">
                  <c:v>-15.587530658543301</c:v>
                </c:pt>
                <c:pt idx="9814">
                  <c:v>-9.4765702093058195</c:v>
                </c:pt>
                <c:pt idx="9815">
                  <c:v>4.5972409996966999</c:v>
                </c:pt>
                <c:pt idx="9816">
                  <c:v>-4.1623507267688797</c:v>
                </c:pt>
                <c:pt idx="9817">
                  <c:v>3.27633038298955</c:v>
                </c:pt>
                <c:pt idx="9818">
                  <c:v>-3.0747666391336499</c:v>
                </c:pt>
                <c:pt idx="9819">
                  <c:v>-18.129828179706099</c:v>
                </c:pt>
                <c:pt idx="9820">
                  <c:v>7.6937331877338</c:v>
                </c:pt>
                <c:pt idx="9821">
                  <c:v>-3.1189975368491298</c:v>
                </c:pt>
                <c:pt idx="9822">
                  <c:v>0.29985461094295202</c:v>
                </c:pt>
                <c:pt idx="9823">
                  <c:v>-0.65406544309639003</c:v>
                </c:pt>
                <c:pt idx="9824">
                  <c:v>-4.7353361984640401</c:v>
                </c:pt>
                <c:pt idx="9825">
                  <c:v>-15.9470246536397</c:v>
                </c:pt>
                <c:pt idx="9826">
                  <c:v>-6.0871465050035098</c:v>
                </c:pt>
                <c:pt idx="9827">
                  <c:v>-9.3832300469451795</c:v>
                </c:pt>
                <c:pt idx="9828">
                  <c:v>-18.292391329356601</c:v>
                </c:pt>
                <c:pt idx="9829">
                  <c:v>6.8001911275511802</c:v>
                </c:pt>
                <c:pt idx="9830">
                  <c:v>-7.9136526917323993E-2</c:v>
                </c:pt>
                <c:pt idx="9831">
                  <c:v>0.15460931388190699</c:v>
                </c:pt>
                <c:pt idx="9832">
                  <c:v>-14.644662072159599</c:v>
                </c:pt>
                <c:pt idx="9833">
                  <c:v>-1.1823673639511101</c:v>
                </c:pt>
                <c:pt idx="9834">
                  <c:v>-2.8889503881563598</c:v>
                </c:pt>
                <c:pt idx="9835">
                  <c:v>-7.1383653701911198</c:v>
                </c:pt>
                <c:pt idx="9836">
                  <c:v>-14.602136057959401</c:v>
                </c:pt>
                <c:pt idx="9837">
                  <c:v>-18.9021966925411</c:v>
                </c:pt>
                <c:pt idx="9838">
                  <c:v>8.7111192489671101</c:v>
                </c:pt>
                <c:pt idx="9839">
                  <c:v>5.7769057567674302</c:v>
                </c:pt>
                <c:pt idx="9840">
                  <c:v>-13.4837715294072</c:v>
                </c:pt>
                <c:pt idx="9841">
                  <c:v>-11.102640991769301</c:v>
                </c:pt>
                <c:pt idx="9842">
                  <c:v>-14.985784365247699</c:v>
                </c:pt>
                <c:pt idx="9843">
                  <c:v>-18.925848338255499</c:v>
                </c:pt>
                <c:pt idx="9844">
                  <c:v>8.6154745595040492</c:v>
                </c:pt>
                <c:pt idx="9845">
                  <c:v>-17.927687604414299</c:v>
                </c:pt>
                <c:pt idx="9846">
                  <c:v>-0.95959612576496001</c:v>
                </c:pt>
                <c:pt idx="9847">
                  <c:v>7.6731063737232201</c:v>
                </c:pt>
                <c:pt idx="9848">
                  <c:v>3.3864770197440599</c:v>
                </c:pt>
                <c:pt idx="9849">
                  <c:v>-15.281467180885</c:v>
                </c:pt>
                <c:pt idx="9850">
                  <c:v>-6.4881635268309399</c:v>
                </c:pt>
                <c:pt idx="9851">
                  <c:v>-1.5963933190315398E-2</c:v>
                </c:pt>
                <c:pt idx="9852">
                  <c:v>-0.25390518754868302</c:v>
                </c:pt>
                <c:pt idx="9853">
                  <c:v>5.3232958372073496</c:v>
                </c:pt>
                <c:pt idx="9854">
                  <c:v>-6.1335056977336997</c:v>
                </c:pt>
                <c:pt idx="9855">
                  <c:v>-7.04978034691442</c:v>
                </c:pt>
                <c:pt idx="9856">
                  <c:v>-2.1654536996657998</c:v>
                </c:pt>
                <c:pt idx="9857">
                  <c:v>-11.9435464755736</c:v>
                </c:pt>
                <c:pt idx="9858">
                  <c:v>0.68389254893100104</c:v>
                </c:pt>
                <c:pt idx="9859">
                  <c:v>5.55666226501876</c:v>
                </c:pt>
                <c:pt idx="9860">
                  <c:v>4.0895523939049001</c:v>
                </c:pt>
                <c:pt idx="9861">
                  <c:v>-5.1889191914807</c:v>
                </c:pt>
                <c:pt idx="9862">
                  <c:v>-16.388915405116101</c:v>
                </c:pt>
                <c:pt idx="9863">
                  <c:v>-19.419143751497302</c:v>
                </c:pt>
                <c:pt idx="9864">
                  <c:v>-3.9392439020915</c:v>
                </c:pt>
                <c:pt idx="9865">
                  <c:v>8.6426701318274493</c:v>
                </c:pt>
                <c:pt idx="9866">
                  <c:v>0.265292524140672</c:v>
                </c:pt>
                <c:pt idx="9867">
                  <c:v>5.7464542689289404</c:v>
                </c:pt>
                <c:pt idx="9868">
                  <c:v>-17.358942167132099</c:v>
                </c:pt>
                <c:pt idx="9869">
                  <c:v>-17.011512064344199</c:v>
                </c:pt>
                <c:pt idx="9870">
                  <c:v>-8.2479325171519804</c:v>
                </c:pt>
                <c:pt idx="9871">
                  <c:v>-9.5278704132556999</c:v>
                </c:pt>
                <c:pt idx="9872">
                  <c:v>-0.28436861202325903</c:v>
                </c:pt>
                <c:pt idx="9873">
                  <c:v>-2.4022930334322998</c:v>
                </c:pt>
                <c:pt idx="9874">
                  <c:v>-6.7472161171141103</c:v>
                </c:pt>
                <c:pt idx="9875">
                  <c:v>-13.2753018700109</c:v>
                </c:pt>
                <c:pt idx="9876">
                  <c:v>-18.811518786889501</c:v>
                </c:pt>
                <c:pt idx="9877">
                  <c:v>-9.6418464191770497</c:v>
                </c:pt>
                <c:pt idx="9878">
                  <c:v>9.5070766307833292</c:v>
                </c:pt>
                <c:pt idx="9879">
                  <c:v>-7.7278135046935299</c:v>
                </c:pt>
                <c:pt idx="9880">
                  <c:v>-7.8275250472627302</c:v>
                </c:pt>
                <c:pt idx="9881">
                  <c:v>-5.4702975720270199</c:v>
                </c:pt>
                <c:pt idx="9882">
                  <c:v>-2.6798622815509701</c:v>
                </c:pt>
                <c:pt idx="9883">
                  <c:v>-6.3798130947050398</c:v>
                </c:pt>
                <c:pt idx="9884">
                  <c:v>-9.3578343111440407</c:v>
                </c:pt>
                <c:pt idx="9885">
                  <c:v>-11.333481279948201</c:v>
                </c:pt>
                <c:pt idx="9886">
                  <c:v>-13.1215292869195</c:v>
                </c:pt>
                <c:pt idx="9887">
                  <c:v>-4.6152108662829603</c:v>
                </c:pt>
                <c:pt idx="9888">
                  <c:v>2.58678111633207</c:v>
                </c:pt>
                <c:pt idx="9889">
                  <c:v>4.4224996593931101</c:v>
                </c:pt>
                <c:pt idx="9890">
                  <c:v>6.2207896280153401</c:v>
                </c:pt>
                <c:pt idx="9891">
                  <c:v>1.2962301823567</c:v>
                </c:pt>
                <c:pt idx="9892">
                  <c:v>-17.568902878964401</c:v>
                </c:pt>
                <c:pt idx="9893">
                  <c:v>-6.4631633285280303</c:v>
                </c:pt>
                <c:pt idx="9894">
                  <c:v>-7.0022074179118903</c:v>
                </c:pt>
                <c:pt idx="9895">
                  <c:v>-18.909752445403701</c:v>
                </c:pt>
                <c:pt idx="9896">
                  <c:v>5.0101135720405301</c:v>
                </c:pt>
                <c:pt idx="9897">
                  <c:v>5.44699320579016</c:v>
                </c:pt>
                <c:pt idx="9898">
                  <c:v>9.4656605579525905</c:v>
                </c:pt>
                <c:pt idx="9899">
                  <c:v>-8.3387725625720002</c:v>
                </c:pt>
                <c:pt idx="9900">
                  <c:v>4.3422987603364298</c:v>
                </c:pt>
                <c:pt idx="9901">
                  <c:v>-0.50645230511127004</c:v>
                </c:pt>
                <c:pt idx="9902">
                  <c:v>6.4195930165608797</c:v>
                </c:pt>
                <c:pt idx="9903">
                  <c:v>6.7634254181166602</c:v>
                </c:pt>
                <c:pt idx="9904">
                  <c:v>-18.122209059953502</c:v>
                </c:pt>
                <c:pt idx="9905">
                  <c:v>-3.6894094836851399</c:v>
                </c:pt>
                <c:pt idx="9906">
                  <c:v>-15.6177800245153</c:v>
                </c:pt>
                <c:pt idx="9907">
                  <c:v>-4.0218636916543096</c:v>
                </c:pt>
                <c:pt idx="9908">
                  <c:v>0.79219373008220895</c:v>
                </c:pt>
                <c:pt idx="9909">
                  <c:v>0.17419559441909799</c:v>
                </c:pt>
                <c:pt idx="9910">
                  <c:v>-0.17417587914677901</c:v>
                </c:pt>
                <c:pt idx="9911">
                  <c:v>-1.3457093960295301</c:v>
                </c:pt>
                <c:pt idx="9912">
                  <c:v>-17.0567394231485</c:v>
                </c:pt>
                <c:pt idx="9913">
                  <c:v>-15.2387161024602</c:v>
                </c:pt>
                <c:pt idx="9914">
                  <c:v>5.4809787763687803</c:v>
                </c:pt>
                <c:pt idx="9915">
                  <c:v>-18.375522865405699</c:v>
                </c:pt>
                <c:pt idx="9916">
                  <c:v>1.95876556725798</c:v>
                </c:pt>
                <c:pt idx="9917">
                  <c:v>-11.975920238324299</c:v>
                </c:pt>
                <c:pt idx="9918">
                  <c:v>-9.6128205796309292</c:v>
                </c:pt>
                <c:pt idx="9919">
                  <c:v>2.9777414623187499</c:v>
                </c:pt>
                <c:pt idx="9920">
                  <c:v>-17.918625709429001</c:v>
                </c:pt>
                <c:pt idx="9921">
                  <c:v>-19.116411206106701</c:v>
                </c:pt>
                <c:pt idx="9922">
                  <c:v>-15.6912445364135</c:v>
                </c:pt>
                <c:pt idx="9923">
                  <c:v>4.8710225725117997</c:v>
                </c:pt>
                <c:pt idx="9924">
                  <c:v>1.2243871075878801</c:v>
                </c:pt>
                <c:pt idx="9925">
                  <c:v>-19.265740632116199</c:v>
                </c:pt>
                <c:pt idx="9926">
                  <c:v>-2.1228232127791</c:v>
                </c:pt>
                <c:pt idx="9927">
                  <c:v>3.98074235870047</c:v>
                </c:pt>
                <c:pt idx="9928">
                  <c:v>-17.157679726735001</c:v>
                </c:pt>
                <c:pt idx="9929">
                  <c:v>5.0892117284320904</c:v>
                </c:pt>
                <c:pt idx="9930">
                  <c:v>-9.5140238842668801</c:v>
                </c:pt>
                <c:pt idx="9931">
                  <c:v>-6.2319156919093599</c:v>
                </c:pt>
                <c:pt idx="9932">
                  <c:v>-12.612856079233101</c:v>
                </c:pt>
                <c:pt idx="9933">
                  <c:v>9.2340434967603198</c:v>
                </c:pt>
                <c:pt idx="9934">
                  <c:v>-19.420296144536401</c:v>
                </c:pt>
                <c:pt idx="9935">
                  <c:v>-2.0080457823853202</c:v>
                </c:pt>
                <c:pt idx="9936">
                  <c:v>-3.0640316419796201</c:v>
                </c:pt>
                <c:pt idx="9937">
                  <c:v>-2.0042576912253698</c:v>
                </c:pt>
                <c:pt idx="9938">
                  <c:v>-2.55024352709626</c:v>
                </c:pt>
                <c:pt idx="9939">
                  <c:v>4.5444708528589404</c:v>
                </c:pt>
                <c:pt idx="9940">
                  <c:v>9.3389715721977495</c:v>
                </c:pt>
                <c:pt idx="9941">
                  <c:v>3.9232343010585802</c:v>
                </c:pt>
                <c:pt idx="9942">
                  <c:v>-13.0868835539041</c:v>
                </c:pt>
                <c:pt idx="9943">
                  <c:v>-4.8504527483528603</c:v>
                </c:pt>
                <c:pt idx="9944">
                  <c:v>-1.34003515292651</c:v>
                </c:pt>
                <c:pt idx="9945">
                  <c:v>-11.260675710077599</c:v>
                </c:pt>
                <c:pt idx="9946">
                  <c:v>0.13558493373238201</c:v>
                </c:pt>
                <c:pt idx="9947">
                  <c:v>4.7159451793718503</c:v>
                </c:pt>
                <c:pt idx="9948">
                  <c:v>-6.9756368236786397</c:v>
                </c:pt>
                <c:pt idx="9949">
                  <c:v>-17.520737034983</c:v>
                </c:pt>
                <c:pt idx="9950">
                  <c:v>4.1437760216194901</c:v>
                </c:pt>
                <c:pt idx="9951">
                  <c:v>5.7081504011506503</c:v>
                </c:pt>
                <c:pt idx="9952">
                  <c:v>-9.8369889862754594</c:v>
                </c:pt>
                <c:pt idx="9953">
                  <c:v>-11.8838038296668</c:v>
                </c:pt>
                <c:pt idx="9954">
                  <c:v>-3.9961319446881598</c:v>
                </c:pt>
                <c:pt idx="9955">
                  <c:v>0.209798380638581</c:v>
                </c:pt>
                <c:pt idx="9956">
                  <c:v>-8.03503801032846</c:v>
                </c:pt>
                <c:pt idx="9957">
                  <c:v>9.0826815505925695E-2</c:v>
                </c:pt>
                <c:pt idx="9958">
                  <c:v>-11.7912545176384</c:v>
                </c:pt>
                <c:pt idx="9959">
                  <c:v>-13.1772546696521</c:v>
                </c:pt>
                <c:pt idx="9960">
                  <c:v>6.1248832098113404</c:v>
                </c:pt>
                <c:pt idx="9961">
                  <c:v>-13.725306812833299</c:v>
                </c:pt>
                <c:pt idx="9962">
                  <c:v>-4.88459770453189</c:v>
                </c:pt>
                <c:pt idx="9963">
                  <c:v>-16.0474530485717</c:v>
                </c:pt>
                <c:pt idx="9964">
                  <c:v>-15.684917440843201</c:v>
                </c:pt>
                <c:pt idx="9965">
                  <c:v>-14.6626264166956</c:v>
                </c:pt>
                <c:pt idx="9966">
                  <c:v>7.5430875650203504</c:v>
                </c:pt>
                <c:pt idx="9967">
                  <c:v>-5.5125339518947802</c:v>
                </c:pt>
                <c:pt idx="9968">
                  <c:v>6.7245561460893102</c:v>
                </c:pt>
                <c:pt idx="9969">
                  <c:v>0.31252028275888599</c:v>
                </c:pt>
                <c:pt idx="9970">
                  <c:v>-12.8440958831426</c:v>
                </c:pt>
                <c:pt idx="9971">
                  <c:v>9.0598061842829694</c:v>
                </c:pt>
                <c:pt idx="9972">
                  <c:v>-10.5619721901614</c:v>
                </c:pt>
                <c:pt idx="9973">
                  <c:v>-10.104240989097701</c:v>
                </c:pt>
                <c:pt idx="9974">
                  <c:v>-5.1277749395464696</c:v>
                </c:pt>
                <c:pt idx="9975">
                  <c:v>-15.296594789520199</c:v>
                </c:pt>
                <c:pt idx="9976">
                  <c:v>4.4273424014631297</c:v>
                </c:pt>
                <c:pt idx="9977">
                  <c:v>-4.8033354937504997</c:v>
                </c:pt>
                <c:pt idx="9978">
                  <c:v>-1.38997198050489</c:v>
                </c:pt>
                <c:pt idx="9979">
                  <c:v>0.96640407593509303</c:v>
                </c:pt>
                <c:pt idx="9980">
                  <c:v>-15.9143200039871</c:v>
                </c:pt>
                <c:pt idx="9981">
                  <c:v>4.3524435716140202</c:v>
                </c:pt>
                <c:pt idx="9982">
                  <c:v>-18.036999701742399</c:v>
                </c:pt>
                <c:pt idx="9983">
                  <c:v>-12.8309524736662</c:v>
                </c:pt>
                <c:pt idx="9984">
                  <c:v>-17.956855936644502</c:v>
                </c:pt>
                <c:pt idx="9985">
                  <c:v>-9.5750332560114497</c:v>
                </c:pt>
                <c:pt idx="9986">
                  <c:v>-5.6872623050694697</c:v>
                </c:pt>
                <c:pt idx="9987">
                  <c:v>-4.2645990790280797</c:v>
                </c:pt>
                <c:pt idx="9988">
                  <c:v>2.0224050263443298</c:v>
                </c:pt>
                <c:pt idx="9989">
                  <c:v>-5.8109444692248298</c:v>
                </c:pt>
                <c:pt idx="9990">
                  <c:v>3.60196459046408</c:v>
                </c:pt>
                <c:pt idx="9991">
                  <c:v>-11.373601309208301</c:v>
                </c:pt>
                <c:pt idx="9992">
                  <c:v>-11.730873353997501</c:v>
                </c:pt>
                <c:pt idx="9993">
                  <c:v>3.5682765129075298</c:v>
                </c:pt>
                <c:pt idx="9994">
                  <c:v>-14.5677045627108</c:v>
                </c:pt>
                <c:pt idx="9995">
                  <c:v>-5.8795960071102602</c:v>
                </c:pt>
                <c:pt idx="9996">
                  <c:v>4.95701809580867</c:v>
                </c:pt>
                <c:pt idx="9997">
                  <c:v>-9.7050357216453698</c:v>
                </c:pt>
                <c:pt idx="9998">
                  <c:v>-16.436855133091299</c:v>
                </c:pt>
                <c:pt idx="9999">
                  <c:v>-13.7286431159811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096064"/>
        <c:axId val="117445560"/>
      </c:scatterChart>
      <c:valAx>
        <c:axId val="402096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7445560"/>
        <c:crosses val="autoZero"/>
        <c:crossBetween val="midCat"/>
      </c:valAx>
      <c:valAx>
        <c:axId val="117445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2096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133350</xdr:rowOff>
    </xdr:from>
    <xdr:to>
      <xdr:col>16</xdr:col>
      <xdr:colOff>352425</xdr:colOff>
      <xdr:row>27</xdr:row>
      <xdr:rowOff>42862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0"/>
  <sheetViews>
    <sheetView tabSelected="1" workbookViewId="0">
      <selection sqref="A1:B1048576"/>
    </sheetView>
  </sheetViews>
  <sheetFormatPr defaultRowHeight="15" x14ac:dyDescent="0.25"/>
  <cols>
    <col min="1" max="1" width="15.5703125" customWidth="1"/>
    <col min="2" max="2" width="21" customWidth="1"/>
  </cols>
  <sheetData>
    <row r="1" spans="1:2" x14ac:dyDescent="0.25">
      <c r="A1">
        <f>-31.1082852425373</f>
        <v>-31.108285242537299</v>
      </c>
      <c r="B1">
        <v>-9.9400322130569201</v>
      </c>
    </row>
    <row r="2" spans="1:2" x14ac:dyDescent="0.25">
      <c r="A2">
        <f>-25.7598561187674</f>
        <v>-25.759856118767399</v>
      </c>
      <c r="B2">
        <v>-16.191185043430298</v>
      </c>
    </row>
    <row r="3" spans="1:2" x14ac:dyDescent="0.25">
      <c r="A3">
        <f>-34.9196699410317</f>
        <v>-34.9196699410317</v>
      </c>
      <c r="B3">
        <v>-10.3416261788224</v>
      </c>
    </row>
    <row r="4" spans="1:2" x14ac:dyDescent="0.25">
      <c r="A4">
        <f>-27.9190561869451</f>
        <v>-27.919056186945099</v>
      </c>
      <c r="B4">
        <v>-15.468522807204</v>
      </c>
    </row>
    <row r="5" spans="1:2" x14ac:dyDescent="0.25">
      <c r="A5">
        <f>-30.6648840451516</f>
        <v>-30.664884045151599</v>
      </c>
      <c r="B5">
        <v>-12.671774929166601</v>
      </c>
    </row>
    <row r="6" spans="1:2" x14ac:dyDescent="0.25">
      <c r="A6">
        <f>-29.7586338212212</f>
        <v>-29.758633821221199</v>
      </c>
      <c r="B6">
        <v>-13.0020567481613</v>
      </c>
    </row>
    <row r="7" spans="1:2" x14ac:dyDescent="0.25">
      <c r="A7">
        <v>36.120766254270798</v>
      </c>
      <c r="B7">
        <v>-0.174751337057792</v>
      </c>
    </row>
    <row r="8" spans="1:2" x14ac:dyDescent="0.25">
      <c r="A8">
        <f>-24.6282615291898</f>
        <v>-24.6282615291898</v>
      </c>
      <c r="B8">
        <v>-14.7030697377284</v>
      </c>
    </row>
    <row r="9" spans="1:2" x14ac:dyDescent="0.25">
      <c r="A9">
        <v>11.2373630318531</v>
      </c>
      <c r="B9">
        <v>0.91105779000834097</v>
      </c>
    </row>
    <row r="10" spans="1:2" x14ac:dyDescent="0.25">
      <c r="A10">
        <f>-30.4594134180177</f>
        <v>-30.4594134180177</v>
      </c>
      <c r="B10">
        <v>-10.284778068953599</v>
      </c>
    </row>
    <row r="11" spans="1:2" x14ac:dyDescent="0.25">
      <c r="A11">
        <f>-26.8316494367221</f>
        <v>-26.831649436722099</v>
      </c>
      <c r="B11">
        <v>-15.999801853920999</v>
      </c>
    </row>
    <row r="12" spans="1:2" x14ac:dyDescent="0.25">
      <c r="A12">
        <v>26.185423196675799</v>
      </c>
      <c r="B12">
        <v>-1.4414631341902799</v>
      </c>
    </row>
    <row r="13" spans="1:2" x14ac:dyDescent="0.25">
      <c r="A13">
        <f>-33.3444655173675</f>
        <v>-33.344465517367503</v>
      </c>
      <c r="B13">
        <v>-17.5089019399413</v>
      </c>
    </row>
    <row r="14" spans="1:2" x14ac:dyDescent="0.25">
      <c r="A14">
        <f>-25.2862060594814</f>
        <v>-25.286206059481401</v>
      </c>
      <c r="B14">
        <v>-15.571251872795999</v>
      </c>
    </row>
    <row r="15" spans="1:2" x14ac:dyDescent="0.25">
      <c r="A15">
        <v>0.62257996283945805</v>
      </c>
      <c r="B15">
        <v>-0.19283492860899301</v>
      </c>
    </row>
    <row r="16" spans="1:2" x14ac:dyDescent="0.25">
      <c r="A16">
        <v>4.68601080266723</v>
      </c>
      <c r="B16">
        <v>8.1272712662242501</v>
      </c>
    </row>
    <row r="17" spans="1:2" x14ac:dyDescent="0.25">
      <c r="A17">
        <v>34.663015760776297</v>
      </c>
      <c r="B17">
        <v>-9.0686474601175799</v>
      </c>
    </row>
    <row r="18" spans="1:2" x14ac:dyDescent="0.25">
      <c r="A18">
        <v>2.0983153950082301</v>
      </c>
      <c r="B18">
        <v>5.2952101794679001</v>
      </c>
    </row>
    <row r="19" spans="1:2" x14ac:dyDescent="0.25">
      <c r="A19">
        <f>-24.7183663909533</f>
        <v>-24.7183663909533</v>
      </c>
      <c r="B19">
        <v>-13.2331753055396</v>
      </c>
    </row>
    <row r="20" spans="1:2" x14ac:dyDescent="0.25">
      <c r="A20">
        <f>-19.7438584131366</f>
        <v>-19.7438584131366</v>
      </c>
      <c r="B20">
        <v>-14.703726378722299</v>
      </c>
    </row>
    <row r="21" spans="1:2" x14ac:dyDescent="0.25">
      <c r="A21">
        <v>-1.68495553468277</v>
      </c>
      <c r="B21">
        <v>3.6226747019846299</v>
      </c>
    </row>
    <row r="22" spans="1:2" x14ac:dyDescent="0.25">
      <c r="A22">
        <f>-17.3843664822969</f>
        <v>-17.384366482296901</v>
      </c>
      <c r="B22">
        <v>-13.4761328427035</v>
      </c>
    </row>
    <row r="23" spans="1:2" x14ac:dyDescent="0.25">
      <c r="A23">
        <v>29.1365841917262</v>
      </c>
      <c r="B23">
        <v>-0.71596925977152404</v>
      </c>
    </row>
    <row r="24" spans="1:2" x14ac:dyDescent="0.25">
      <c r="A24">
        <f>-19.1634940614392</f>
        <v>-19.163494061439199</v>
      </c>
      <c r="B24">
        <v>-10.6742148847084</v>
      </c>
    </row>
    <row r="25" spans="1:2" x14ac:dyDescent="0.25">
      <c r="A25">
        <v>-1.5835541886781901</v>
      </c>
      <c r="B25">
        <v>8.4582994089565204</v>
      </c>
    </row>
    <row r="26" spans="1:2" x14ac:dyDescent="0.25">
      <c r="A26">
        <v>4.0450602580380197</v>
      </c>
      <c r="B26">
        <v>8.0603175002975203</v>
      </c>
    </row>
    <row r="27" spans="1:2" x14ac:dyDescent="0.25">
      <c r="A27">
        <v>-4.1929309103855603</v>
      </c>
      <c r="B27">
        <v>3.2250839539770499</v>
      </c>
    </row>
    <row r="28" spans="1:2" x14ac:dyDescent="0.25">
      <c r="A28">
        <v>32.145013179620697</v>
      </c>
      <c r="B28">
        <v>-4.1184722541533398</v>
      </c>
    </row>
    <row r="29" spans="1:2" x14ac:dyDescent="0.25">
      <c r="A29">
        <v>37.339866912440399</v>
      </c>
      <c r="B29">
        <v>-6.3933615965921398</v>
      </c>
    </row>
    <row r="30" spans="1:2" x14ac:dyDescent="0.25">
      <c r="A30">
        <v>-0.91074337688784202</v>
      </c>
      <c r="B30">
        <v>8.4284877493199506</v>
      </c>
    </row>
    <row r="31" spans="1:2" x14ac:dyDescent="0.25">
      <c r="A31">
        <v>1.0206978194765799</v>
      </c>
      <c r="B31">
        <v>1.79941010043979</v>
      </c>
    </row>
    <row r="32" spans="1:2" x14ac:dyDescent="0.25">
      <c r="A32">
        <v>-0.65298613244075898</v>
      </c>
      <c r="B32">
        <v>8.0564933286075906</v>
      </c>
    </row>
    <row r="33" spans="1:2" x14ac:dyDescent="0.25">
      <c r="A33">
        <v>2.69078789490078</v>
      </c>
      <c r="B33">
        <v>6.5701769232248104</v>
      </c>
    </row>
    <row r="34" spans="1:2" x14ac:dyDescent="0.25">
      <c r="A34">
        <v>2.5796248298694802</v>
      </c>
      <c r="B34">
        <v>5.1284450310206502</v>
      </c>
    </row>
    <row r="35" spans="1:2" x14ac:dyDescent="0.25">
      <c r="A35">
        <f>-33.9241023663513</f>
        <v>-33.924102366351299</v>
      </c>
      <c r="B35">
        <v>-15.542839965056499</v>
      </c>
    </row>
    <row r="36" spans="1:2" x14ac:dyDescent="0.25">
      <c r="A36">
        <v>11.7831410166028</v>
      </c>
      <c r="B36">
        <v>2.9709402430594101</v>
      </c>
    </row>
    <row r="37" spans="1:2" x14ac:dyDescent="0.25">
      <c r="A37">
        <f>-3.48047698823252</f>
        <v>-3.4804769882325202</v>
      </c>
      <c r="B37">
        <v>-8.6586409779226603E-2</v>
      </c>
    </row>
    <row r="38" spans="1:2" x14ac:dyDescent="0.25">
      <c r="A38">
        <f>-22.3735377759374</f>
        <v>-22.3735377759374</v>
      </c>
      <c r="B38">
        <v>-11.7926089899833</v>
      </c>
    </row>
    <row r="39" spans="1:2" x14ac:dyDescent="0.25">
      <c r="A39">
        <v>22.680051089827899</v>
      </c>
      <c r="B39">
        <v>-8.5477025824445505</v>
      </c>
    </row>
    <row r="40" spans="1:2" x14ac:dyDescent="0.25">
      <c r="A40">
        <f>-22.5764321971127</f>
        <v>-22.576432197112702</v>
      </c>
      <c r="B40">
        <v>-17.421625787717701</v>
      </c>
    </row>
    <row r="41" spans="1:2" x14ac:dyDescent="0.25">
      <c r="A41">
        <v>34.567289538733696</v>
      </c>
      <c r="B41">
        <v>-3.1059355584469901</v>
      </c>
    </row>
    <row r="42" spans="1:2" x14ac:dyDescent="0.25">
      <c r="A42">
        <f>-31.2559015427244</f>
        <v>-31.255901542724398</v>
      </c>
      <c r="B42">
        <v>-13.841094827561101</v>
      </c>
    </row>
    <row r="43" spans="1:2" x14ac:dyDescent="0.25">
      <c r="A43">
        <v>12.2112207178546</v>
      </c>
      <c r="B43">
        <v>0.68030653167218302</v>
      </c>
    </row>
    <row r="44" spans="1:2" x14ac:dyDescent="0.25">
      <c r="A44">
        <v>25.4549124970661</v>
      </c>
      <c r="B44">
        <v>-1.2203693470385899</v>
      </c>
    </row>
    <row r="45" spans="1:2" x14ac:dyDescent="0.25">
      <c r="A45">
        <f>-16.7407166962648</f>
        <v>-16.740716696264801</v>
      </c>
      <c r="B45">
        <v>-16.095767943433501</v>
      </c>
    </row>
    <row r="46" spans="1:2" x14ac:dyDescent="0.25">
      <c r="A46">
        <v>-6.0045731973472698</v>
      </c>
      <c r="B46">
        <v>1.2087038402014501</v>
      </c>
    </row>
    <row r="47" spans="1:2" x14ac:dyDescent="0.25">
      <c r="A47">
        <v>33.094902742848198</v>
      </c>
      <c r="B47">
        <v>-5.6853334271303098</v>
      </c>
    </row>
    <row r="48" spans="1:2" x14ac:dyDescent="0.25">
      <c r="A48">
        <v>2.17377999519069</v>
      </c>
      <c r="B48">
        <v>9.0620536303772905</v>
      </c>
    </row>
    <row r="49" spans="1:2" x14ac:dyDescent="0.25">
      <c r="A49">
        <v>32.565036602897102</v>
      </c>
      <c r="B49">
        <v>-7.82743911933626</v>
      </c>
    </row>
    <row r="50" spans="1:2" x14ac:dyDescent="0.25">
      <c r="A50">
        <v>-2.8775942690543399</v>
      </c>
      <c r="B50">
        <v>9.3729642769904906</v>
      </c>
    </row>
    <row r="51" spans="1:2" x14ac:dyDescent="0.25">
      <c r="A51">
        <f>-22.7057068840842</f>
        <v>-22.705706884084201</v>
      </c>
      <c r="B51">
        <v>-13.845515663209801</v>
      </c>
    </row>
    <row r="52" spans="1:2" x14ac:dyDescent="0.25">
      <c r="A52">
        <f>-28.7800332473739</f>
        <v>-28.7800332473739</v>
      </c>
      <c r="B52">
        <v>-10.719422491989601</v>
      </c>
    </row>
    <row r="53" spans="1:2" x14ac:dyDescent="0.25">
      <c r="A53">
        <v>12.6705734735867</v>
      </c>
      <c r="B53">
        <v>2.5754898440151699</v>
      </c>
    </row>
    <row r="54" spans="1:2" x14ac:dyDescent="0.25">
      <c r="A54">
        <v>21.117783922752</v>
      </c>
      <c r="B54">
        <v>-9.6403902424374106</v>
      </c>
    </row>
    <row r="55" spans="1:2" x14ac:dyDescent="0.25">
      <c r="A55">
        <f>-24.1016769582301</f>
        <v>-24.101676958230101</v>
      </c>
      <c r="B55">
        <v>-15.576339302335301</v>
      </c>
    </row>
    <row r="56" spans="1:2" x14ac:dyDescent="0.25">
      <c r="A56">
        <v>10.2255738103203</v>
      </c>
      <c r="B56">
        <v>6.3436272165703</v>
      </c>
    </row>
    <row r="57" spans="1:2" x14ac:dyDescent="0.25">
      <c r="A57">
        <f>-21.8696305432834</f>
        <v>-21.8696305432834</v>
      </c>
      <c r="B57">
        <v>-17.461155301056401</v>
      </c>
    </row>
    <row r="58" spans="1:2" x14ac:dyDescent="0.25">
      <c r="A58">
        <v>27.426599709421801</v>
      </c>
      <c r="B58">
        <v>-2.1068269290194399</v>
      </c>
    </row>
    <row r="59" spans="1:2" x14ac:dyDescent="0.25">
      <c r="A59">
        <v>31.307548505764998</v>
      </c>
      <c r="B59">
        <v>-8.5265819820356299</v>
      </c>
    </row>
    <row r="60" spans="1:2" x14ac:dyDescent="0.25">
      <c r="A60">
        <f>-15.4238605052911</f>
        <v>-15.423860505291101</v>
      </c>
      <c r="B60">
        <v>-11.0215695437133</v>
      </c>
    </row>
    <row r="61" spans="1:2" x14ac:dyDescent="0.25">
      <c r="A61">
        <v>40.625522393968197</v>
      </c>
      <c r="B61">
        <v>-3.3295959693031598</v>
      </c>
    </row>
    <row r="62" spans="1:2" x14ac:dyDescent="0.25">
      <c r="A62">
        <f>-22.913529739898</f>
        <v>-22.913529739897999</v>
      </c>
      <c r="B62">
        <v>-14.8188780115855</v>
      </c>
    </row>
    <row r="63" spans="1:2" x14ac:dyDescent="0.25">
      <c r="A63">
        <f>-29.1800600182716</f>
        <v>-29.1800600182716</v>
      </c>
      <c r="B63">
        <v>-15.136934913654899</v>
      </c>
    </row>
    <row r="64" spans="1:2" x14ac:dyDescent="0.25">
      <c r="A64">
        <f>-25.4204549589961</f>
        <v>-25.4204549589961</v>
      </c>
      <c r="B64">
        <v>-14.9933242325561</v>
      </c>
    </row>
    <row r="65" spans="1:2" x14ac:dyDescent="0.25">
      <c r="A65">
        <v>33.978512273710301</v>
      </c>
      <c r="B65">
        <v>0.33591942221157101</v>
      </c>
    </row>
    <row r="66" spans="1:2" x14ac:dyDescent="0.25">
      <c r="A66">
        <f>-20.5306829082781</f>
        <v>-20.530682908278099</v>
      </c>
      <c r="B66">
        <v>-10.243772641270899</v>
      </c>
    </row>
    <row r="67" spans="1:2" x14ac:dyDescent="0.25">
      <c r="A67">
        <v>2.3949792576987998</v>
      </c>
      <c r="B67">
        <v>1.1654992387971399</v>
      </c>
    </row>
    <row r="68" spans="1:2" x14ac:dyDescent="0.25">
      <c r="A68">
        <f>-22.1873515289713</f>
        <v>-22.187351528971298</v>
      </c>
      <c r="B68">
        <v>-15.5613897464053</v>
      </c>
    </row>
    <row r="69" spans="1:2" x14ac:dyDescent="0.25">
      <c r="A69">
        <f>-28.2837418118432</f>
        <v>-28.2837418118432</v>
      </c>
      <c r="B69">
        <v>-9.6067335419958102</v>
      </c>
    </row>
    <row r="70" spans="1:2" x14ac:dyDescent="0.25">
      <c r="A70">
        <v>24.1026646959366</v>
      </c>
      <c r="B70">
        <v>-4.4750599324021598</v>
      </c>
    </row>
    <row r="71" spans="1:2" x14ac:dyDescent="0.25">
      <c r="A71">
        <v>23.135708666641801</v>
      </c>
      <c r="B71">
        <v>-5.8413044143496897</v>
      </c>
    </row>
    <row r="72" spans="1:2" x14ac:dyDescent="0.25">
      <c r="A72">
        <v>40.497331087351903</v>
      </c>
      <c r="B72">
        <v>-5.6620370349171596</v>
      </c>
    </row>
    <row r="73" spans="1:2" x14ac:dyDescent="0.25">
      <c r="A73">
        <f>-23.5379699013698</f>
        <v>-23.537969901369799</v>
      </c>
      <c r="B73">
        <v>-18.946864989039501</v>
      </c>
    </row>
    <row r="74" spans="1:2" x14ac:dyDescent="0.25">
      <c r="A74">
        <v>27.962813222580401</v>
      </c>
      <c r="B74">
        <v>-9.2702167407169096</v>
      </c>
    </row>
    <row r="75" spans="1:2" x14ac:dyDescent="0.25">
      <c r="A75">
        <f>-27.6274156152112</f>
        <v>-27.627415615211198</v>
      </c>
      <c r="B75">
        <v>-17.028813114217598</v>
      </c>
    </row>
    <row r="76" spans="1:2" x14ac:dyDescent="0.25">
      <c r="A76">
        <v>-2.7976092682604499</v>
      </c>
      <c r="B76">
        <v>9.2470246643500893</v>
      </c>
    </row>
    <row r="77" spans="1:2" x14ac:dyDescent="0.25">
      <c r="A77">
        <v>37.059237910240199</v>
      </c>
      <c r="B77">
        <v>-6.7953208544594297</v>
      </c>
    </row>
    <row r="78" spans="1:2" x14ac:dyDescent="0.25">
      <c r="A78">
        <v>26.894522669470501</v>
      </c>
      <c r="B78">
        <v>-3.3533358284377401</v>
      </c>
    </row>
    <row r="79" spans="1:2" x14ac:dyDescent="0.25">
      <c r="A79">
        <f>-31.976652076406</f>
        <v>-31.976652076406001</v>
      </c>
      <c r="B79">
        <v>-10.935243404652701</v>
      </c>
    </row>
    <row r="80" spans="1:2" x14ac:dyDescent="0.25">
      <c r="A80">
        <v>27.238830903616901</v>
      </c>
      <c r="B80">
        <v>-3.4523539973972901</v>
      </c>
    </row>
    <row r="81" spans="1:2" x14ac:dyDescent="0.25">
      <c r="A81">
        <v>30.2528896700417</v>
      </c>
      <c r="B81">
        <v>-2.2421371368992</v>
      </c>
    </row>
    <row r="82" spans="1:2" x14ac:dyDescent="0.25">
      <c r="A82">
        <v>4.4770576397969899</v>
      </c>
      <c r="B82">
        <v>8.1600419784820293</v>
      </c>
    </row>
    <row r="83" spans="1:2" x14ac:dyDescent="0.25">
      <c r="A83">
        <v>34.597120304671499</v>
      </c>
      <c r="B83">
        <v>-8.0442688864184095</v>
      </c>
    </row>
    <row r="84" spans="1:2" x14ac:dyDescent="0.25">
      <c r="A84">
        <f>-21.1534455052823</f>
        <v>-21.153445505282299</v>
      </c>
      <c r="B84">
        <v>-18.392004893456299</v>
      </c>
    </row>
    <row r="85" spans="1:2" x14ac:dyDescent="0.25">
      <c r="A85">
        <v>2.48136710834359E-2</v>
      </c>
      <c r="B85">
        <v>0.23605830863674901</v>
      </c>
    </row>
    <row r="86" spans="1:2" x14ac:dyDescent="0.25">
      <c r="A86">
        <f>-27.3522964777899</f>
        <v>-27.352296477789899</v>
      </c>
      <c r="B86">
        <v>-18.897276260432601</v>
      </c>
    </row>
    <row r="87" spans="1:2" x14ac:dyDescent="0.25">
      <c r="A87">
        <v>8.8071389788769903</v>
      </c>
      <c r="B87">
        <v>5.2885632115630798</v>
      </c>
    </row>
    <row r="88" spans="1:2" x14ac:dyDescent="0.25">
      <c r="A88">
        <v>36.677199047922699</v>
      </c>
      <c r="B88">
        <v>-9.0818181610985498</v>
      </c>
    </row>
    <row r="89" spans="1:2" x14ac:dyDescent="0.25">
      <c r="A89">
        <v>2.92061925277432</v>
      </c>
      <c r="B89">
        <v>8.5292653574550101</v>
      </c>
    </row>
    <row r="90" spans="1:2" x14ac:dyDescent="0.25">
      <c r="A90">
        <v>33.875370283439899</v>
      </c>
      <c r="B90">
        <v>-6.6699645402751599</v>
      </c>
    </row>
    <row r="91" spans="1:2" x14ac:dyDescent="0.25">
      <c r="A91">
        <f>-26.8589103270929</f>
        <v>-26.8589103270929</v>
      </c>
      <c r="B91">
        <v>-17.005124757267399</v>
      </c>
    </row>
    <row r="92" spans="1:2" x14ac:dyDescent="0.25">
      <c r="A92">
        <v>9.6514082533340098</v>
      </c>
      <c r="B92">
        <v>5.81006537580837</v>
      </c>
    </row>
    <row r="93" spans="1:2" x14ac:dyDescent="0.25">
      <c r="A93">
        <f>-21.023394075148</f>
        <v>-21.023394075148001</v>
      </c>
      <c r="B93">
        <v>-18.109330962544401</v>
      </c>
    </row>
    <row r="94" spans="1:2" x14ac:dyDescent="0.25">
      <c r="A94">
        <v>-5.7839083978390704</v>
      </c>
      <c r="B94">
        <v>1.5322792051926699</v>
      </c>
    </row>
    <row r="95" spans="1:2" x14ac:dyDescent="0.25">
      <c r="A95">
        <f>-25.0654102254072</f>
        <v>-25.065410225407199</v>
      </c>
      <c r="B95">
        <v>-12.375590105163001</v>
      </c>
    </row>
    <row r="96" spans="1:2" x14ac:dyDescent="0.25">
      <c r="A96">
        <v>5.1196380236116301</v>
      </c>
      <c r="B96">
        <v>5.6903638224539801</v>
      </c>
    </row>
    <row r="97" spans="1:2" x14ac:dyDescent="0.25">
      <c r="A97">
        <v>24.055111859920199</v>
      </c>
      <c r="B97">
        <v>-0.93941781783091405</v>
      </c>
    </row>
    <row r="98" spans="1:2" x14ac:dyDescent="0.25">
      <c r="A98">
        <f>-21.5673899489249</f>
        <v>-21.567389948924902</v>
      </c>
      <c r="B98">
        <v>-12.9458064649547</v>
      </c>
    </row>
    <row r="99" spans="1:2" x14ac:dyDescent="0.25">
      <c r="A99">
        <f>-19.7353321155486</f>
        <v>-19.735332115548601</v>
      </c>
      <c r="B99">
        <v>-12.778759393432599</v>
      </c>
    </row>
    <row r="100" spans="1:2" x14ac:dyDescent="0.25">
      <c r="A100">
        <f>-27.615958169632</f>
        <v>-27.615958169631998</v>
      </c>
      <c r="B100">
        <v>-10.4954775662987</v>
      </c>
    </row>
    <row r="101" spans="1:2" x14ac:dyDescent="0.25">
      <c r="A101">
        <v>23.7706061167884</v>
      </c>
      <c r="B101">
        <v>-8.0270170181173608</v>
      </c>
    </row>
    <row r="102" spans="1:2" x14ac:dyDescent="0.25">
      <c r="A102">
        <v>23.563603343935799</v>
      </c>
      <c r="B102">
        <v>-2.2686300903542</v>
      </c>
    </row>
    <row r="103" spans="1:2" x14ac:dyDescent="0.25">
      <c r="A103">
        <f>-31.4550742025483</f>
        <v>-31.4550742025483</v>
      </c>
      <c r="B103">
        <v>-17.887503468313401</v>
      </c>
    </row>
    <row r="104" spans="1:2" x14ac:dyDescent="0.25">
      <c r="A104">
        <v>7.2044460275179603</v>
      </c>
      <c r="B104">
        <v>8.2089845555166807</v>
      </c>
    </row>
    <row r="105" spans="1:2" x14ac:dyDescent="0.25">
      <c r="A105">
        <v>-4.5662461757747996</v>
      </c>
      <c r="B105">
        <v>7.7338056584344201</v>
      </c>
    </row>
    <row r="106" spans="1:2" x14ac:dyDescent="0.25">
      <c r="A106">
        <v>-2.6446331829437901</v>
      </c>
      <c r="B106">
        <v>8.7892753032062103</v>
      </c>
    </row>
    <row r="107" spans="1:2" x14ac:dyDescent="0.25">
      <c r="A107">
        <f>-33.3344364412557</f>
        <v>-33.334436441255697</v>
      </c>
      <c r="B107">
        <v>-11.4226772633621</v>
      </c>
    </row>
    <row r="108" spans="1:2" x14ac:dyDescent="0.25">
      <c r="A108">
        <v>4.8881814670995301</v>
      </c>
      <c r="B108">
        <v>0.87584772192991101</v>
      </c>
    </row>
    <row r="109" spans="1:2" x14ac:dyDescent="0.25">
      <c r="A109">
        <v>3.8190867019776902</v>
      </c>
      <c r="B109">
        <v>5.2026902770231098</v>
      </c>
    </row>
    <row r="110" spans="1:2" x14ac:dyDescent="0.25">
      <c r="A110">
        <v>39.823740376186699</v>
      </c>
      <c r="B110">
        <v>-7.8807291847045597</v>
      </c>
    </row>
    <row r="111" spans="1:2" x14ac:dyDescent="0.25">
      <c r="A111">
        <f>-21.2015549222299</f>
        <v>-21.201554922229899</v>
      </c>
      <c r="B111">
        <v>-18.3181707508949</v>
      </c>
    </row>
    <row r="112" spans="1:2" x14ac:dyDescent="0.25">
      <c r="A112">
        <v>8.2257824326109201</v>
      </c>
      <c r="B112">
        <v>5.7511496395127901</v>
      </c>
    </row>
    <row r="113" spans="1:2" x14ac:dyDescent="0.25">
      <c r="A113">
        <v>6.1844100730236997</v>
      </c>
      <c r="B113">
        <v>1.83085097183513</v>
      </c>
    </row>
    <row r="114" spans="1:2" x14ac:dyDescent="0.25">
      <c r="A114">
        <f>-26.8132821470996</f>
        <v>-26.813282147099599</v>
      </c>
      <c r="B114">
        <v>-10.1875427314141</v>
      </c>
    </row>
    <row r="115" spans="1:2" x14ac:dyDescent="0.25">
      <c r="A115">
        <f>-17.6625484768697</f>
        <v>-17.662548476869699</v>
      </c>
      <c r="B115">
        <v>-12.386057094568599</v>
      </c>
    </row>
    <row r="116" spans="1:2" x14ac:dyDescent="0.25">
      <c r="A116">
        <v>23.369183359878001</v>
      </c>
      <c r="B116">
        <v>-8.0756258349948205</v>
      </c>
    </row>
    <row r="117" spans="1:2" x14ac:dyDescent="0.25">
      <c r="A117">
        <v>25.611998372971399</v>
      </c>
      <c r="B117">
        <v>-3.07724024399322</v>
      </c>
    </row>
    <row r="118" spans="1:2" x14ac:dyDescent="0.25">
      <c r="A118">
        <f>-18.9027575170248</f>
        <v>-18.902757517024799</v>
      </c>
      <c r="B118">
        <v>-13.5808016510207</v>
      </c>
    </row>
    <row r="119" spans="1:2" x14ac:dyDescent="0.25">
      <c r="A119">
        <v>0.99662961605997902</v>
      </c>
      <c r="B119">
        <v>4.4961456331155398</v>
      </c>
    </row>
    <row r="120" spans="1:2" x14ac:dyDescent="0.25">
      <c r="A120">
        <f>-21.1079625440644</f>
        <v>-21.107962544064399</v>
      </c>
      <c r="B120">
        <v>-17.024677022103798</v>
      </c>
    </row>
    <row r="121" spans="1:2" x14ac:dyDescent="0.25">
      <c r="A121">
        <f>-20.7661355566811</f>
        <v>-20.7661355566811</v>
      </c>
      <c r="B121">
        <v>-15.104924237775201</v>
      </c>
    </row>
    <row r="122" spans="1:2" x14ac:dyDescent="0.25">
      <c r="A122">
        <f>-22.1183635299517</f>
        <v>-22.118363529951701</v>
      </c>
      <c r="B122">
        <v>-17.063577222536601</v>
      </c>
    </row>
    <row r="123" spans="1:2" x14ac:dyDescent="0.25">
      <c r="A123">
        <v>34.477777664353098</v>
      </c>
      <c r="B123">
        <v>-2.8583582196378199</v>
      </c>
    </row>
    <row r="124" spans="1:2" x14ac:dyDescent="0.25">
      <c r="A124">
        <f>-26.254767644362</f>
        <v>-26.254767644362001</v>
      </c>
      <c r="B124">
        <v>-19.327453009781799</v>
      </c>
    </row>
    <row r="125" spans="1:2" x14ac:dyDescent="0.25">
      <c r="A125">
        <v>40.586546848629098</v>
      </c>
      <c r="B125">
        <v>-4.9487790311092397</v>
      </c>
    </row>
    <row r="126" spans="1:2" x14ac:dyDescent="0.25">
      <c r="A126">
        <f>-32.845964560704</f>
        <v>-32.845964560703997</v>
      </c>
      <c r="B126">
        <v>-13.957033935489999</v>
      </c>
    </row>
    <row r="127" spans="1:2" x14ac:dyDescent="0.25">
      <c r="A127">
        <v>26.931035307478499</v>
      </c>
      <c r="B127">
        <v>-6.09941476837749</v>
      </c>
    </row>
    <row r="128" spans="1:2" x14ac:dyDescent="0.25">
      <c r="A128">
        <v>23.666924503162299</v>
      </c>
      <c r="B128">
        <v>-2.5517803861317501</v>
      </c>
    </row>
    <row r="129" spans="1:2" x14ac:dyDescent="0.25">
      <c r="A129">
        <v>5.3073311433255697</v>
      </c>
      <c r="B129">
        <v>8.7908912332053806</v>
      </c>
    </row>
    <row r="130" spans="1:2" x14ac:dyDescent="0.25">
      <c r="A130">
        <f>-32.4069765638134</f>
        <v>-32.406976563813402</v>
      </c>
      <c r="B130">
        <v>-10.153674825032001</v>
      </c>
    </row>
    <row r="131" spans="1:2" x14ac:dyDescent="0.25">
      <c r="A131">
        <f>-29.3849402343769</f>
        <v>-29.384940234376899</v>
      </c>
      <c r="B131">
        <v>-13.990441505320399</v>
      </c>
    </row>
    <row r="132" spans="1:2" x14ac:dyDescent="0.25">
      <c r="A132">
        <f>-23.23672932462</f>
        <v>-23.236729324620001</v>
      </c>
      <c r="B132">
        <v>-17.412506662807498</v>
      </c>
    </row>
    <row r="133" spans="1:2" x14ac:dyDescent="0.25">
      <c r="A133">
        <v>31.679678161219801</v>
      </c>
      <c r="B133">
        <v>-3.1628953292583599</v>
      </c>
    </row>
    <row r="134" spans="1:2" x14ac:dyDescent="0.25">
      <c r="A134">
        <f>-22.7621621298868</f>
        <v>-22.7621621298868</v>
      </c>
      <c r="B134">
        <v>-17.928974984691202</v>
      </c>
    </row>
    <row r="135" spans="1:2" x14ac:dyDescent="0.25">
      <c r="A135">
        <v>39.646061155499403</v>
      </c>
      <c r="B135">
        <v>-8.5440597972709895</v>
      </c>
    </row>
    <row r="136" spans="1:2" x14ac:dyDescent="0.25">
      <c r="A136">
        <v>2.6104896254130301</v>
      </c>
      <c r="B136">
        <v>7.8497931514473098</v>
      </c>
    </row>
    <row r="137" spans="1:2" x14ac:dyDescent="0.25">
      <c r="A137">
        <f>-34.1165373137791</f>
        <v>-34.116537313779098</v>
      </c>
      <c r="B137">
        <v>-16.845349453664799</v>
      </c>
    </row>
    <row r="138" spans="1:2" x14ac:dyDescent="0.25">
      <c r="A138">
        <v>25.425416505776798</v>
      </c>
      <c r="B138">
        <v>-9.3627370279774897</v>
      </c>
    </row>
    <row r="139" spans="1:2" x14ac:dyDescent="0.25">
      <c r="A139">
        <v>-5.3610344924792299</v>
      </c>
      <c r="B139">
        <v>2.8076559673406298</v>
      </c>
    </row>
    <row r="140" spans="1:2" x14ac:dyDescent="0.25">
      <c r="A140">
        <f>-29.2788763268328</f>
        <v>-29.278876326832801</v>
      </c>
      <c r="B140">
        <v>-13.6069587031472</v>
      </c>
    </row>
    <row r="141" spans="1:2" x14ac:dyDescent="0.25">
      <c r="A141">
        <f>-27.7971028640945</f>
        <v>-27.797102864094501</v>
      </c>
      <c r="B141">
        <v>-18.411212043150499</v>
      </c>
    </row>
    <row r="142" spans="1:2" x14ac:dyDescent="0.25">
      <c r="A142">
        <v>-5.6117871347689103</v>
      </c>
      <c r="B142">
        <v>7.2857440872989203</v>
      </c>
    </row>
    <row r="143" spans="1:2" x14ac:dyDescent="0.25">
      <c r="A143">
        <f>-27.4365530625036</f>
        <v>-27.436553062503599</v>
      </c>
      <c r="B143">
        <v>-11.282333425689201</v>
      </c>
    </row>
    <row r="144" spans="1:2" x14ac:dyDescent="0.25">
      <c r="A144">
        <v>5.7357600764289103</v>
      </c>
      <c r="B144">
        <v>7.5344266803003803</v>
      </c>
    </row>
    <row r="145" spans="1:2" x14ac:dyDescent="0.25">
      <c r="A145">
        <v>29.451382805219399</v>
      </c>
      <c r="B145">
        <v>-3.8065549742208802</v>
      </c>
    </row>
    <row r="146" spans="1:2" x14ac:dyDescent="0.25">
      <c r="A146">
        <f>-28.8161367120588</f>
        <v>-28.8161367120588</v>
      </c>
      <c r="B146">
        <v>-16.669662804522101</v>
      </c>
    </row>
    <row r="147" spans="1:2" x14ac:dyDescent="0.25">
      <c r="A147">
        <f>-17.2772457154257</f>
        <v>-17.2772457154257</v>
      </c>
      <c r="B147">
        <v>-11.0731364868992</v>
      </c>
    </row>
    <row r="148" spans="1:2" x14ac:dyDescent="0.25">
      <c r="A148">
        <f>-28.7571050596686</f>
        <v>-28.7571050596686</v>
      </c>
      <c r="B148">
        <v>-12.619431965752399</v>
      </c>
    </row>
    <row r="149" spans="1:2" x14ac:dyDescent="0.25">
      <c r="A149">
        <v>11.0602418522805</v>
      </c>
      <c r="B149">
        <v>0.71398030985644001</v>
      </c>
    </row>
    <row r="150" spans="1:2" x14ac:dyDescent="0.25">
      <c r="A150">
        <v>23.112729021446999</v>
      </c>
      <c r="B150">
        <v>-7.3938936125805297</v>
      </c>
    </row>
    <row r="151" spans="1:2" x14ac:dyDescent="0.25">
      <c r="A151">
        <v>28.620627644107302</v>
      </c>
      <c r="B151">
        <v>-7.5068430866821201</v>
      </c>
    </row>
    <row r="152" spans="1:2" x14ac:dyDescent="0.25">
      <c r="A152">
        <v>6.4376739071829201</v>
      </c>
      <c r="B152">
        <v>1.91290530678048</v>
      </c>
    </row>
    <row r="153" spans="1:2" x14ac:dyDescent="0.25">
      <c r="A153">
        <v>9.7324774422760694</v>
      </c>
      <c r="B153">
        <v>-4.5281233403160197E-2</v>
      </c>
    </row>
    <row r="154" spans="1:2" x14ac:dyDescent="0.25">
      <c r="A154">
        <f>-32.9516143479775</f>
        <v>-32.951614347977497</v>
      </c>
      <c r="B154">
        <v>-12.0583204163151</v>
      </c>
    </row>
    <row r="155" spans="1:2" x14ac:dyDescent="0.25">
      <c r="A155">
        <f>-34.394906320169</f>
        <v>-34.394906320169</v>
      </c>
      <c r="B155">
        <v>-13.552992319007901</v>
      </c>
    </row>
    <row r="156" spans="1:2" x14ac:dyDescent="0.25">
      <c r="A156">
        <v>4.4845430794259098</v>
      </c>
      <c r="B156">
        <v>7.4712840370074796</v>
      </c>
    </row>
    <row r="157" spans="1:2" x14ac:dyDescent="0.25">
      <c r="A157">
        <v>10.6435520781734</v>
      </c>
      <c r="B157">
        <v>4.9088846995145401</v>
      </c>
    </row>
    <row r="158" spans="1:2" x14ac:dyDescent="0.25">
      <c r="A158">
        <v>0.69150917460198402</v>
      </c>
      <c r="B158">
        <v>5.4236338523798304</v>
      </c>
    </row>
    <row r="159" spans="1:2" x14ac:dyDescent="0.25">
      <c r="A159">
        <v>9.4879472788332393</v>
      </c>
      <c r="B159">
        <v>8.9344173676430891</v>
      </c>
    </row>
    <row r="160" spans="1:2" x14ac:dyDescent="0.25">
      <c r="A160">
        <v>-3.3467620075560398</v>
      </c>
      <c r="B160">
        <v>3.9711806989350902</v>
      </c>
    </row>
    <row r="161" spans="1:2" x14ac:dyDescent="0.25">
      <c r="A161">
        <v>12.8362944551347</v>
      </c>
      <c r="B161">
        <v>3.7152054492775002</v>
      </c>
    </row>
    <row r="162" spans="1:2" x14ac:dyDescent="0.25">
      <c r="A162">
        <v>1.4066445728213901</v>
      </c>
      <c r="B162">
        <v>0.49054536854342301</v>
      </c>
    </row>
    <row r="163" spans="1:2" x14ac:dyDescent="0.25">
      <c r="A163">
        <v>33.264435335077998</v>
      </c>
      <c r="B163">
        <v>-4.2360763122987102</v>
      </c>
    </row>
    <row r="164" spans="1:2" x14ac:dyDescent="0.25">
      <c r="A164">
        <f>-17.8812033296922</f>
        <v>-17.881203329692202</v>
      </c>
      <c r="B164">
        <v>-13.7878244448255</v>
      </c>
    </row>
    <row r="165" spans="1:2" x14ac:dyDescent="0.25">
      <c r="A165">
        <v>33.624694308315703</v>
      </c>
      <c r="B165">
        <v>-2.3847607180263499</v>
      </c>
    </row>
    <row r="166" spans="1:2" x14ac:dyDescent="0.25">
      <c r="A166">
        <v>6.9922614032549903</v>
      </c>
      <c r="B166">
        <v>0.62203262430089001</v>
      </c>
    </row>
    <row r="167" spans="1:2" x14ac:dyDescent="0.25">
      <c r="A167">
        <f>-20.9888816252732</f>
        <v>-20.988881625273201</v>
      </c>
      <c r="B167">
        <v>-10.9542283199529</v>
      </c>
    </row>
    <row r="168" spans="1:2" x14ac:dyDescent="0.25">
      <c r="A168">
        <v>31.7454559896082</v>
      </c>
      <c r="B168">
        <v>-4.0283452173473204</v>
      </c>
    </row>
    <row r="169" spans="1:2" x14ac:dyDescent="0.25">
      <c r="A169">
        <v>22.742146496200299</v>
      </c>
      <c r="B169">
        <v>-5.3016264198524201</v>
      </c>
    </row>
    <row r="170" spans="1:2" x14ac:dyDescent="0.25">
      <c r="A170">
        <f>-33.3066478583902</f>
        <v>-33.3066478583902</v>
      </c>
      <c r="B170">
        <v>-11.113842995079199</v>
      </c>
    </row>
    <row r="171" spans="1:2" x14ac:dyDescent="0.25">
      <c r="A171">
        <v>32.997041313234597</v>
      </c>
      <c r="B171">
        <v>-7.0995258416255203</v>
      </c>
    </row>
    <row r="172" spans="1:2" x14ac:dyDescent="0.25">
      <c r="A172">
        <v>-3.4156325902201599</v>
      </c>
      <c r="B172">
        <v>7.8148243510268598</v>
      </c>
    </row>
    <row r="173" spans="1:2" x14ac:dyDescent="0.25">
      <c r="A173">
        <f>-29.1984969573637</f>
        <v>-29.198496957363702</v>
      </c>
      <c r="B173">
        <v>-19.350996114053899</v>
      </c>
    </row>
    <row r="174" spans="1:2" x14ac:dyDescent="0.25">
      <c r="A174">
        <f>-25.5469897309594</f>
        <v>-25.5469897309594</v>
      </c>
      <c r="B174">
        <v>-17.0418475121398</v>
      </c>
    </row>
    <row r="175" spans="1:2" x14ac:dyDescent="0.25">
      <c r="A175">
        <f>-23.3198447830041</f>
        <v>-23.3198447830041</v>
      </c>
      <c r="B175">
        <v>-12.759580468814301</v>
      </c>
    </row>
    <row r="176" spans="1:2" x14ac:dyDescent="0.25">
      <c r="A176">
        <v>22.442036971024201</v>
      </c>
      <c r="B176">
        <v>-2.8269897658547198</v>
      </c>
    </row>
    <row r="177" spans="1:2" x14ac:dyDescent="0.25">
      <c r="A177">
        <f>-23.7321262873143</f>
        <v>-23.732126287314301</v>
      </c>
      <c r="B177">
        <v>-19.1556581522151</v>
      </c>
    </row>
    <row r="178" spans="1:2" x14ac:dyDescent="0.25">
      <c r="A178">
        <f>-20.9245759008579</f>
        <v>-20.924575900857899</v>
      </c>
      <c r="B178">
        <v>-13.4558437477413</v>
      </c>
    </row>
    <row r="179" spans="1:2" x14ac:dyDescent="0.25">
      <c r="A179">
        <v>33.362568757896902</v>
      </c>
      <c r="B179">
        <v>-9.2372695521762402</v>
      </c>
    </row>
    <row r="180" spans="1:2" x14ac:dyDescent="0.25">
      <c r="A180">
        <f>-30.4256535906286</f>
        <v>-30.425653590628599</v>
      </c>
      <c r="B180">
        <v>-13.452462218934199</v>
      </c>
    </row>
    <row r="181" spans="1:2" x14ac:dyDescent="0.25">
      <c r="A181">
        <v>12.324879399011699</v>
      </c>
      <c r="B181">
        <v>7.8771158908869898</v>
      </c>
    </row>
    <row r="182" spans="1:2" x14ac:dyDescent="0.25">
      <c r="A182">
        <v>4.8671528029735098</v>
      </c>
      <c r="B182">
        <v>6.7232055576694899E-2</v>
      </c>
    </row>
    <row r="183" spans="1:2" x14ac:dyDescent="0.25">
      <c r="A183">
        <f>-15.3834743736724</f>
        <v>-15.383474373672399</v>
      </c>
      <c r="B183">
        <v>-15.725413419742599</v>
      </c>
    </row>
    <row r="184" spans="1:2" x14ac:dyDescent="0.25">
      <c r="A184">
        <f>-33.700465043168</f>
        <v>-33.700465043168002</v>
      </c>
      <c r="B184">
        <v>-12.3398899011654</v>
      </c>
    </row>
    <row r="185" spans="1:2" x14ac:dyDescent="0.25">
      <c r="A185">
        <f>-33.9223161320807</f>
        <v>-33.922316132080702</v>
      </c>
      <c r="B185">
        <v>-17.032173185502501</v>
      </c>
    </row>
    <row r="186" spans="1:2" x14ac:dyDescent="0.25">
      <c r="A186">
        <f>-27.391009205112</f>
        <v>-27.391009205111999</v>
      </c>
      <c r="B186">
        <v>-16.4005686042726</v>
      </c>
    </row>
    <row r="187" spans="1:2" x14ac:dyDescent="0.25">
      <c r="A187">
        <v>32.357324610053602</v>
      </c>
      <c r="B187">
        <v>-9.0336578562470091</v>
      </c>
    </row>
    <row r="188" spans="1:2" x14ac:dyDescent="0.25">
      <c r="A188">
        <f>-30.9671935596393</f>
        <v>-30.967193559639298</v>
      </c>
      <c r="B188">
        <v>-17.589642408381401</v>
      </c>
    </row>
    <row r="189" spans="1:2" x14ac:dyDescent="0.25">
      <c r="A189">
        <v>22.656938974294</v>
      </c>
      <c r="B189">
        <v>-2.3109096339987598</v>
      </c>
    </row>
    <row r="190" spans="1:2" x14ac:dyDescent="0.25">
      <c r="A190">
        <v>36.468830589845702</v>
      </c>
      <c r="B190">
        <v>-1.1743555517717701</v>
      </c>
    </row>
    <row r="191" spans="1:2" x14ac:dyDescent="0.25">
      <c r="A191">
        <v>25.095585946470202</v>
      </c>
      <c r="B191">
        <v>-7.3279963763630196</v>
      </c>
    </row>
    <row r="192" spans="1:2" x14ac:dyDescent="0.25">
      <c r="A192">
        <v>6.0482653913795401</v>
      </c>
      <c r="B192">
        <v>6.0049763161743899</v>
      </c>
    </row>
    <row r="193" spans="1:2" x14ac:dyDescent="0.25">
      <c r="A193">
        <v>31.861563132857</v>
      </c>
      <c r="B193">
        <v>-6.8251980604986198</v>
      </c>
    </row>
    <row r="194" spans="1:2" x14ac:dyDescent="0.25">
      <c r="A194">
        <v>-2.99975638295887</v>
      </c>
      <c r="B194">
        <v>9.1476871027496696</v>
      </c>
    </row>
    <row r="195" spans="1:2" x14ac:dyDescent="0.25">
      <c r="A195">
        <v>29.698124021921402</v>
      </c>
      <c r="B195">
        <v>-8.95759658197146</v>
      </c>
    </row>
    <row r="196" spans="1:2" x14ac:dyDescent="0.25">
      <c r="A196">
        <v>2.3898782948194102</v>
      </c>
      <c r="B196">
        <v>6.2386808701578502</v>
      </c>
    </row>
    <row r="197" spans="1:2" x14ac:dyDescent="0.25">
      <c r="A197">
        <v>25.780495730600901</v>
      </c>
      <c r="B197">
        <v>-7.9189235513808498</v>
      </c>
    </row>
    <row r="198" spans="1:2" x14ac:dyDescent="0.25">
      <c r="A198">
        <f>-26.7506459826867</f>
        <v>-26.750645982686699</v>
      </c>
      <c r="B198">
        <v>-11.4823491419139</v>
      </c>
    </row>
    <row r="199" spans="1:2" x14ac:dyDescent="0.25">
      <c r="A199">
        <v>3.4924488890885299</v>
      </c>
      <c r="B199">
        <v>-0.10017888251863601</v>
      </c>
    </row>
    <row r="200" spans="1:2" x14ac:dyDescent="0.25">
      <c r="A200">
        <v>8.4061159716036897</v>
      </c>
      <c r="B200">
        <v>8.0941912177766504</v>
      </c>
    </row>
    <row r="201" spans="1:2" x14ac:dyDescent="0.25">
      <c r="A201">
        <v>-0.98694257975552802</v>
      </c>
      <c r="B201">
        <v>2.6394956348142302</v>
      </c>
    </row>
    <row r="202" spans="1:2" x14ac:dyDescent="0.25">
      <c r="A202">
        <f>-24.0162262485685</f>
        <v>-24.016226248568501</v>
      </c>
      <c r="B202">
        <v>-11.246616000346</v>
      </c>
    </row>
    <row r="203" spans="1:2" x14ac:dyDescent="0.25">
      <c r="A203">
        <v>1.0692210870399399</v>
      </c>
      <c r="B203">
        <v>3.2020231955492102</v>
      </c>
    </row>
    <row r="204" spans="1:2" x14ac:dyDescent="0.25">
      <c r="A204">
        <v>39.291710874657802</v>
      </c>
      <c r="B204">
        <v>-8.2796573870489603</v>
      </c>
    </row>
    <row r="205" spans="1:2" x14ac:dyDescent="0.25">
      <c r="A205">
        <v>22.424385054381499</v>
      </c>
      <c r="B205">
        <v>-6.8559832489225503</v>
      </c>
    </row>
    <row r="206" spans="1:2" x14ac:dyDescent="0.25">
      <c r="A206">
        <v>10.6677635896051</v>
      </c>
      <c r="B206">
        <v>-0.20148843903602601</v>
      </c>
    </row>
    <row r="207" spans="1:2" x14ac:dyDescent="0.25">
      <c r="A207">
        <v>32.991649926670803</v>
      </c>
      <c r="B207">
        <v>-6.5770348513754202</v>
      </c>
    </row>
    <row r="208" spans="1:2" x14ac:dyDescent="0.25">
      <c r="A208">
        <f>-22.5642899415467</f>
        <v>-22.564289941546701</v>
      </c>
      <c r="B208">
        <v>-13.3509715542358</v>
      </c>
    </row>
    <row r="209" spans="1:2" x14ac:dyDescent="0.25">
      <c r="A209">
        <f>-34.933916157856</f>
        <v>-34.933916157855997</v>
      </c>
      <c r="B209">
        <v>-10.1795198420887</v>
      </c>
    </row>
    <row r="210" spans="1:2" x14ac:dyDescent="0.25">
      <c r="A210">
        <f>-26.7275362242718</f>
        <v>-26.727536224271802</v>
      </c>
      <c r="B210">
        <v>-10.0654255977835</v>
      </c>
    </row>
    <row r="211" spans="1:2" x14ac:dyDescent="0.25">
      <c r="A211">
        <v>3.5195593286500899</v>
      </c>
      <c r="B211">
        <v>6.4726310677657297</v>
      </c>
    </row>
    <row r="212" spans="1:2" x14ac:dyDescent="0.25">
      <c r="A212">
        <f>-23.1998335688357</f>
        <v>-23.1998335688357</v>
      </c>
      <c r="B212">
        <v>-16.337992273826</v>
      </c>
    </row>
    <row r="213" spans="1:2" x14ac:dyDescent="0.25">
      <c r="A213">
        <f>-23.2633608859535</f>
        <v>-23.263360885953499</v>
      </c>
      <c r="B213">
        <v>-16.633432755042801</v>
      </c>
    </row>
    <row r="214" spans="1:2" x14ac:dyDescent="0.25">
      <c r="A214">
        <v>36.9160173906495</v>
      </c>
      <c r="B214">
        <v>-1.0157598325746899</v>
      </c>
    </row>
    <row r="215" spans="1:2" x14ac:dyDescent="0.25">
      <c r="A215">
        <f>-22.2810791652863</f>
        <v>-22.2810791652863</v>
      </c>
      <c r="B215">
        <v>-16.0789120659622</v>
      </c>
    </row>
    <row r="216" spans="1:2" x14ac:dyDescent="0.25">
      <c r="A216">
        <v>34.587267875511003</v>
      </c>
      <c r="B216">
        <v>-7.0393731454803303</v>
      </c>
    </row>
    <row r="217" spans="1:2" x14ac:dyDescent="0.25">
      <c r="A217">
        <f>-31.7606452701066</f>
        <v>-31.7606452701066</v>
      </c>
      <c r="B217">
        <v>-14.6314419733571</v>
      </c>
    </row>
    <row r="218" spans="1:2" x14ac:dyDescent="0.25">
      <c r="A218">
        <f>-28.3134331955519</f>
        <v>-28.313433195551902</v>
      </c>
      <c r="B218">
        <v>-16.5964493909227</v>
      </c>
    </row>
    <row r="219" spans="1:2" x14ac:dyDescent="0.25">
      <c r="A219">
        <v>-4.5585599173457503</v>
      </c>
      <c r="B219">
        <v>1.70666666229248</v>
      </c>
    </row>
    <row r="220" spans="1:2" x14ac:dyDescent="0.25">
      <c r="A220">
        <v>11.510663491605801</v>
      </c>
      <c r="B220">
        <v>0.123082476056599</v>
      </c>
    </row>
    <row r="221" spans="1:2" x14ac:dyDescent="0.25">
      <c r="A221">
        <f>-26.7571098075805</f>
        <v>-26.757109807580498</v>
      </c>
      <c r="B221">
        <v>-12.7847430243734</v>
      </c>
    </row>
    <row r="222" spans="1:2" x14ac:dyDescent="0.25">
      <c r="A222">
        <f>-4.46602879665639</f>
        <v>-4.4660287966563903</v>
      </c>
      <c r="B222">
        <v>-9.4051711470540506E-2</v>
      </c>
    </row>
    <row r="223" spans="1:2" x14ac:dyDescent="0.25">
      <c r="A223">
        <f>-34.9938465929533</f>
        <v>-34.993846592953297</v>
      </c>
      <c r="B223">
        <v>-12.7044751357257</v>
      </c>
    </row>
    <row r="224" spans="1:2" x14ac:dyDescent="0.25">
      <c r="A224">
        <v>-0.94855345450002104</v>
      </c>
      <c r="B224">
        <v>7.8363296438551702</v>
      </c>
    </row>
    <row r="225" spans="1:2" x14ac:dyDescent="0.25">
      <c r="A225">
        <f>-23.4410107510788</f>
        <v>-23.4410107510788</v>
      </c>
      <c r="B225">
        <v>-14.396089953268399</v>
      </c>
    </row>
    <row r="226" spans="1:2" x14ac:dyDescent="0.25">
      <c r="A226">
        <f>-31.4618243522223</f>
        <v>-31.461824352222301</v>
      </c>
      <c r="B226">
        <v>-16.5020443863902</v>
      </c>
    </row>
    <row r="227" spans="1:2" x14ac:dyDescent="0.25">
      <c r="A227">
        <v>2.3769500567835</v>
      </c>
      <c r="B227">
        <v>5.0313202661348697</v>
      </c>
    </row>
    <row r="228" spans="1:2" x14ac:dyDescent="0.25">
      <c r="A228">
        <f>-25.5003585964813</f>
        <v>-25.500358596481298</v>
      </c>
      <c r="B228">
        <v>-14.5972528383403</v>
      </c>
    </row>
    <row r="229" spans="1:2" x14ac:dyDescent="0.25">
      <c r="A229">
        <v>40.661190268931897</v>
      </c>
      <c r="B229">
        <v>-3.7732346000552699</v>
      </c>
    </row>
    <row r="230" spans="1:2" x14ac:dyDescent="0.25">
      <c r="A230">
        <v>40.637066571802698</v>
      </c>
      <c r="B230">
        <v>-4.5898887519815998</v>
      </c>
    </row>
    <row r="231" spans="1:2" x14ac:dyDescent="0.25">
      <c r="A231">
        <v>25.1104024804789</v>
      </c>
      <c r="B231">
        <v>-4.0481461381531503</v>
      </c>
    </row>
    <row r="232" spans="1:2" x14ac:dyDescent="0.25">
      <c r="A232">
        <v>20.871325008906599</v>
      </c>
      <c r="B232">
        <v>-1.11666167469584</v>
      </c>
    </row>
    <row r="233" spans="1:2" x14ac:dyDescent="0.25">
      <c r="A233">
        <f>-25.4181395106021</f>
        <v>-25.418139510602099</v>
      </c>
      <c r="B233">
        <v>-18.698115926767802</v>
      </c>
    </row>
    <row r="234" spans="1:2" x14ac:dyDescent="0.25">
      <c r="A234">
        <v>40.261155953301198</v>
      </c>
      <c r="B234">
        <v>-4.7390087705611696</v>
      </c>
    </row>
    <row r="235" spans="1:2" x14ac:dyDescent="0.25">
      <c r="A235">
        <f>-26.264365131792</f>
        <v>-26.264365131792001</v>
      </c>
      <c r="B235">
        <v>-11.2671572653823</v>
      </c>
    </row>
    <row r="236" spans="1:2" x14ac:dyDescent="0.25">
      <c r="A236">
        <v>25.3362601096037</v>
      </c>
      <c r="B236">
        <v>-8.6503188526712904</v>
      </c>
    </row>
    <row r="237" spans="1:2" x14ac:dyDescent="0.25">
      <c r="A237">
        <v>7.3694462492276003</v>
      </c>
      <c r="B237">
        <v>9.0358496048127197</v>
      </c>
    </row>
    <row r="238" spans="1:2" x14ac:dyDescent="0.25">
      <c r="A238">
        <v>24.6570327678442</v>
      </c>
      <c r="B238">
        <v>-5.6519746755603801</v>
      </c>
    </row>
    <row r="239" spans="1:2" x14ac:dyDescent="0.25">
      <c r="A239">
        <v>9.0983720398268098</v>
      </c>
      <c r="B239">
        <v>-0.29228666169116901</v>
      </c>
    </row>
    <row r="240" spans="1:2" x14ac:dyDescent="0.25">
      <c r="A240">
        <v>26.693281961173199</v>
      </c>
      <c r="B240">
        <v>-3.7968344058055998</v>
      </c>
    </row>
    <row r="241" spans="1:2" x14ac:dyDescent="0.25">
      <c r="A241">
        <f>-20.1195027025727</f>
        <v>-20.119502702572699</v>
      </c>
      <c r="B241">
        <v>-10.6334554460944</v>
      </c>
    </row>
    <row r="242" spans="1:2" x14ac:dyDescent="0.25">
      <c r="A242">
        <v>-0.36947166700916001</v>
      </c>
      <c r="B242">
        <v>8.8853566031432205</v>
      </c>
    </row>
    <row r="243" spans="1:2" x14ac:dyDescent="0.25">
      <c r="A243">
        <f>-27.3987915303143</f>
        <v>-27.398791530314298</v>
      </c>
      <c r="B243">
        <v>-16.232300637127</v>
      </c>
    </row>
    <row r="244" spans="1:2" x14ac:dyDescent="0.25">
      <c r="A244">
        <v>7.3121362407545902</v>
      </c>
      <c r="B244">
        <v>5.1992899134849697</v>
      </c>
    </row>
    <row r="245" spans="1:2" x14ac:dyDescent="0.25">
      <c r="A245">
        <f>-35.2847928128232</f>
        <v>-35.284792812823198</v>
      </c>
      <c r="B245">
        <v>-15.1754711170638</v>
      </c>
    </row>
    <row r="246" spans="1:2" x14ac:dyDescent="0.25">
      <c r="A246">
        <f>-21.3274722745254</f>
        <v>-21.327472274525402</v>
      </c>
      <c r="B246">
        <v>-16.6080906539602</v>
      </c>
    </row>
    <row r="247" spans="1:2" x14ac:dyDescent="0.25">
      <c r="A247">
        <v>32.086654886161902</v>
      </c>
      <c r="B247">
        <v>-8.9529093181337593</v>
      </c>
    </row>
    <row r="248" spans="1:2" x14ac:dyDescent="0.25">
      <c r="A248">
        <v>5.5527056882730799</v>
      </c>
      <c r="B248">
        <v>0.63096236500251301</v>
      </c>
    </row>
    <row r="249" spans="1:2" x14ac:dyDescent="0.25">
      <c r="A249">
        <v>-5.27473903067433</v>
      </c>
      <c r="B249">
        <v>5.1589028409418196</v>
      </c>
    </row>
    <row r="250" spans="1:2" x14ac:dyDescent="0.25">
      <c r="A250">
        <v>26.425407856725901</v>
      </c>
      <c r="B250">
        <v>-1.84444923797412</v>
      </c>
    </row>
    <row r="251" spans="1:2" x14ac:dyDescent="0.25">
      <c r="A251">
        <v>6.26216783734038</v>
      </c>
      <c r="B251">
        <v>3.9583789299449998</v>
      </c>
    </row>
    <row r="252" spans="1:2" x14ac:dyDescent="0.25">
      <c r="A252">
        <v>-3.42741014181808</v>
      </c>
      <c r="B252">
        <v>9.5623398734893694</v>
      </c>
    </row>
    <row r="253" spans="1:2" x14ac:dyDescent="0.25">
      <c r="A253">
        <v>23.6857584670487</v>
      </c>
      <c r="B253">
        <v>-8.5400895020116607</v>
      </c>
    </row>
    <row r="254" spans="1:2" x14ac:dyDescent="0.25">
      <c r="A254">
        <v>37.056036692247403</v>
      </c>
      <c r="B254">
        <v>-9.1444670438974907</v>
      </c>
    </row>
    <row r="255" spans="1:2" x14ac:dyDescent="0.25">
      <c r="A255">
        <f>-27.2677226423586</f>
        <v>-27.267722642358599</v>
      </c>
      <c r="B255">
        <v>-10.3307847977488</v>
      </c>
    </row>
    <row r="256" spans="1:2" x14ac:dyDescent="0.25">
      <c r="A256">
        <v>27.7762893551958</v>
      </c>
      <c r="B256">
        <v>-5.43868570793859</v>
      </c>
    </row>
    <row r="257" spans="1:2" x14ac:dyDescent="0.25">
      <c r="A257">
        <f>-18.6538826409782</f>
        <v>-18.6538826409782</v>
      </c>
      <c r="B257">
        <v>-9.4920788483563392</v>
      </c>
    </row>
    <row r="258" spans="1:2" x14ac:dyDescent="0.25">
      <c r="A258">
        <v>9.6889574049919993</v>
      </c>
      <c r="B258">
        <v>0.49112701776091899</v>
      </c>
    </row>
    <row r="259" spans="1:2" x14ac:dyDescent="0.25">
      <c r="A259">
        <v>32.003681264925397</v>
      </c>
      <c r="B259">
        <v>-3.84391622759681</v>
      </c>
    </row>
    <row r="260" spans="1:2" x14ac:dyDescent="0.25">
      <c r="A260">
        <v>29.666600828881599</v>
      </c>
      <c r="B260">
        <v>-5.4812827621892897</v>
      </c>
    </row>
    <row r="261" spans="1:2" x14ac:dyDescent="0.25">
      <c r="A261">
        <v>3.1608370754322999</v>
      </c>
      <c r="B261">
        <v>4.0701428318358799</v>
      </c>
    </row>
    <row r="262" spans="1:2" x14ac:dyDescent="0.25">
      <c r="A262">
        <f>-16.6244251865042</f>
        <v>-16.624425186504201</v>
      </c>
      <c r="B262">
        <v>-13.732816073839199</v>
      </c>
    </row>
    <row r="263" spans="1:2" x14ac:dyDescent="0.25">
      <c r="A263">
        <f>-16.8366354835746</f>
        <v>-16.8366354835746</v>
      </c>
      <c r="B263">
        <v>-11.808453851432001</v>
      </c>
    </row>
    <row r="264" spans="1:2" x14ac:dyDescent="0.25">
      <c r="A264">
        <v>5.0263929666651199</v>
      </c>
      <c r="B264">
        <v>6.5676155759085297</v>
      </c>
    </row>
    <row r="265" spans="1:2" x14ac:dyDescent="0.25">
      <c r="A265">
        <v>31.7992986962483</v>
      </c>
      <c r="B265">
        <v>-2.6575575914886</v>
      </c>
    </row>
    <row r="266" spans="1:2" x14ac:dyDescent="0.25">
      <c r="A266">
        <f>-34.0728606894959</f>
        <v>-34.072860689495897</v>
      </c>
      <c r="B266">
        <v>-10.2177899901993</v>
      </c>
    </row>
    <row r="267" spans="1:2" x14ac:dyDescent="0.25">
      <c r="A267">
        <v>-5.7403772934170796</v>
      </c>
      <c r="B267">
        <v>5.0843164524134901</v>
      </c>
    </row>
    <row r="268" spans="1:2" x14ac:dyDescent="0.25">
      <c r="A268">
        <v>32.449346813414202</v>
      </c>
      <c r="B268">
        <v>-4.4464384692532999</v>
      </c>
    </row>
    <row r="269" spans="1:2" x14ac:dyDescent="0.25">
      <c r="A269">
        <v>9.7499699751753699</v>
      </c>
      <c r="B269">
        <v>7.8415147938324798</v>
      </c>
    </row>
    <row r="270" spans="1:2" x14ac:dyDescent="0.25">
      <c r="A270">
        <v>8.9476195002932801</v>
      </c>
      <c r="B270">
        <v>6.8034174853935498</v>
      </c>
    </row>
    <row r="271" spans="1:2" x14ac:dyDescent="0.25">
      <c r="A271">
        <v>7.77621285943634</v>
      </c>
      <c r="B271">
        <v>4.2076977756045597</v>
      </c>
    </row>
    <row r="272" spans="1:2" x14ac:dyDescent="0.25">
      <c r="A272">
        <v>4.0628892168379496</v>
      </c>
      <c r="B272">
        <v>3.5751189844003002</v>
      </c>
    </row>
    <row r="273" spans="1:2" x14ac:dyDescent="0.25">
      <c r="A273">
        <v>39.504974286055599</v>
      </c>
      <c r="B273">
        <v>-3.08908729701258</v>
      </c>
    </row>
    <row r="274" spans="1:2" x14ac:dyDescent="0.25">
      <c r="A274">
        <v>29.339366060377699</v>
      </c>
      <c r="B274">
        <v>-9.0335049267807399</v>
      </c>
    </row>
    <row r="275" spans="1:2" x14ac:dyDescent="0.25">
      <c r="A275">
        <f>-26.0759704938075</f>
        <v>-26.0759704938075</v>
      </c>
      <c r="B275">
        <v>-18.054595153466501</v>
      </c>
    </row>
    <row r="276" spans="1:2" x14ac:dyDescent="0.25">
      <c r="A276">
        <v>34.126576431902997</v>
      </c>
      <c r="B276">
        <v>-1.70255053003957</v>
      </c>
    </row>
    <row r="277" spans="1:2" x14ac:dyDescent="0.25">
      <c r="A277">
        <v>27.109227614510601</v>
      </c>
      <c r="B277">
        <v>-1.6065842375342501</v>
      </c>
    </row>
    <row r="278" spans="1:2" x14ac:dyDescent="0.25">
      <c r="A278">
        <f>-29.9572949539222</f>
        <v>-29.957294953922201</v>
      </c>
      <c r="B278">
        <v>-18.849144074251001</v>
      </c>
    </row>
    <row r="279" spans="1:2" x14ac:dyDescent="0.25">
      <c r="A279">
        <f>-19.0365504362105</f>
        <v>-19.036550436210501</v>
      </c>
      <c r="B279">
        <v>-11.945318806095999</v>
      </c>
    </row>
    <row r="280" spans="1:2" x14ac:dyDescent="0.25">
      <c r="A280">
        <f>-33.343983862964</f>
        <v>-33.343983862964002</v>
      </c>
      <c r="B280">
        <v>-15.199838883360901</v>
      </c>
    </row>
    <row r="281" spans="1:2" x14ac:dyDescent="0.25">
      <c r="A281">
        <v>-0.73726379037158796</v>
      </c>
      <c r="B281">
        <v>5.22976695499925</v>
      </c>
    </row>
    <row r="282" spans="1:2" x14ac:dyDescent="0.25">
      <c r="A282">
        <f>-22.0606308277045</f>
        <v>-22.0606308277045</v>
      </c>
      <c r="B282">
        <v>-10.1220566282816</v>
      </c>
    </row>
    <row r="283" spans="1:2" x14ac:dyDescent="0.25">
      <c r="A283">
        <f>-16.7640363000191</f>
        <v>-16.7640363000191</v>
      </c>
      <c r="B283">
        <v>-14.282572363078801</v>
      </c>
    </row>
    <row r="284" spans="1:2" x14ac:dyDescent="0.25">
      <c r="A284">
        <v>9.4628261164826792</v>
      </c>
      <c r="B284">
        <v>4.5969049441034802</v>
      </c>
    </row>
    <row r="285" spans="1:2" x14ac:dyDescent="0.25">
      <c r="A285">
        <v>33.513287489498197</v>
      </c>
      <c r="B285">
        <v>-0.722493810992348</v>
      </c>
    </row>
    <row r="286" spans="1:2" x14ac:dyDescent="0.25">
      <c r="A286">
        <v>3.7662428566655501</v>
      </c>
      <c r="B286">
        <v>9.4812538587726394</v>
      </c>
    </row>
    <row r="287" spans="1:2" x14ac:dyDescent="0.25">
      <c r="A287">
        <v>-5.0494882997902799</v>
      </c>
      <c r="B287">
        <v>7.9237942355081197</v>
      </c>
    </row>
    <row r="288" spans="1:2" x14ac:dyDescent="0.25">
      <c r="A288">
        <v>6.6440948838594496</v>
      </c>
      <c r="B288">
        <v>8.8833835353090294</v>
      </c>
    </row>
    <row r="289" spans="1:2" x14ac:dyDescent="0.25">
      <c r="A289">
        <f>-20.2422442828344</f>
        <v>-20.242244282834399</v>
      </c>
      <c r="B289">
        <v>-14.097062076998199</v>
      </c>
    </row>
    <row r="290" spans="1:2" x14ac:dyDescent="0.25">
      <c r="A290">
        <f>-25.6083683824127</f>
        <v>-25.608368382412699</v>
      </c>
      <c r="B290">
        <v>-11.890422620389399</v>
      </c>
    </row>
    <row r="291" spans="1:2" x14ac:dyDescent="0.25">
      <c r="A291">
        <v>-1.0707898593866101</v>
      </c>
      <c r="B291">
        <v>1.2076963565386201</v>
      </c>
    </row>
    <row r="292" spans="1:2" x14ac:dyDescent="0.25">
      <c r="A292">
        <v>-5.6798621759655497</v>
      </c>
      <c r="B292">
        <v>7.0502002664568799</v>
      </c>
    </row>
    <row r="293" spans="1:2" x14ac:dyDescent="0.25">
      <c r="A293">
        <v>36.026714393722997</v>
      </c>
      <c r="B293">
        <v>-8.8510990678206998</v>
      </c>
    </row>
    <row r="294" spans="1:2" x14ac:dyDescent="0.25">
      <c r="A294">
        <v>38.307882403342703</v>
      </c>
      <c r="B294">
        <v>-2.0077358536562202</v>
      </c>
    </row>
    <row r="295" spans="1:2" x14ac:dyDescent="0.25">
      <c r="A295">
        <v>8.5378887273072195</v>
      </c>
      <c r="B295">
        <v>8.35333731159783</v>
      </c>
    </row>
    <row r="296" spans="1:2" x14ac:dyDescent="0.25">
      <c r="A296">
        <v>8.7519522924281098E-2</v>
      </c>
      <c r="B296">
        <v>0.59163827492891796</v>
      </c>
    </row>
    <row r="297" spans="1:2" x14ac:dyDescent="0.25">
      <c r="A297">
        <v>10.714963465407401</v>
      </c>
      <c r="B297">
        <v>1.31816834037777</v>
      </c>
    </row>
    <row r="298" spans="1:2" x14ac:dyDescent="0.25">
      <c r="A298">
        <v>29.5605085083319</v>
      </c>
      <c r="B298">
        <v>4.3629261797352797E-2</v>
      </c>
    </row>
    <row r="299" spans="1:2" x14ac:dyDescent="0.25">
      <c r="A299">
        <v>40.5435503457688</v>
      </c>
      <c r="B299">
        <v>-1.48791401827484</v>
      </c>
    </row>
    <row r="300" spans="1:2" x14ac:dyDescent="0.25">
      <c r="A300">
        <v>-1.7502610184588401</v>
      </c>
      <c r="B300">
        <v>8.3363673813541599</v>
      </c>
    </row>
    <row r="301" spans="1:2" x14ac:dyDescent="0.25">
      <c r="A301">
        <v>37.527149593871201</v>
      </c>
      <c r="B301">
        <v>-1.69658926450581</v>
      </c>
    </row>
    <row r="302" spans="1:2" x14ac:dyDescent="0.25">
      <c r="A302">
        <v>6.7252331254326396</v>
      </c>
      <c r="B302">
        <v>-0.23533518376092799</v>
      </c>
    </row>
    <row r="303" spans="1:2" x14ac:dyDescent="0.25">
      <c r="A303">
        <v>3.4481897629416398</v>
      </c>
      <c r="B303">
        <v>7.4435349085427802</v>
      </c>
    </row>
    <row r="304" spans="1:2" x14ac:dyDescent="0.25">
      <c r="A304">
        <v>-4.5983033048700204</v>
      </c>
      <c r="B304">
        <v>3.9148808418886998</v>
      </c>
    </row>
    <row r="305" spans="1:2" x14ac:dyDescent="0.25">
      <c r="A305">
        <v>23.380170830521099</v>
      </c>
      <c r="B305">
        <v>-7.9916855958181401</v>
      </c>
    </row>
    <row r="306" spans="1:2" x14ac:dyDescent="0.25">
      <c r="A306">
        <v>4.5403901394863997</v>
      </c>
      <c r="B306">
        <v>9.1786579004528406</v>
      </c>
    </row>
    <row r="307" spans="1:2" x14ac:dyDescent="0.25">
      <c r="A307">
        <v>39.138827659022198</v>
      </c>
      <c r="B307">
        <v>-4.6499853214664002</v>
      </c>
    </row>
    <row r="308" spans="1:2" x14ac:dyDescent="0.25">
      <c r="A308">
        <v>-5.1724656873271098</v>
      </c>
      <c r="B308">
        <v>3.43170512698123</v>
      </c>
    </row>
    <row r="309" spans="1:2" x14ac:dyDescent="0.25">
      <c r="A309">
        <v>1.48153473765954</v>
      </c>
      <c r="B309">
        <v>6.2328951759529403</v>
      </c>
    </row>
    <row r="310" spans="1:2" x14ac:dyDescent="0.25">
      <c r="A310">
        <f>-31.4404189866554</f>
        <v>-31.440418986655398</v>
      </c>
      <c r="B310">
        <v>-13.0184053569114</v>
      </c>
    </row>
    <row r="311" spans="1:2" x14ac:dyDescent="0.25">
      <c r="A311">
        <v>26.889697670992099</v>
      </c>
      <c r="B311">
        <v>-0.229403062084998</v>
      </c>
    </row>
    <row r="312" spans="1:2" x14ac:dyDescent="0.25">
      <c r="A312">
        <v>32.763444718177297</v>
      </c>
      <c r="B312">
        <v>-8.3185810245675391</v>
      </c>
    </row>
    <row r="313" spans="1:2" x14ac:dyDescent="0.25">
      <c r="A313">
        <v>24.788848712104901</v>
      </c>
      <c r="B313">
        <v>-5.2278728594422699</v>
      </c>
    </row>
    <row r="314" spans="1:2" x14ac:dyDescent="0.25">
      <c r="A314">
        <v>21.639427613180001</v>
      </c>
      <c r="B314">
        <v>-3.2442738039946102</v>
      </c>
    </row>
    <row r="315" spans="1:2" x14ac:dyDescent="0.25">
      <c r="A315">
        <f>-17.5434406945655</f>
        <v>-17.543440694565501</v>
      </c>
      <c r="B315">
        <v>-15.334751563349901</v>
      </c>
    </row>
    <row r="316" spans="1:2" x14ac:dyDescent="0.25">
      <c r="A316">
        <v>37.147368745747201</v>
      </c>
      <c r="B316">
        <v>-0.50700344734465796</v>
      </c>
    </row>
    <row r="317" spans="1:2" x14ac:dyDescent="0.25">
      <c r="A317">
        <v>34.989616559629098</v>
      </c>
      <c r="B317">
        <v>-4.8610790285230498</v>
      </c>
    </row>
    <row r="318" spans="1:2" x14ac:dyDescent="0.25">
      <c r="A318">
        <v>29.805807636166801</v>
      </c>
      <c r="B318">
        <v>-8.7016509875773096</v>
      </c>
    </row>
    <row r="319" spans="1:2" x14ac:dyDescent="0.25">
      <c r="A319">
        <f>-23.0203328993346</f>
        <v>-23.020332899334601</v>
      </c>
      <c r="B319">
        <v>-14.436939779613301</v>
      </c>
    </row>
    <row r="320" spans="1:2" x14ac:dyDescent="0.25">
      <c r="A320">
        <f>-22.093010795587</f>
        <v>-22.093010795586999</v>
      </c>
      <c r="B320">
        <v>-11.1281729277681</v>
      </c>
    </row>
    <row r="321" spans="1:2" x14ac:dyDescent="0.25">
      <c r="A321">
        <f>-33.7620558839946</f>
        <v>-33.762055883994599</v>
      </c>
      <c r="B321">
        <v>-12.540382043519401</v>
      </c>
    </row>
    <row r="322" spans="1:2" x14ac:dyDescent="0.25">
      <c r="A322">
        <v>22.587062999894801</v>
      </c>
      <c r="B322">
        <v>-8.0096805414267305</v>
      </c>
    </row>
    <row r="323" spans="1:2" x14ac:dyDescent="0.25">
      <c r="A323">
        <v>-5.8190752952507498</v>
      </c>
      <c r="B323">
        <v>1.01671682760815</v>
      </c>
    </row>
    <row r="324" spans="1:2" x14ac:dyDescent="0.25">
      <c r="A324">
        <v>27.334671853092502</v>
      </c>
      <c r="B324">
        <v>-7.2300128968755697</v>
      </c>
    </row>
    <row r="325" spans="1:2" x14ac:dyDescent="0.25">
      <c r="A325">
        <f>-23.1809975922354</f>
        <v>-23.1809975922354</v>
      </c>
      <c r="B325">
        <v>-16.592099415872902</v>
      </c>
    </row>
    <row r="326" spans="1:2" x14ac:dyDescent="0.25">
      <c r="A326">
        <v>29.494491997316999</v>
      </c>
      <c r="B326">
        <v>-1.41062331338486</v>
      </c>
    </row>
    <row r="327" spans="1:2" x14ac:dyDescent="0.25">
      <c r="A327">
        <v>9.7726811937127707</v>
      </c>
      <c r="B327">
        <v>1.6295991677123001</v>
      </c>
    </row>
    <row r="328" spans="1:2" x14ac:dyDescent="0.25">
      <c r="A328">
        <f>-31.1728574918323</f>
        <v>-31.1728574918323</v>
      </c>
      <c r="B328">
        <v>-14.238609183466499</v>
      </c>
    </row>
    <row r="329" spans="1:2" x14ac:dyDescent="0.25">
      <c r="A329">
        <v>29.040006382406698</v>
      </c>
      <c r="B329">
        <v>-7.2916200696389097</v>
      </c>
    </row>
    <row r="330" spans="1:2" x14ac:dyDescent="0.25">
      <c r="A330">
        <v>-3.8837561946908399</v>
      </c>
      <c r="B330">
        <v>5.2603862579278999</v>
      </c>
    </row>
    <row r="331" spans="1:2" x14ac:dyDescent="0.25">
      <c r="A331">
        <v>29.2631114558008</v>
      </c>
      <c r="B331">
        <v>-1.2680994280681701</v>
      </c>
    </row>
    <row r="332" spans="1:2" x14ac:dyDescent="0.25">
      <c r="A332">
        <f>-21.9873968830022</f>
        <v>-21.987396883002202</v>
      </c>
      <c r="B332">
        <v>-18.9832937840368</v>
      </c>
    </row>
    <row r="333" spans="1:2" x14ac:dyDescent="0.25">
      <c r="A333">
        <f>-18.8709353103246</f>
        <v>-18.870935310324601</v>
      </c>
      <c r="B333">
        <v>-16.340734280215099</v>
      </c>
    </row>
    <row r="334" spans="1:2" x14ac:dyDescent="0.25">
      <c r="A334">
        <v>-1.4259278624085401</v>
      </c>
      <c r="B334">
        <v>8.6015760551675804</v>
      </c>
    </row>
    <row r="335" spans="1:2" x14ac:dyDescent="0.25">
      <c r="A335">
        <v>3.47883099035954</v>
      </c>
      <c r="B335">
        <v>4.2457427267137797</v>
      </c>
    </row>
    <row r="336" spans="1:2" x14ac:dyDescent="0.25">
      <c r="A336">
        <f>-19.8298937181691</f>
        <v>-19.8298937181691</v>
      </c>
      <c r="B336">
        <v>-12.6745443009416</v>
      </c>
    </row>
    <row r="337" spans="1:2" x14ac:dyDescent="0.25">
      <c r="A337">
        <f>-33.0575616116048</f>
        <v>-33.057561611604797</v>
      </c>
      <c r="B337">
        <v>-19.414820445829999</v>
      </c>
    </row>
    <row r="338" spans="1:2" x14ac:dyDescent="0.25">
      <c r="A338">
        <f>-20.6257938094386</f>
        <v>-20.625793809438601</v>
      </c>
      <c r="B338">
        <v>-12.5600227606331</v>
      </c>
    </row>
    <row r="339" spans="1:2" x14ac:dyDescent="0.25">
      <c r="A339">
        <f>-22.4455123037499</f>
        <v>-22.445512303749901</v>
      </c>
      <c r="B339">
        <v>-15.844671320425199</v>
      </c>
    </row>
    <row r="340" spans="1:2" x14ac:dyDescent="0.25">
      <c r="A340">
        <v>9.5683379281452492</v>
      </c>
      <c r="B340">
        <v>8.9159317601030708</v>
      </c>
    </row>
    <row r="341" spans="1:2" x14ac:dyDescent="0.25">
      <c r="A341">
        <f>-21.4207032516372</f>
        <v>-21.4207032516372</v>
      </c>
      <c r="B341">
        <v>-15.5603324142816</v>
      </c>
    </row>
    <row r="342" spans="1:2" x14ac:dyDescent="0.25">
      <c r="A342">
        <f>-23.8827790440885</f>
        <v>-23.882779044088501</v>
      </c>
      <c r="B342">
        <v>-17.4771221701081</v>
      </c>
    </row>
    <row r="343" spans="1:2" x14ac:dyDescent="0.25">
      <c r="A343">
        <f>-31.6602203719693</f>
        <v>-31.660220371969299</v>
      </c>
      <c r="B343">
        <v>-11.0093040061944</v>
      </c>
    </row>
    <row r="344" spans="1:2" x14ac:dyDescent="0.25">
      <c r="A344">
        <f>-31.7904520309515</f>
        <v>-31.790452030951499</v>
      </c>
      <c r="B344">
        <v>-15.935680295674301</v>
      </c>
    </row>
    <row r="345" spans="1:2" x14ac:dyDescent="0.25">
      <c r="A345">
        <f>-18.3868751555791</f>
        <v>-18.386875155579101</v>
      </c>
      <c r="B345">
        <v>-14.6029473786762</v>
      </c>
    </row>
    <row r="346" spans="1:2" x14ac:dyDescent="0.25">
      <c r="A346">
        <v>-5.9715191631411599</v>
      </c>
      <c r="B346">
        <v>8.1799903671299905</v>
      </c>
    </row>
    <row r="347" spans="1:2" x14ac:dyDescent="0.25">
      <c r="A347">
        <f>-19.8049752498564</f>
        <v>-19.804975249856401</v>
      </c>
      <c r="B347">
        <v>-15.7678919712355</v>
      </c>
    </row>
    <row r="348" spans="1:2" x14ac:dyDescent="0.25">
      <c r="A348">
        <v>26.332545702855299</v>
      </c>
      <c r="B348">
        <v>-5.2482987897531004</v>
      </c>
    </row>
    <row r="349" spans="1:2" x14ac:dyDescent="0.25">
      <c r="A349">
        <f>-29.6328307647163</f>
        <v>-29.632830764716299</v>
      </c>
      <c r="B349">
        <v>-11.076351310785601</v>
      </c>
    </row>
    <row r="350" spans="1:2" x14ac:dyDescent="0.25">
      <c r="A350">
        <v>25.406906004419401</v>
      </c>
      <c r="B350">
        <v>-9.2860665345220106</v>
      </c>
    </row>
    <row r="351" spans="1:2" x14ac:dyDescent="0.25">
      <c r="A351">
        <f>-23.9435236000584</f>
        <v>-23.943523600058398</v>
      </c>
      <c r="B351">
        <v>-19.271698648197201</v>
      </c>
    </row>
    <row r="352" spans="1:2" x14ac:dyDescent="0.25">
      <c r="A352">
        <v>3.6710924509868099</v>
      </c>
      <c r="B352">
        <v>2.7980427045641898</v>
      </c>
    </row>
    <row r="353" spans="1:2" x14ac:dyDescent="0.25">
      <c r="A353">
        <v>28.861867728630799</v>
      </c>
      <c r="B353">
        <v>-1.8303291267394299</v>
      </c>
    </row>
    <row r="354" spans="1:2" x14ac:dyDescent="0.25">
      <c r="A354">
        <f>-33.1856485369692</f>
        <v>-33.185648536969197</v>
      </c>
      <c r="B354">
        <v>-18.247867708775701</v>
      </c>
    </row>
    <row r="355" spans="1:2" x14ac:dyDescent="0.25">
      <c r="A355">
        <f>-18.1236511926086</f>
        <v>-18.123651192608602</v>
      </c>
      <c r="B355">
        <v>-12.82881388583</v>
      </c>
    </row>
    <row r="356" spans="1:2" x14ac:dyDescent="0.25">
      <c r="A356">
        <v>11.403198943108199</v>
      </c>
      <c r="B356">
        <v>8.2719130255687094</v>
      </c>
    </row>
    <row r="357" spans="1:2" x14ac:dyDescent="0.25">
      <c r="A357">
        <f>-24.1301793077967</f>
        <v>-24.130179307796698</v>
      </c>
      <c r="B357">
        <v>-15.1498797392091</v>
      </c>
    </row>
    <row r="358" spans="1:2" x14ac:dyDescent="0.25">
      <c r="A358">
        <v>0.933770905072274</v>
      </c>
      <c r="B358">
        <v>5.2329355207684802</v>
      </c>
    </row>
    <row r="359" spans="1:2" x14ac:dyDescent="0.25">
      <c r="A359">
        <v>32.637503880131</v>
      </c>
      <c r="B359">
        <v>-4.3477420124136303</v>
      </c>
    </row>
    <row r="360" spans="1:2" x14ac:dyDescent="0.25">
      <c r="A360">
        <v>30.139397394694001</v>
      </c>
      <c r="B360">
        <v>-0.59499047467618704</v>
      </c>
    </row>
    <row r="361" spans="1:2" x14ac:dyDescent="0.25">
      <c r="A361">
        <v>-1.4642168796884301</v>
      </c>
      <c r="B361">
        <v>5.9944723312049897</v>
      </c>
    </row>
    <row r="362" spans="1:2" x14ac:dyDescent="0.25">
      <c r="A362">
        <v>13.518167295127499</v>
      </c>
      <c r="B362">
        <v>0.66716690939658696</v>
      </c>
    </row>
    <row r="363" spans="1:2" x14ac:dyDescent="0.25">
      <c r="A363">
        <v>34.134681816743097</v>
      </c>
      <c r="B363">
        <v>-0.10134258357805501</v>
      </c>
    </row>
    <row r="364" spans="1:2" x14ac:dyDescent="0.25">
      <c r="A364">
        <f>-18.2040235015468</f>
        <v>-18.2040235015468</v>
      </c>
      <c r="B364">
        <v>-14.8788935742432</v>
      </c>
    </row>
    <row r="365" spans="1:2" x14ac:dyDescent="0.25">
      <c r="A365">
        <v>23.585834189913999</v>
      </c>
      <c r="B365">
        <v>-6.0318801699707203</v>
      </c>
    </row>
    <row r="366" spans="1:2" x14ac:dyDescent="0.25">
      <c r="A366">
        <v>27.130519274148199</v>
      </c>
      <c r="B366">
        <v>-0.95591688850955903</v>
      </c>
    </row>
    <row r="367" spans="1:2" x14ac:dyDescent="0.25">
      <c r="A367">
        <v>33.609846537343302</v>
      </c>
      <c r="B367">
        <v>-1.7558269209416799</v>
      </c>
    </row>
    <row r="368" spans="1:2" x14ac:dyDescent="0.25">
      <c r="A368">
        <v>9.1738555847845493</v>
      </c>
      <c r="B368">
        <v>2.3797685302329898</v>
      </c>
    </row>
    <row r="369" spans="1:2" x14ac:dyDescent="0.25">
      <c r="A369">
        <f>-34.0109395610596</f>
        <v>-34.010939561059601</v>
      </c>
      <c r="B369">
        <v>-18.302147494837801</v>
      </c>
    </row>
    <row r="370" spans="1:2" x14ac:dyDescent="0.25">
      <c r="A370">
        <v>8.2216839426172097</v>
      </c>
      <c r="B370">
        <v>6.8956783115842999</v>
      </c>
    </row>
    <row r="371" spans="1:2" x14ac:dyDescent="0.25">
      <c r="A371">
        <v>25.0204066444396</v>
      </c>
      <c r="B371">
        <v>-4.0043202746215503</v>
      </c>
    </row>
    <row r="372" spans="1:2" x14ac:dyDescent="0.25">
      <c r="A372">
        <v>25.2238428502178</v>
      </c>
      <c r="B372">
        <v>-6.9715778255609999</v>
      </c>
    </row>
    <row r="373" spans="1:2" x14ac:dyDescent="0.25">
      <c r="A373">
        <v>33.434877584758198</v>
      </c>
      <c r="B373">
        <v>-9.4946590004460099</v>
      </c>
    </row>
    <row r="374" spans="1:2" x14ac:dyDescent="0.25">
      <c r="A374">
        <v>2.6075248502411599</v>
      </c>
      <c r="B374">
        <v>0.54595225135966097</v>
      </c>
    </row>
    <row r="375" spans="1:2" x14ac:dyDescent="0.25">
      <c r="A375">
        <v>-1.5377718253271599</v>
      </c>
      <c r="B375">
        <v>4.0090531952749799</v>
      </c>
    </row>
    <row r="376" spans="1:2" x14ac:dyDescent="0.25">
      <c r="A376">
        <f>-22.0965556281098</f>
        <v>-22.096555628109801</v>
      </c>
      <c r="B376">
        <v>-14.267985294666699</v>
      </c>
    </row>
    <row r="377" spans="1:2" x14ac:dyDescent="0.25">
      <c r="A377">
        <f>-28.6938175292131</f>
        <v>-28.693817529213099</v>
      </c>
      <c r="B377">
        <v>-16.254397464103999</v>
      </c>
    </row>
    <row r="378" spans="1:2" x14ac:dyDescent="0.25">
      <c r="A378">
        <v>37.900874372315997</v>
      </c>
      <c r="B378">
        <v>-6.0391547409715098</v>
      </c>
    </row>
    <row r="379" spans="1:2" x14ac:dyDescent="0.25">
      <c r="A379">
        <f>-27.8783379091124</f>
        <v>-27.8783379091124</v>
      </c>
      <c r="B379">
        <v>-16.942311505692601</v>
      </c>
    </row>
    <row r="380" spans="1:2" x14ac:dyDescent="0.25">
      <c r="A380">
        <v>31.782247866247701</v>
      </c>
      <c r="B380">
        <v>-2.6634440266475399</v>
      </c>
    </row>
    <row r="381" spans="1:2" x14ac:dyDescent="0.25">
      <c r="A381">
        <v>21.403541544535901</v>
      </c>
      <c r="B381">
        <v>-1.9080722116984801</v>
      </c>
    </row>
    <row r="382" spans="1:2" x14ac:dyDescent="0.25">
      <c r="A382">
        <v>34.635923473891701</v>
      </c>
      <c r="B382">
        <v>-7.1859480757508303</v>
      </c>
    </row>
    <row r="383" spans="1:2" x14ac:dyDescent="0.25">
      <c r="A383">
        <v>22.4144806793608</v>
      </c>
      <c r="B383">
        <v>-4.92213811614603</v>
      </c>
    </row>
    <row r="384" spans="1:2" x14ac:dyDescent="0.25">
      <c r="A384">
        <f>-34.0578662679681</f>
        <v>-34.057866267968102</v>
      </c>
      <c r="B384">
        <v>-10.6187616869419</v>
      </c>
    </row>
    <row r="385" spans="1:2" x14ac:dyDescent="0.25">
      <c r="A385">
        <f>-24.9898952085535</f>
        <v>-24.989895208553499</v>
      </c>
      <c r="B385">
        <v>-14.4847156986269</v>
      </c>
    </row>
    <row r="386" spans="1:2" x14ac:dyDescent="0.25">
      <c r="A386">
        <f>-22.0129904727663</f>
        <v>-22.012990472766301</v>
      </c>
      <c r="B386">
        <v>-12.6072273385786</v>
      </c>
    </row>
    <row r="387" spans="1:2" x14ac:dyDescent="0.25">
      <c r="A387">
        <v>2.2585586966147302</v>
      </c>
      <c r="B387">
        <v>1.91556674404932</v>
      </c>
    </row>
    <row r="388" spans="1:2" x14ac:dyDescent="0.25">
      <c r="A388">
        <v>4.8444436099296198</v>
      </c>
      <c r="B388">
        <v>5.4775092561399896</v>
      </c>
    </row>
    <row r="389" spans="1:2" x14ac:dyDescent="0.25">
      <c r="A389">
        <v>-4.2272933915903304</v>
      </c>
      <c r="B389">
        <v>3.1506656240798598</v>
      </c>
    </row>
    <row r="390" spans="1:2" x14ac:dyDescent="0.25">
      <c r="A390">
        <f>-22.3918728069397</f>
        <v>-22.391872806939698</v>
      </c>
      <c r="B390">
        <v>-11.861812324002599</v>
      </c>
    </row>
    <row r="391" spans="1:2" x14ac:dyDescent="0.25">
      <c r="A391">
        <v>32.539103885410903</v>
      </c>
      <c r="B391">
        <v>-6.3444869019365999</v>
      </c>
    </row>
    <row r="392" spans="1:2" x14ac:dyDescent="0.25">
      <c r="A392">
        <v>-2.0367603993986898</v>
      </c>
      <c r="B392">
        <v>5.9830042340521903</v>
      </c>
    </row>
    <row r="393" spans="1:2" x14ac:dyDescent="0.25">
      <c r="A393">
        <f>-18.9508728016286</f>
        <v>-18.950872801628599</v>
      </c>
      <c r="B393">
        <v>-16.0782020567557</v>
      </c>
    </row>
    <row r="394" spans="1:2" x14ac:dyDescent="0.25">
      <c r="A394">
        <v>6.0672407899673102</v>
      </c>
      <c r="B394">
        <v>4.00032987728751</v>
      </c>
    </row>
    <row r="395" spans="1:2" x14ac:dyDescent="0.25">
      <c r="A395">
        <v>-3.76890811852298</v>
      </c>
      <c r="B395">
        <v>0.27571436798826499</v>
      </c>
    </row>
    <row r="396" spans="1:2" x14ac:dyDescent="0.25">
      <c r="A396">
        <v>40.575258807113997</v>
      </c>
      <c r="B396">
        <v>0.309385626518135</v>
      </c>
    </row>
    <row r="397" spans="1:2" x14ac:dyDescent="0.25">
      <c r="A397">
        <v>26.022047840458299</v>
      </c>
      <c r="B397">
        <v>-8.45745001579796</v>
      </c>
    </row>
    <row r="398" spans="1:2" x14ac:dyDescent="0.25">
      <c r="A398">
        <v>-5.2013650357341703</v>
      </c>
      <c r="B398">
        <v>6.13692432748923</v>
      </c>
    </row>
    <row r="399" spans="1:2" x14ac:dyDescent="0.25">
      <c r="A399">
        <v>36.744121505910599</v>
      </c>
      <c r="B399">
        <v>-4.5849492379629897</v>
      </c>
    </row>
    <row r="400" spans="1:2" x14ac:dyDescent="0.25">
      <c r="A400">
        <f>-25.9339948701342</f>
        <v>-25.9339948701342</v>
      </c>
      <c r="B400">
        <v>-12.666162098959999</v>
      </c>
    </row>
    <row r="401" spans="1:2" x14ac:dyDescent="0.25">
      <c r="A401">
        <v>-3.5753308989979198</v>
      </c>
      <c r="B401">
        <v>6.14154237585808</v>
      </c>
    </row>
    <row r="402" spans="1:2" x14ac:dyDescent="0.25">
      <c r="A402">
        <v>34.245458406191403</v>
      </c>
      <c r="B402">
        <v>-6.1355015271370696</v>
      </c>
    </row>
    <row r="403" spans="1:2" x14ac:dyDescent="0.25">
      <c r="A403">
        <v>24.5282625705374</v>
      </c>
      <c r="B403">
        <v>-0.143607214059018</v>
      </c>
    </row>
    <row r="404" spans="1:2" x14ac:dyDescent="0.25">
      <c r="A404">
        <v>5.5744003766969001</v>
      </c>
      <c r="B404">
        <v>9.2191628162185797</v>
      </c>
    </row>
    <row r="405" spans="1:2" x14ac:dyDescent="0.25">
      <c r="A405">
        <v>9.7178333437216704</v>
      </c>
      <c r="B405">
        <v>3.76951168825491</v>
      </c>
    </row>
    <row r="406" spans="1:2" x14ac:dyDescent="0.25">
      <c r="A406">
        <f>-27.5987176589845</f>
        <v>-27.598717658984501</v>
      </c>
      <c r="B406">
        <v>-11.121270691691899</v>
      </c>
    </row>
    <row r="407" spans="1:2" x14ac:dyDescent="0.25">
      <c r="A407">
        <v>23.698557452773301</v>
      </c>
      <c r="B407">
        <v>-4.0184206034109202</v>
      </c>
    </row>
    <row r="408" spans="1:2" x14ac:dyDescent="0.25">
      <c r="A408">
        <v>26.4154727278551</v>
      </c>
      <c r="B408">
        <v>-0.54812013245224001</v>
      </c>
    </row>
    <row r="409" spans="1:2" x14ac:dyDescent="0.25">
      <c r="A409">
        <f>-22.1482319504686</f>
        <v>-22.148231950468599</v>
      </c>
      <c r="B409">
        <v>-18.064264846668198</v>
      </c>
    </row>
    <row r="410" spans="1:2" x14ac:dyDescent="0.25">
      <c r="A410">
        <v>-4.3249777569404104</v>
      </c>
      <c r="B410">
        <v>6.1774636139690999</v>
      </c>
    </row>
    <row r="411" spans="1:2" x14ac:dyDescent="0.25">
      <c r="A411">
        <v>1.2196730708884</v>
      </c>
      <c r="B411">
        <v>9.2072314205672807</v>
      </c>
    </row>
    <row r="412" spans="1:2" x14ac:dyDescent="0.25">
      <c r="A412">
        <f>-23.5653478133299</f>
        <v>-23.5653478133299</v>
      </c>
      <c r="B412">
        <v>-17.778683265172901</v>
      </c>
    </row>
    <row r="413" spans="1:2" x14ac:dyDescent="0.25">
      <c r="A413">
        <v>32.679998076898599</v>
      </c>
      <c r="B413">
        <v>-2.5544021101422101</v>
      </c>
    </row>
    <row r="414" spans="1:2" x14ac:dyDescent="0.25">
      <c r="A414">
        <v>25.137704674481501</v>
      </c>
      <c r="B414">
        <v>-8.1337921187512006</v>
      </c>
    </row>
    <row r="415" spans="1:2" x14ac:dyDescent="0.25">
      <c r="A415">
        <v>29.006538535398199</v>
      </c>
      <c r="B415">
        <v>-0.86480699201396405</v>
      </c>
    </row>
    <row r="416" spans="1:2" x14ac:dyDescent="0.25">
      <c r="A416">
        <v>36.8384091713732</v>
      </c>
      <c r="B416">
        <v>0.13185100184394999</v>
      </c>
    </row>
    <row r="417" spans="1:2" x14ac:dyDescent="0.25">
      <c r="A417">
        <f>-17.6486891848196</f>
        <v>-17.648689184819599</v>
      </c>
      <c r="B417">
        <v>-15.4878609016362</v>
      </c>
    </row>
    <row r="418" spans="1:2" x14ac:dyDescent="0.25">
      <c r="A418">
        <f>-31.1983714085619</f>
        <v>-31.198371408561901</v>
      </c>
      <c r="B418">
        <v>-12.142678326591099</v>
      </c>
    </row>
    <row r="419" spans="1:2" x14ac:dyDescent="0.25">
      <c r="A419">
        <f>-22.9521563761996</f>
        <v>-22.9521563761996</v>
      </c>
      <c r="B419">
        <v>-17.554725766095501</v>
      </c>
    </row>
    <row r="420" spans="1:2" x14ac:dyDescent="0.25">
      <c r="A420">
        <v>31.096232111514201</v>
      </c>
      <c r="B420">
        <v>-8.6159687919300403</v>
      </c>
    </row>
    <row r="421" spans="1:2" x14ac:dyDescent="0.25">
      <c r="A421">
        <v>-0.59316021695296595</v>
      </c>
      <c r="B421">
        <v>6.0391083522486104</v>
      </c>
    </row>
    <row r="422" spans="1:2" x14ac:dyDescent="0.25">
      <c r="A422">
        <v>-2.1842828448931302</v>
      </c>
      <c r="B422">
        <v>0.24317633296147101</v>
      </c>
    </row>
    <row r="423" spans="1:2" x14ac:dyDescent="0.25">
      <c r="A423">
        <f>-21.2320644473145</f>
        <v>-21.232064447314499</v>
      </c>
      <c r="B423">
        <v>-12.665084519041599</v>
      </c>
    </row>
    <row r="424" spans="1:2" x14ac:dyDescent="0.25">
      <c r="A424">
        <v>3.7613180559014201</v>
      </c>
      <c r="B424">
        <v>9.4242816961140203</v>
      </c>
    </row>
    <row r="425" spans="1:2" x14ac:dyDescent="0.25">
      <c r="A425">
        <v>28.360963066779298</v>
      </c>
      <c r="B425">
        <v>-2.2114361046799802</v>
      </c>
    </row>
    <row r="426" spans="1:2" x14ac:dyDescent="0.25">
      <c r="A426">
        <f>-35.0542760627732</f>
        <v>-35.054276062773198</v>
      </c>
      <c r="B426">
        <v>-18.661793208458999</v>
      </c>
    </row>
    <row r="427" spans="1:2" x14ac:dyDescent="0.25">
      <c r="A427">
        <v>29.666350318673</v>
      </c>
      <c r="B427">
        <v>-8.8576438682564298</v>
      </c>
    </row>
    <row r="428" spans="1:2" x14ac:dyDescent="0.25">
      <c r="A428">
        <v>27.459479988131601</v>
      </c>
      <c r="B428">
        <v>-3.65396396071593</v>
      </c>
    </row>
    <row r="429" spans="1:2" x14ac:dyDescent="0.25">
      <c r="A429">
        <v>33.419655808043302</v>
      </c>
      <c r="B429">
        <v>-1.20956395347447</v>
      </c>
    </row>
    <row r="430" spans="1:2" x14ac:dyDescent="0.25">
      <c r="A430">
        <v>32.781051581409002</v>
      </c>
      <c r="B430">
        <v>-1.55642836924533</v>
      </c>
    </row>
    <row r="431" spans="1:2" x14ac:dyDescent="0.25">
      <c r="A431">
        <v>37.655470466383903</v>
      </c>
      <c r="B431">
        <v>-1.4937391583447199</v>
      </c>
    </row>
    <row r="432" spans="1:2" x14ac:dyDescent="0.25">
      <c r="A432">
        <v>23.1646687542869</v>
      </c>
      <c r="B432">
        <v>-7.1086317056689801</v>
      </c>
    </row>
    <row r="433" spans="1:2" x14ac:dyDescent="0.25">
      <c r="A433">
        <v>-5.7071738170379502</v>
      </c>
      <c r="B433">
        <v>2.8499136630821398</v>
      </c>
    </row>
    <row r="434" spans="1:2" x14ac:dyDescent="0.25">
      <c r="A434">
        <f>-22.8339780675157</f>
        <v>-22.833978067515702</v>
      </c>
      <c r="B434">
        <v>-14.1507453125552</v>
      </c>
    </row>
    <row r="435" spans="1:2" x14ac:dyDescent="0.25">
      <c r="A435">
        <f>-32.908690575272</f>
        <v>-32.908690575271997</v>
      </c>
      <c r="B435">
        <v>-15.2654709614088</v>
      </c>
    </row>
    <row r="436" spans="1:2" x14ac:dyDescent="0.25">
      <c r="A436">
        <f>-24.44625824666</f>
        <v>-24.446258246660001</v>
      </c>
      <c r="B436">
        <v>-12.930042014370899</v>
      </c>
    </row>
    <row r="437" spans="1:2" x14ac:dyDescent="0.25">
      <c r="A437">
        <v>31.637098020226102</v>
      </c>
      <c r="B437">
        <v>-3.0111241163806599</v>
      </c>
    </row>
    <row r="438" spans="1:2" x14ac:dyDescent="0.25">
      <c r="A438">
        <f>-30.6239764656334</f>
        <v>-30.623976465633401</v>
      </c>
      <c r="B438">
        <v>-17.5641659388756</v>
      </c>
    </row>
    <row r="439" spans="1:2" x14ac:dyDescent="0.25">
      <c r="A439">
        <f>-25.7535424302208</f>
        <v>-25.753542430220801</v>
      </c>
      <c r="B439">
        <v>-13.818404271648401</v>
      </c>
    </row>
    <row r="440" spans="1:2" x14ac:dyDescent="0.25">
      <c r="A440">
        <v>1.4980086633165199</v>
      </c>
      <c r="B440">
        <v>5.0819461774815098</v>
      </c>
    </row>
    <row r="441" spans="1:2" x14ac:dyDescent="0.25">
      <c r="A441">
        <f>-2.52867168077287</f>
        <v>-2.5286716807728702</v>
      </c>
      <c r="B441">
        <v>-0.27244756834172801</v>
      </c>
    </row>
    <row r="442" spans="1:2" x14ac:dyDescent="0.25">
      <c r="A442">
        <v>38.7838186156592</v>
      </c>
      <c r="B442">
        <v>-6.2493050402637698</v>
      </c>
    </row>
    <row r="443" spans="1:2" x14ac:dyDescent="0.25">
      <c r="A443">
        <v>5.1865719629673803</v>
      </c>
      <c r="B443">
        <v>6.9171921120533497</v>
      </c>
    </row>
    <row r="444" spans="1:2" x14ac:dyDescent="0.25">
      <c r="A444">
        <v>34.053224542668303</v>
      </c>
      <c r="B444">
        <v>-6.0422854708046101</v>
      </c>
    </row>
    <row r="445" spans="1:2" x14ac:dyDescent="0.25">
      <c r="A445">
        <v>4.3969187238524796</v>
      </c>
      <c r="B445">
        <v>7.6207702375386797</v>
      </c>
    </row>
    <row r="446" spans="1:2" x14ac:dyDescent="0.25">
      <c r="A446">
        <f>-26.6406862251906</f>
        <v>-26.640686225190599</v>
      </c>
      <c r="B446">
        <v>-13.7896359512433</v>
      </c>
    </row>
    <row r="447" spans="1:2" x14ac:dyDescent="0.25">
      <c r="A447">
        <f>-29.3700170238377</f>
        <v>-29.370017023837701</v>
      </c>
      <c r="B447">
        <v>-17.515462881217999</v>
      </c>
    </row>
    <row r="448" spans="1:2" x14ac:dyDescent="0.25">
      <c r="A448">
        <f>-31.4631840180422</f>
        <v>-31.463184018042199</v>
      </c>
      <c r="B448">
        <v>-9.6659200252513493</v>
      </c>
    </row>
    <row r="449" spans="1:2" x14ac:dyDescent="0.25">
      <c r="A449">
        <v>-3.9182683690482398</v>
      </c>
      <c r="B449">
        <v>6.7121694622889398</v>
      </c>
    </row>
    <row r="450" spans="1:2" x14ac:dyDescent="0.25">
      <c r="A450">
        <v>3.0561593903593001</v>
      </c>
      <c r="B450">
        <v>9.0724417948967204</v>
      </c>
    </row>
    <row r="451" spans="1:2" x14ac:dyDescent="0.25">
      <c r="A451">
        <v>40.317258793268998</v>
      </c>
      <c r="B451">
        <v>-9.4142182581311502</v>
      </c>
    </row>
    <row r="452" spans="1:2" x14ac:dyDescent="0.25">
      <c r="A452">
        <f>-23.304865725734</f>
        <v>-23.304865725734</v>
      </c>
      <c r="B452">
        <v>-18.0409626592749</v>
      </c>
    </row>
    <row r="453" spans="1:2" x14ac:dyDescent="0.25">
      <c r="A453">
        <v>-0.71809870425183697</v>
      </c>
      <c r="B453">
        <v>4.7566870795530702</v>
      </c>
    </row>
    <row r="454" spans="1:2" x14ac:dyDescent="0.25">
      <c r="A454">
        <f>-34.8343810870069</f>
        <v>-34.834381087006903</v>
      </c>
      <c r="B454">
        <v>-16.9183680524132</v>
      </c>
    </row>
    <row r="455" spans="1:2" x14ac:dyDescent="0.25">
      <c r="A455">
        <f>-27.2937140150077</f>
        <v>-27.293714015007701</v>
      </c>
      <c r="B455">
        <v>-16.204676021614802</v>
      </c>
    </row>
    <row r="456" spans="1:2" x14ac:dyDescent="0.25">
      <c r="A456">
        <f>-20.5228855904951</f>
        <v>-20.5228855904951</v>
      </c>
      <c r="B456">
        <v>-15.5920013268193</v>
      </c>
    </row>
    <row r="457" spans="1:2" x14ac:dyDescent="0.25">
      <c r="A457">
        <f>-31.3947629811296</f>
        <v>-31.394762981129599</v>
      </c>
      <c r="B457">
        <v>-16.385414915077899</v>
      </c>
    </row>
    <row r="458" spans="1:2" x14ac:dyDescent="0.25">
      <c r="A458">
        <v>25.3668875544288</v>
      </c>
      <c r="B458">
        <v>-1.29099334090252</v>
      </c>
    </row>
    <row r="459" spans="1:2" x14ac:dyDescent="0.25">
      <c r="A459">
        <v>-3.7085379824121101</v>
      </c>
      <c r="B459">
        <v>3.5450853849693198</v>
      </c>
    </row>
    <row r="460" spans="1:2" x14ac:dyDescent="0.25">
      <c r="A460">
        <f>-15.565440435545</f>
        <v>-15.565440435545</v>
      </c>
      <c r="B460">
        <v>-12.777992057643599</v>
      </c>
    </row>
    <row r="461" spans="1:2" x14ac:dyDescent="0.25">
      <c r="A461">
        <v>21.794458463320598</v>
      </c>
      <c r="B461">
        <v>-6.9275850939965498</v>
      </c>
    </row>
    <row r="462" spans="1:2" x14ac:dyDescent="0.25">
      <c r="A462">
        <v>35.558078597093903</v>
      </c>
      <c r="B462">
        <v>-1.96857381471422</v>
      </c>
    </row>
    <row r="463" spans="1:2" x14ac:dyDescent="0.25">
      <c r="A463">
        <f>-32.9829607810263</f>
        <v>-32.9829607810263</v>
      </c>
      <c r="B463">
        <v>-18.634477502821699</v>
      </c>
    </row>
    <row r="464" spans="1:2" x14ac:dyDescent="0.25">
      <c r="A464">
        <v>37.405831839282698</v>
      </c>
      <c r="B464">
        <v>-2.6749774588841899</v>
      </c>
    </row>
    <row r="465" spans="1:2" x14ac:dyDescent="0.25">
      <c r="A465">
        <v>31.102899118863601</v>
      </c>
      <c r="B465">
        <v>-4.9363445919593403</v>
      </c>
    </row>
    <row r="466" spans="1:2" x14ac:dyDescent="0.25">
      <c r="A466">
        <v>40.2075881788275</v>
      </c>
      <c r="B466">
        <v>-4.2174764068794</v>
      </c>
    </row>
    <row r="467" spans="1:2" x14ac:dyDescent="0.25">
      <c r="A467">
        <v>22.10103432955</v>
      </c>
      <c r="B467">
        <v>-3.6541651742050898</v>
      </c>
    </row>
    <row r="468" spans="1:2" x14ac:dyDescent="0.25">
      <c r="A468">
        <v>6.8397135348565197</v>
      </c>
      <c r="B468">
        <v>0.214201477995381</v>
      </c>
    </row>
    <row r="469" spans="1:2" x14ac:dyDescent="0.25">
      <c r="A469">
        <f>-28.7941394970831</f>
        <v>-28.794139497083101</v>
      </c>
      <c r="B469">
        <v>-10.626044305219301</v>
      </c>
    </row>
    <row r="470" spans="1:2" x14ac:dyDescent="0.25">
      <c r="A470">
        <f>-31.1360588124307</f>
        <v>-31.136058812430701</v>
      </c>
      <c r="B470">
        <v>-11.545774497289701</v>
      </c>
    </row>
    <row r="471" spans="1:2" x14ac:dyDescent="0.25">
      <c r="A471">
        <f>-30.0172111960319</f>
        <v>-30.017211196031901</v>
      </c>
      <c r="B471">
        <v>-15.054493938932101</v>
      </c>
    </row>
    <row r="472" spans="1:2" x14ac:dyDescent="0.25">
      <c r="A472">
        <v>30.775721571718002</v>
      </c>
      <c r="B472">
        <v>-5.6183215129377002</v>
      </c>
    </row>
    <row r="473" spans="1:2" x14ac:dyDescent="0.25">
      <c r="A473">
        <v>21.383087956667602</v>
      </c>
      <c r="B473">
        <v>-1.4659764321987101</v>
      </c>
    </row>
    <row r="474" spans="1:2" x14ac:dyDescent="0.25">
      <c r="A474">
        <v>6.6963630710571902</v>
      </c>
      <c r="B474">
        <v>9.5987564878867904</v>
      </c>
    </row>
    <row r="475" spans="1:2" x14ac:dyDescent="0.25">
      <c r="A475">
        <v>32.923393790696899</v>
      </c>
      <c r="B475">
        <v>6.9223912317285696E-2</v>
      </c>
    </row>
    <row r="476" spans="1:2" x14ac:dyDescent="0.25">
      <c r="A476">
        <f>-26.1020066157204</f>
        <v>-26.102006615720398</v>
      </c>
      <c r="B476">
        <v>-17.777257861543401</v>
      </c>
    </row>
    <row r="477" spans="1:2" x14ac:dyDescent="0.25">
      <c r="A477">
        <v>24.069862162658598</v>
      </c>
      <c r="B477">
        <v>-0.13975268624252199</v>
      </c>
    </row>
    <row r="478" spans="1:2" x14ac:dyDescent="0.25">
      <c r="A478">
        <f>-25.6337386936682</f>
        <v>-25.633738693668199</v>
      </c>
      <c r="B478">
        <v>-16.973001636709199</v>
      </c>
    </row>
    <row r="479" spans="1:2" x14ac:dyDescent="0.25">
      <c r="A479">
        <f>-23.3534076104091</f>
        <v>-23.3534076104091</v>
      </c>
      <c r="B479">
        <v>-13.638870389768501</v>
      </c>
    </row>
    <row r="480" spans="1:2" x14ac:dyDescent="0.25">
      <c r="A480">
        <f>-32.1237455023649</f>
        <v>-32.123745502364898</v>
      </c>
      <c r="B480">
        <v>-14.419354574679399</v>
      </c>
    </row>
    <row r="481" spans="1:2" x14ac:dyDescent="0.25">
      <c r="A481">
        <v>-1.0024324609112001</v>
      </c>
      <c r="B481">
        <v>5.0947748750320798</v>
      </c>
    </row>
    <row r="482" spans="1:2" x14ac:dyDescent="0.25">
      <c r="A482">
        <v>-2.2005294820581902</v>
      </c>
      <c r="B482">
        <v>3.4048508931296499</v>
      </c>
    </row>
    <row r="483" spans="1:2" x14ac:dyDescent="0.25">
      <c r="A483">
        <f>-19.8290061110973</f>
        <v>-19.8290061110973</v>
      </c>
      <c r="B483">
        <v>-10.0191067098459</v>
      </c>
    </row>
    <row r="484" spans="1:2" x14ac:dyDescent="0.25">
      <c r="A484">
        <v>11.4156553689895</v>
      </c>
      <c r="B484">
        <v>5.4282961972956798</v>
      </c>
    </row>
    <row r="485" spans="1:2" x14ac:dyDescent="0.25">
      <c r="A485">
        <v>25.162299506854701</v>
      </c>
      <c r="B485">
        <v>-8.2814695720663192</v>
      </c>
    </row>
    <row r="486" spans="1:2" x14ac:dyDescent="0.25">
      <c r="A486">
        <v>-5.4897452954880999</v>
      </c>
      <c r="B486">
        <v>7.0087805516409301</v>
      </c>
    </row>
    <row r="487" spans="1:2" x14ac:dyDescent="0.25">
      <c r="A487">
        <v>37.815250672712203</v>
      </c>
      <c r="B487">
        <v>-4.7554683668623197</v>
      </c>
    </row>
    <row r="488" spans="1:2" x14ac:dyDescent="0.25">
      <c r="A488">
        <v>20.764966380772599</v>
      </c>
      <c r="B488">
        <v>-7.8478331245261304</v>
      </c>
    </row>
    <row r="489" spans="1:2" x14ac:dyDescent="0.25">
      <c r="A489">
        <v>30.684011390672801</v>
      </c>
      <c r="B489">
        <v>-0.87038853265470195</v>
      </c>
    </row>
    <row r="490" spans="1:2" x14ac:dyDescent="0.25">
      <c r="A490">
        <v>36.138492058080303</v>
      </c>
      <c r="B490">
        <v>-1.1424115407648401</v>
      </c>
    </row>
    <row r="491" spans="1:2" x14ac:dyDescent="0.25">
      <c r="A491">
        <f>-25.441871537126</f>
        <v>-25.441871537126001</v>
      </c>
      <c r="B491">
        <v>-18.854717639740201</v>
      </c>
    </row>
    <row r="492" spans="1:2" x14ac:dyDescent="0.25">
      <c r="A492">
        <v>-3.6433487063281902</v>
      </c>
      <c r="B492">
        <v>3.3675803323060198</v>
      </c>
    </row>
    <row r="493" spans="1:2" x14ac:dyDescent="0.25">
      <c r="A493">
        <v>30.322691803219101</v>
      </c>
      <c r="B493">
        <v>-4.0408833845525898</v>
      </c>
    </row>
    <row r="494" spans="1:2" x14ac:dyDescent="0.25">
      <c r="A494">
        <v>37.244503513678303</v>
      </c>
      <c r="B494">
        <v>-6.6861026625207902</v>
      </c>
    </row>
    <row r="495" spans="1:2" x14ac:dyDescent="0.25">
      <c r="A495">
        <f>-30.0889930950888</f>
        <v>-30.088993095088799</v>
      </c>
      <c r="B495">
        <v>-11.068762919376301</v>
      </c>
    </row>
    <row r="496" spans="1:2" x14ac:dyDescent="0.25">
      <c r="A496">
        <v>39.206464790809498</v>
      </c>
      <c r="B496">
        <v>-6.7646530504881897</v>
      </c>
    </row>
    <row r="497" spans="1:2" x14ac:dyDescent="0.25">
      <c r="A497">
        <v>33.254661318224798</v>
      </c>
      <c r="B497">
        <v>-7.8050470655025697</v>
      </c>
    </row>
    <row r="498" spans="1:2" x14ac:dyDescent="0.25">
      <c r="A498">
        <v>-2.9269457146368598</v>
      </c>
      <c r="B498">
        <v>4.13000861933812E-2</v>
      </c>
    </row>
    <row r="499" spans="1:2" x14ac:dyDescent="0.25">
      <c r="A499">
        <v>36.5412525465564</v>
      </c>
      <c r="B499">
        <v>-3.1855976862422999</v>
      </c>
    </row>
    <row r="500" spans="1:2" x14ac:dyDescent="0.25">
      <c r="A500">
        <v>5.4173067271244504</v>
      </c>
      <c r="B500">
        <v>5.1630627305703802</v>
      </c>
    </row>
    <row r="501" spans="1:2" x14ac:dyDescent="0.25">
      <c r="A501">
        <v>-2.4916090571909999</v>
      </c>
      <c r="B501">
        <v>3.5236149514835602</v>
      </c>
    </row>
    <row r="502" spans="1:2" x14ac:dyDescent="0.25">
      <c r="A502">
        <f>-18.5968391266248</f>
        <v>-18.596839126624801</v>
      </c>
      <c r="B502">
        <v>-12.5219247107173</v>
      </c>
    </row>
    <row r="503" spans="1:2" x14ac:dyDescent="0.25">
      <c r="A503">
        <f>-26.4543442294192</f>
        <v>-26.454344229419199</v>
      </c>
      <c r="B503">
        <v>-11.185927154539399</v>
      </c>
    </row>
    <row r="504" spans="1:2" x14ac:dyDescent="0.25">
      <c r="A504">
        <v>3.9136909303272698</v>
      </c>
      <c r="B504">
        <v>8.1414461239847107</v>
      </c>
    </row>
    <row r="505" spans="1:2" x14ac:dyDescent="0.25">
      <c r="A505">
        <f>-20.7547848303468</f>
        <v>-20.7547848303468</v>
      </c>
      <c r="B505">
        <v>-17.529959089665802</v>
      </c>
    </row>
    <row r="506" spans="1:2" x14ac:dyDescent="0.25">
      <c r="A506">
        <v>32.943191092111803</v>
      </c>
      <c r="B506">
        <v>-5.7039389080743597</v>
      </c>
    </row>
    <row r="507" spans="1:2" x14ac:dyDescent="0.25">
      <c r="A507">
        <f>-25.4770776894889</f>
        <v>-25.477077689488901</v>
      </c>
      <c r="B507">
        <v>-19.282849770687001</v>
      </c>
    </row>
    <row r="508" spans="1:2" x14ac:dyDescent="0.25">
      <c r="A508">
        <v>31.4559678812317</v>
      </c>
      <c r="B508">
        <v>-0.749334248287441</v>
      </c>
    </row>
    <row r="509" spans="1:2" x14ac:dyDescent="0.25">
      <c r="A509">
        <v>-3.17557605436357</v>
      </c>
      <c r="B509">
        <v>0.60594404415842595</v>
      </c>
    </row>
    <row r="510" spans="1:2" x14ac:dyDescent="0.25">
      <c r="A510">
        <f>-21.6972632432492</f>
        <v>-21.6972632432492</v>
      </c>
      <c r="B510">
        <v>-13.9006161112809</v>
      </c>
    </row>
    <row r="511" spans="1:2" x14ac:dyDescent="0.25">
      <c r="A511">
        <v>21.4358594006579</v>
      </c>
      <c r="B511">
        <v>-8.4638476202807098</v>
      </c>
    </row>
    <row r="512" spans="1:2" x14ac:dyDescent="0.25">
      <c r="A512">
        <v>8.2619981405463996</v>
      </c>
      <c r="B512">
        <v>6.3830381468526101</v>
      </c>
    </row>
    <row r="513" spans="1:2" x14ac:dyDescent="0.25">
      <c r="A513">
        <f>-16.2074810516561</f>
        <v>-16.207481051656099</v>
      </c>
      <c r="B513">
        <v>-19.0362388091329</v>
      </c>
    </row>
    <row r="514" spans="1:2" x14ac:dyDescent="0.25">
      <c r="A514">
        <v>12.160708966853401</v>
      </c>
      <c r="B514">
        <v>0.80764616025887404</v>
      </c>
    </row>
    <row r="515" spans="1:2" x14ac:dyDescent="0.25">
      <c r="A515">
        <v>1.4249462947051199</v>
      </c>
      <c r="B515">
        <v>4.9181297557795096</v>
      </c>
    </row>
    <row r="516" spans="1:2" x14ac:dyDescent="0.25">
      <c r="A516">
        <v>7.8839103598439904</v>
      </c>
      <c r="B516">
        <v>4.3839220326207204</v>
      </c>
    </row>
    <row r="517" spans="1:2" x14ac:dyDescent="0.25">
      <c r="A517">
        <v>22.832324783598899</v>
      </c>
      <c r="B517">
        <v>-0.61058210149699799</v>
      </c>
    </row>
    <row r="518" spans="1:2" x14ac:dyDescent="0.25">
      <c r="A518">
        <v>27.452305055308798</v>
      </c>
      <c r="B518">
        <v>-3.50257070972836</v>
      </c>
    </row>
    <row r="519" spans="1:2" x14ac:dyDescent="0.25">
      <c r="A519">
        <f>-22.7919608977954</f>
        <v>-22.791960897795398</v>
      </c>
      <c r="B519">
        <v>-16.0158706339693</v>
      </c>
    </row>
    <row r="520" spans="1:2" x14ac:dyDescent="0.25">
      <c r="A520">
        <v>10.0537818654839</v>
      </c>
      <c r="B520">
        <v>5.2034559272154901</v>
      </c>
    </row>
    <row r="521" spans="1:2" x14ac:dyDescent="0.25">
      <c r="A521">
        <v>6.6049448514244498</v>
      </c>
      <c r="B521">
        <v>8.9538206661515094</v>
      </c>
    </row>
    <row r="522" spans="1:2" x14ac:dyDescent="0.25">
      <c r="A522">
        <f>-16.5147727671998</f>
        <v>-16.514772767199801</v>
      </c>
      <c r="B522">
        <v>-16.4026263512255</v>
      </c>
    </row>
    <row r="523" spans="1:2" x14ac:dyDescent="0.25">
      <c r="A523">
        <f>-21.8837643973625</f>
        <v>-21.883764397362501</v>
      </c>
      <c r="B523">
        <v>-13.391647998786199</v>
      </c>
    </row>
    <row r="524" spans="1:2" x14ac:dyDescent="0.25">
      <c r="A524">
        <v>26.1932736047026</v>
      </c>
      <c r="B524">
        <v>-9.1098824272933498</v>
      </c>
    </row>
    <row r="525" spans="1:2" x14ac:dyDescent="0.25">
      <c r="A525">
        <f>-20.8633638763091</f>
        <v>-20.863363876309101</v>
      </c>
      <c r="B525">
        <v>-18.6348275936347</v>
      </c>
    </row>
    <row r="526" spans="1:2" x14ac:dyDescent="0.25">
      <c r="A526">
        <v>35.2458502755049</v>
      </c>
      <c r="B526">
        <v>-2.3184985674864902</v>
      </c>
    </row>
    <row r="527" spans="1:2" x14ac:dyDescent="0.25">
      <c r="A527">
        <f>-29.0269616268185</f>
        <v>-29.026961626818501</v>
      </c>
      <c r="B527">
        <v>-13.2018807898865</v>
      </c>
    </row>
    <row r="528" spans="1:2" x14ac:dyDescent="0.25">
      <c r="A528">
        <v>39.130305341319698</v>
      </c>
      <c r="B528">
        <v>-7.6637987521179101</v>
      </c>
    </row>
    <row r="529" spans="1:2" x14ac:dyDescent="0.25">
      <c r="A529">
        <v>28.6546813378155</v>
      </c>
      <c r="B529">
        <v>-0.47919870360412398</v>
      </c>
    </row>
    <row r="530" spans="1:2" x14ac:dyDescent="0.25">
      <c r="A530">
        <v>29.7935339232098</v>
      </c>
      <c r="B530">
        <v>-0.25824110700766101</v>
      </c>
    </row>
    <row r="531" spans="1:2" x14ac:dyDescent="0.25">
      <c r="A531">
        <f>-19.8037590853835</f>
        <v>-19.803759085383501</v>
      </c>
      <c r="B531">
        <v>-17.608273496591899</v>
      </c>
    </row>
    <row r="532" spans="1:2" x14ac:dyDescent="0.25">
      <c r="A532">
        <v>25.774015907418399</v>
      </c>
      <c r="B532">
        <v>-9.3779867527670699</v>
      </c>
    </row>
    <row r="533" spans="1:2" x14ac:dyDescent="0.25">
      <c r="A533">
        <v>-2.2674925586418602</v>
      </c>
      <c r="B533">
        <v>7.8617500566939196</v>
      </c>
    </row>
    <row r="534" spans="1:2" x14ac:dyDescent="0.25">
      <c r="A534">
        <f>-31.8144549710391</f>
        <v>-31.814454971039101</v>
      </c>
      <c r="B534">
        <v>-16.447604805412901</v>
      </c>
    </row>
    <row r="535" spans="1:2" x14ac:dyDescent="0.25">
      <c r="A535">
        <v>24.977906954026299</v>
      </c>
      <c r="B535">
        <v>-8.6037397986329101</v>
      </c>
    </row>
    <row r="536" spans="1:2" x14ac:dyDescent="0.25">
      <c r="A536">
        <v>24.1991188767743</v>
      </c>
      <c r="B536">
        <v>-3.8158997603801699</v>
      </c>
    </row>
    <row r="537" spans="1:2" x14ac:dyDescent="0.25">
      <c r="A537">
        <v>-1.8929538310005101</v>
      </c>
      <c r="B537">
        <v>0.55424776510277896</v>
      </c>
    </row>
    <row r="538" spans="1:2" x14ac:dyDescent="0.25">
      <c r="A538">
        <v>23.450279981512502</v>
      </c>
      <c r="B538">
        <v>-8.4305336334045702</v>
      </c>
    </row>
    <row r="539" spans="1:2" x14ac:dyDescent="0.25">
      <c r="A539">
        <f>-25.3248060350417</f>
        <v>-25.3248060350417</v>
      </c>
      <c r="B539">
        <v>-17.5324143090753</v>
      </c>
    </row>
    <row r="540" spans="1:2" x14ac:dyDescent="0.25">
      <c r="A540">
        <v>36.748683892012799</v>
      </c>
      <c r="B540">
        <v>-8.2028310958585795</v>
      </c>
    </row>
    <row r="541" spans="1:2" x14ac:dyDescent="0.25">
      <c r="A541">
        <f>-27.0030079437161</f>
        <v>-27.003007943716099</v>
      </c>
      <c r="B541">
        <v>-12.382905087725501</v>
      </c>
    </row>
    <row r="542" spans="1:2" x14ac:dyDescent="0.25">
      <c r="A542">
        <f>-29.2023018682782</f>
        <v>-29.202301868278202</v>
      </c>
      <c r="B542">
        <v>-17.780550005522802</v>
      </c>
    </row>
    <row r="543" spans="1:2" x14ac:dyDescent="0.25">
      <c r="A543">
        <f>-19.6344781571958</f>
        <v>-19.634478157195801</v>
      </c>
      <c r="B543">
        <v>-15.1114346382388</v>
      </c>
    </row>
    <row r="544" spans="1:2" x14ac:dyDescent="0.25">
      <c r="A544">
        <v>28.983701639604501</v>
      </c>
      <c r="B544">
        <v>-4.5019580857186901</v>
      </c>
    </row>
    <row r="545" spans="1:2" x14ac:dyDescent="0.25">
      <c r="A545">
        <v>37.649729802816303</v>
      </c>
      <c r="B545">
        <v>-7.9077345521137596</v>
      </c>
    </row>
    <row r="546" spans="1:2" x14ac:dyDescent="0.25">
      <c r="A546">
        <v>-1.7929840753808</v>
      </c>
      <c r="B546">
        <v>0.68392789859872605</v>
      </c>
    </row>
    <row r="547" spans="1:2" x14ac:dyDescent="0.25">
      <c r="A547">
        <v>34.565592517288401</v>
      </c>
      <c r="B547">
        <v>0.19318080983038499</v>
      </c>
    </row>
    <row r="548" spans="1:2" x14ac:dyDescent="0.25">
      <c r="A548">
        <v>24.753697658434199</v>
      </c>
      <c r="B548">
        <v>-6.2956369010711102</v>
      </c>
    </row>
    <row r="549" spans="1:2" x14ac:dyDescent="0.25">
      <c r="A549">
        <f>-32.1823453993237</f>
        <v>-32.182345399323701</v>
      </c>
      <c r="B549">
        <v>-9.9586988968011898</v>
      </c>
    </row>
    <row r="550" spans="1:2" x14ac:dyDescent="0.25">
      <c r="A550">
        <v>36.312808764710297</v>
      </c>
      <c r="B550">
        <v>-0.24202332305607399</v>
      </c>
    </row>
    <row r="551" spans="1:2" x14ac:dyDescent="0.25">
      <c r="A551">
        <v>26.3069178420415</v>
      </c>
      <c r="B551">
        <v>-8.0386757301279097</v>
      </c>
    </row>
    <row r="552" spans="1:2" x14ac:dyDescent="0.25">
      <c r="A552">
        <f>-21.0510370364248</f>
        <v>-21.051037036424798</v>
      </c>
      <c r="B552">
        <v>-11.4154761929475</v>
      </c>
    </row>
    <row r="553" spans="1:2" x14ac:dyDescent="0.25">
      <c r="A553">
        <v>8.0444858385316191</v>
      </c>
      <c r="B553">
        <v>1.3482800876913801</v>
      </c>
    </row>
    <row r="554" spans="1:2" x14ac:dyDescent="0.25">
      <c r="A554">
        <f>-24.8321296712419</f>
        <v>-24.832129671241901</v>
      </c>
      <c r="B554">
        <v>-9.4754685461963906</v>
      </c>
    </row>
    <row r="555" spans="1:2" x14ac:dyDescent="0.25">
      <c r="A555">
        <v>5.5628613264624498</v>
      </c>
      <c r="B555">
        <v>8.7601980423650403</v>
      </c>
    </row>
    <row r="556" spans="1:2" x14ac:dyDescent="0.25">
      <c r="A556">
        <f>-31.6774145937239</f>
        <v>-31.677414593723899</v>
      </c>
      <c r="B556">
        <v>-11.184299846441601</v>
      </c>
    </row>
    <row r="557" spans="1:2" x14ac:dyDescent="0.25">
      <c r="A557">
        <v>4.8499148040264197</v>
      </c>
      <c r="B557">
        <v>1.2707882533355901</v>
      </c>
    </row>
    <row r="558" spans="1:2" x14ac:dyDescent="0.25">
      <c r="A558">
        <f>-29.5734463051972</f>
        <v>-29.573446305197201</v>
      </c>
      <c r="B558">
        <v>-9.7977646795534401</v>
      </c>
    </row>
    <row r="559" spans="1:2" x14ac:dyDescent="0.25">
      <c r="A559">
        <v>6.13963864950553</v>
      </c>
      <c r="B559">
        <v>5.6463494649819896</v>
      </c>
    </row>
    <row r="560" spans="1:2" x14ac:dyDescent="0.25">
      <c r="A560">
        <v>24.787164501020101</v>
      </c>
      <c r="B560">
        <v>-4.8677163409239101</v>
      </c>
    </row>
    <row r="561" spans="1:2" x14ac:dyDescent="0.25">
      <c r="A561">
        <v>10.2463633571299</v>
      </c>
      <c r="B561">
        <v>6.7562992193394198</v>
      </c>
    </row>
    <row r="562" spans="1:2" x14ac:dyDescent="0.25">
      <c r="A562">
        <f>-18.2971702771264</f>
        <v>-18.297170277126401</v>
      </c>
      <c r="B562">
        <v>-15.592426115652</v>
      </c>
    </row>
    <row r="563" spans="1:2" x14ac:dyDescent="0.25">
      <c r="A563">
        <v>5.09338349205784</v>
      </c>
      <c r="B563">
        <v>4.3404980386632097</v>
      </c>
    </row>
    <row r="564" spans="1:2" x14ac:dyDescent="0.25">
      <c r="A564">
        <f>-15.9171764875137</f>
        <v>-15.9171764875137</v>
      </c>
      <c r="B564">
        <v>-18.5295378356067</v>
      </c>
    </row>
    <row r="565" spans="1:2" x14ac:dyDescent="0.25">
      <c r="A565">
        <v>23.4703743365199</v>
      </c>
      <c r="B565">
        <v>-1.3362563946722099</v>
      </c>
    </row>
    <row r="566" spans="1:2" x14ac:dyDescent="0.25">
      <c r="A566">
        <v>-4.6343414051784402</v>
      </c>
      <c r="B566">
        <v>8.35285296854439</v>
      </c>
    </row>
    <row r="567" spans="1:2" x14ac:dyDescent="0.25">
      <c r="A567">
        <f>-33.934295163279</f>
        <v>-33.934295163279003</v>
      </c>
      <c r="B567">
        <v>-19.347704783485899</v>
      </c>
    </row>
    <row r="568" spans="1:2" x14ac:dyDescent="0.25">
      <c r="A568">
        <v>35.287256028836403</v>
      </c>
      <c r="B568">
        <v>-8.1248543168518808</v>
      </c>
    </row>
    <row r="569" spans="1:2" x14ac:dyDescent="0.25">
      <c r="A569">
        <v>24.665841032842099</v>
      </c>
      <c r="B569">
        <v>-1.13147506812652</v>
      </c>
    </row>
    <row r="570" spans="1:2" x14ac:dyDescent="0.25">
      <c r="A570">
        <f>-18.8540624409608</f>
        <v>-18.854062440960799</v>
      </c>
      <c r="B570">
        <v>-16.992483972868101</v>
      </c>
    </row>
    <row r="571" spans="1:2" x14ac:dyDescent="0.25">
      <c r="A571">
        <v>4.1957470034272397</v>
      </c>
      <c r="B571">
        <v>3.4751858496133998</v>
      </c>
    </row>
    <row r="572" spans="1:2" x14ac:dyDescent="0.25">
      <c r="A572">
        <v>26.357306984640498</v>
      </c>
      <c r="B572">
        <v>-8.0215064950906392</v>
      </c>
    </row>
    <row r="573" spans="1:2" x14ac:dyDescent="0.25">
      <c r="A573">
        <v>21.2090489544623</v>
      </c>
      <c r="B573">
        <v>-8.6710758517023692</v>
      </c>
    </row>
    <row r="574" spans="1:2" x14ac:dyDescent="0.25">
      <c r="A574">
        <f>-22.1517474413603</f>
        <v>-22.1517474413603</v>
      </c>
      <c r="B574">
        <v>-11.8733879614536</v>
      </c>
    </row>
    <row r="575" spans="1:2" x14ac:dyDescent="0.25">
      <c r="A575">
        <v>34.586418353136501</v>
      </c>
      <c r="B575">
        <v>-8.8401831277006604</v>
      </c>
    </row>
    <row r="576" spans="1:2" x14ac:dyDescent="0.25">
      <c r="A576">
        <v>2.7229490908480098</v>
      </c>
      <c r="B576">
        <v>2.9554695798814699</v>
      </c>
    </row>
    <row r="577" spans="1:2" x14ac:dyDescent="0.25">
      <c r="A577">
        <v>5.0631271693850302</v>
      </c>
      <c r="B577">
        <v>2.3504427015305098</v>
      </c>
    </row>
    <row r="578" spans="1:2" x14ac:dyDescent="0.25">
      <c r="A578">
        <f>-21.1214931117923</f>
        <v>-21.121493111792301</v>
      </c>
      <c r="B578">
        <v>-9.5434472270144397</v>
      </c>
    </row>
    <row r="579" spans="1:2" x14ac:dyDescent="0.25">
      <c r="A579">
        <v>6.7358388481681404</v>
      </c>
      <c r="B579">
        <v>8.9158585363848495</v>
      </c>
    </row>
    <row r="580" spans="1:2" x14ac:dyDescent="0.25">
      <c r="A580">
        <v>13.4758241521443</v>
      </c>
      <c r="B580">
        <v>6.2321033143967002</v>
      </c>
    </row>
    <row r="581" spans="1:2" x14ac:dyDescent="0.25">
      <c r="A581">
        <f>-32.8459102889448</f>
        <v>-32.8459102889448</v>
      </c>
      <c r="B581">
        <v>-19.209157671632699</v>
      </c>
    </row>
    <row r="582" spans="1:2" x14ac:dyDescent="0.25">
      <c r="A582">
        <v>1.4357352363314699</v>
      </c>
      <c r="B582">
        <v>8.3513673486971598</v>
      </c>
    </row>
    <row r="583" spans="1:2" x14ac:dyDescent="0.25">
      <c r="A583">
        <f>-19.4364601153994</f>
        <v>-19.436460115399399</v>
      </c>
      <c r="B583">
        <v>-16.479395669972099</v>
      </c>
    </row>
    <row r="584" spans="1:2" x14ac:dyDescent="0.25">
      <c r="A584">
        <v>35.1017996932814</v>
      </c>
      <c r="B584">
        <v>-4.10577618874155</v>
      </c>
    </row>
    <row r="585" spans="1:2" x14ac:dyDescent="0.25">
      <c r="A585">
        <v>2.9179590371016499</v>
      </c>
      <c r="B585">
        <v>2.3227269658202201</v>
      </c>
    </row>
    <row r="586" spans="1:2" x14ac:dyDescent="0.25">
      <c r="A586">
        <f>-25.1307584045602</f>
        <v>-25.130758404560201</v>
      </c>
      <c r="B586">
        <v>-14.413328363985499</v>
      </c>
    </row>
    <row r="587" spans="1:2" x14ac:dyDescent="0.25">
      <c r="A587">
        <f>-20.380045152139</f>
        <v>-20.380045152139001</v>
      </c>
      <c r="B587">
        <v>-16.959478008566499</v>
      </c>
    </row>
    <row r="588" spans="1:2" x14ac:dyDescent="0.25">
      <c r="A588">
        <v>-2.5680737557186299</v>
      </c>
      <c r="B588">
        <v>7.0882105566645803</v>
      </c>
    </row>
    <row r="589" spans="1:2" x14ac:dyDescent="0.25">
      <c r="A589">
        <v>27.6688580929921</v>
      </c>
      <c r="B589">
        <v>-4.2622584767763403</v>
      </c>
    </row>
    <row r="590" spans="1:2" x14ac:dyDescent="0.25">
      <c r="A590">
        <v>13.0334625891436</v>
      </c>
      <c r="B590">
        <v>7.6748092919004502</v>
      </c>
    </row>
    <row r="591" spans="1:2" x14ac:dyDescent="0.25">
      <c r="A591">
        <v>32.668217402310802</v>
      </c>
      <c r="B591">
        <v>-6.5861437544180701</v>
      </c>
    </row>
    <row r="592" spans="1:2" x14ac:dyDescent="0.25">
      <c r="A592">
        <f>-20.9675691531473</f>
        <v>-20.967569153147299</v>
      </c>
      <c r="B592">
        <v>-17.3383835205594</v>
      </c>
    </row>
    <row r="593" spans="1:2" x14ac:dyDescent="0.25">
      <c r="A593">
        <v>13.0453809089397</v>
      </c>
      <c r="B593">
        <v>8.8743393849944496</v>
      </c>
    </row>
    <row r="594" spans="1:2" x14ac:dyDescent="0.25">
      <c r="A594">
        <v>7.9169256972841202</v>
      </c>
      <c r="B594">
        <v>2.6721384345779802</v>
      </c>
    </row>
    <row r="595" spans="1:2" x14ac:dyDescent="0.25">
      <c r="A595">
        <v>32.731503033888202</v>
      </c>
      <c r="B595">
        <v>3.1058968437204001E-2</v>
      </c>
    </row>
    <row r="596" spans="1:2" x14ac:dyDescent="0.25">
      <c r="A596">
        <v>29.1585527616982</v>
      </c>
      <c r="B596">
        <v>-9.3146094409220694</v>
      </c>
    </row>
    <row r="597" spans="1:2" x14ac:dyDescent="0.25">
      <c r="A597">
        <f>-17.8969761144221</f>
        <v>-17.896976114422099</v>
      </c>
      <c r="B597">
        <v>-10.2711677134946</v>
      </c>
    </row>
    <row r="598" spans="1:2" x14ac:dyDescent="0.25">
      <c r="A598">
        <f>-34.7199054142854</f>
        <v>-34.7199054142854</v>
      </c>
      <c r="B598">
        <v>-11.7043706812214</v>
      </c>
    </row>
    <row r="599" spans="1:2" x14ac:dyDescent="0.25">
      <c r="A599">
        <v>28.1973102428862</v>
      </c>
      <c r="B599">
        <v>-1.76733858109576</v>
      </c>
    </row>
    <row r="600" spans="1:2" x14ac:dyDescent="0.25">
      <c r="A600">
        <v>3.3145823571550301</v>
      </c>
      <c r="B600">
        <v>7.5159784136251604</v>
      </c>
    </row>
    <row r="601" spans="1:2" x14ac:dyDescent="0.25">
      <c r="A601">
        <f>-22.5506836398433</f>
        <v>-22.550683639843299</v>
      </c>
      <c r="B601">
        <v>-16.442633828011999</v>
      </c>
    </row>
    <row r="602" spans="1:2" x14ac:dyDescent="0.25">
      <c r="A602">
        <f>-28.6941331397904</f>
        <v>-28.694133139790399</v>
      </c>
      <c r="B602">
        <v>-10.7144293106382</v>
      </c>
    </row>
    <row r="603" spans="1:2" x14ac:dyDescent="0.25">
      <c r="A603">
        <v>23.296044606454998</v>
      </c>
      <c r="B603">
        <v>-3.9139598078901501</v>
      </c>
    </row>
    <row r="604" spans="1:2" x14ac:dyDescent="0.25">
      <c r="A604">
        <v>5.2227229966724904</v>
      </c>
      <c r="B604">
        <v>4.7375841368471496</v>
      </c>
    </row>
    <row r="605" spans="1:2" x14ac:dyDescent="0.25">
      <c r="A605">
        <f>-17.3985571227047</f>
        <v>-17.398557122704698</v>
      </c>
      <c r="B605">
        <v>-12.874478137098899</v>
      </c>
    </row>
    <row r="606" spans="1:2" x14ac:dyDescent="0.25">
      <c r="A606">
        <v>-1.3253111248832301</v>
      </c>
      <c r="B606">
        <v>8.5759568131520503</v>
      </c>
    </row>
    <row r="607" spans="1:2" x14ac:dyDescent="0.25">
      <c r="A607">
        <f>-31.1836422942931</f>
        <v>-31.183642294293101</v>
      </c>
      <c r="B607">
        <v>-18.5078862698413</v>
      </c>
    </row>
    <row r="608" spans="1:2" x14ac:dyDescent="0.25">
      <c r="A608">
        <f>-30.4193465959247</f>
        <v>-30.419346595924701</v>
      </c>
      <c r="B608">
        <v>-17.254816931540098</v>
      </c>
    </row>
    <row r="609" spans="1:2" x14ac:dyDescent="0.25">
      <c r="A609">
        <v>34.571267282463801</v>
      </c>
      <c r="B609">
        <v>-7.4987131201674702</v>
      </c>
    </row>
    <row r="610" spans="1:2" x14ac:dyDescent="0.25">
      <c r="A610">
        <v>32.104005053538401</v>
      </c>
      <c r="B610">
        <v>-7.6560229663763097</v>
      </c>
    </row>
    <row r="611" spans="1:2" x14ac:dyDescent="0.25">
      <c r="A611">
        <f>-18.747752930205</f>
        <v>-18.747752930204999</v>
      </c>
      <c r="B611">
        <v>-9.4736162082708404</v>
      </c>
    </row>
    <row r="612" spans="1:2" x14ac:dyDescent="0.25">
      <c r="A612">
        <v>21.8538360364523</v>
      </c>
      <c r="B612">
        <v>-5.2879002844771898</v>
      </c>
    </row>
    <row r="613" spans="1:2" x14ac:dyDescent="0.25">
      <c r="A613">
        <v>38.956397087972299</v>
      </c>
      <c r="B613">
        <v>-8.7134769944637895</v>
      </c>
    </row>
    <row r="614" spans="1:2" x14ac:dyDescent="0.25">
      <c r="A614">
        <f>-25.9567936972276</f>
        <v>-25.956793697227599</v>
      </c>
      <c r="B614">
        <v>-15.3604571119391</v>
      </c>
    </row>
    <row r="615" spans="1:2" x14ac:dyDescent="0.25">
      <c r="A615">
        <v>11.3776170966339</v>
      </c>
      <c r="B615">
        <v>4.1119450500084698</v>
      </c>
    </row>
    <row r="616" spans="1:2" x14ac:dyDescent="0.25">
      <c r="A616">
        <v>31.863699580688898</v>
      </c>
      <c r="B616">
        <v>-2.9027263368269098</v>
      </c>
    </row>
    <row r="617" spans="1:2" x14ac:dyDescent="0.25">
      <c r="A617">
        <v>10.5003855721951</v>
      </c>
      <c r="B617">
        <v>2.2442692131279798</v>
      </c>
    </row>
    <row r="618" spans="1:2" x14ac:dyDescent="0.25">
      <c r="A618">
        <v>-1.26750174205508</v>
      </c>
      <c r="B618">
        <v>6.3638106038464404</v>
      </c>
    </row>
    <row r="619" spans="1:2" x14ac:dyDescent="0.25">
      <c r="A619">
        <v>12.2862476474214</v>
      </c>
      <c r="B619">
        <v>1.26317078282012</v>
      </c>
    </row>
    <row r="620" spans="1:2" x14ac:dyDescent="0.25">
      <c r="A620">
        <f>-21.8160005479031</f>
        <v>-21.816000547903101</v>
      </c>
      <c r="B620">
        <v>-16.827695221226499</v>
      </c>
    </row>
    <row r="621" spans="1:2" x14ac:dyDescent="0.25">
      <c r="A621">
        <f>-21.8994293213832</f>
        <v>-21.899429321383199</v>
      </c>
      <c r="B621">
        <v>-10.009982640818199</v>
      </c>
    </row>
    <row r="622" spans="1:2" x14ac:dyDescent="0.25">
      <c r="A622">
        <f>-24.3345945689789</f>
        <v>-24.3345945689789</v>
      </c>
      <c r="B622">
        <v>-15.396976860109399</v>
      </c>
    </row>
    <row r="623" spans="1:2" x14ac:dyDescent="0.25">
      <c r="A623">
        <v>-1.6730470981051699</v>
      </c>
      <c r="B623">
        <v>2.89090391391708</v>
      </c>
    </row>
    <row r="624" spans="1:2" x14ac:dyDescent="0.25">
      <c r="A624">
        <v>3.0943314348622102</v>
      </c>
      <c r="B624">
        <v>4.4674207365100402</v>
      </c>
    </row>
    <row r="625" spans="1:2" x14ac:dyDescent="0.25">
      <c r="A625">
        <f>-33.7908925694753</f>
        <v>-33.790892569475297</v>
      </c>
      <c r="B625">
        <v>-18.757980593680202</v>
      </c>
    </row>
    <row r="626" spans="1:2" x14ac:dyDescent="0.25">
      <c r="A626">
        <f>-33.8090446016561</f>
        <v>-33.809044601656097</v>
      </c>
      <c r="B626">
        <v>-15.3976553407386</v>
      </c>
    </row>
    <row r="627" spans="1:2" x14ac:dyDescent="0.25">
      <c r="A627">
        <v>9.2753736478819704</v>
      </c>
      <c r="B627">
        <v>8.45996912985769</v>
      </c>
    </row>
    <row r="628" spans="1:2" x14ac:dyDescent="0.25">
      <c r="A628">
        <f>-33.1037122301654</f>
        <v>-33.103712230165399</v>
      </c>
      <c r="B628">
        <v>-10.1328424305316</v>
      </c>
    </row>
    <row r="629" spans="1:2" x14ac:dyDescent="0.25">
      <c r="A629">
        <v>33.431375894965001</v>
      </c>
      <c r="B629">
        <v>-4.6056954084112798</v>
      </c>
    </row>
    <row r="630" spans="1:2" x14ac:dyDescent="0.25">
      <c r="A630">
        <v>28.521044405134901</v>
      </c>
      <c r="B630">
        <v>-4.4177437650245199</v>
      </c>
    </row>
    <row r="631" spans="1:2" x14ac:dyDescent="0.25">
      <c r="A631">
        <f>-34.2056434852284</f>
        <v>-34.2056434852284</v>
      </c>
      <c r="B631">
        <v>-10.984729661162801</v>
      </c>
    </row>
    <row r="632" spans="1:2" x14ac:dyDescent="0.25">
      <c r="A632">
        <f>-31.6209175959723</f>
        <v>-31.620917595972301</v>
      </c>
      <c r="B632">
        <v>-16.2765296662058</v>
      </c>
    </row>
    <row r="633" spans="1:2" x14ac:dyDescent="0.25">
      <c r="A633">
        <f>-16.4423485946648</f>
        <v>-16.4423485946648</v>
      </c>
      <c r="B633">
        <v>-12.8555966176257</v>
      </c>
    </row>
    <row r="634" spans="1:2" x14ac:dyDescent="0.25">
      <c r="A634">
        <f>-16.3635822755624</f>
        <v>-16.363582275562401</v>
      </c>
      <c r="B634">
        <v>-12.6085844308347</v>
      </c>
    </row>
    <row r="635" spans="1:2" x14ac:dyDescent="0.25">
      <c r="A635">
        <f>-19.6093301972211</f>
        <v>-19.609330197221102</v>
      </c>
      <c r="B635">
        <v>-17.209337476564599</v>
      </c>
    </row>
    <row r="636" spans="1:2" x14ac:dyDescent="0.25">
      <c r="A636">
        <v>30.2824419788626</v>
      </c>
      <c r="B636">
        <v>-3.47425553952153</v>
      </c>
    </row>
    <row r="637" spans="1:2" x14ac:dyDescent="0.25">
      <c r="A637">
        <v>-0.95528076085160996</v>
      </c>
      <c r="B637">
        <v>7.4172356689441896</v>
      </c>
    </row>
    <row r="638" spans="1:2" x14ac:dyDescent="0.25">
      <c r="A638">
        <f>-27.9510771742388</f>
        <v>-27.951077174238801</v>
      </c>
      <c r="B638">
        <v>-19.201793564752599</v>
      </c>
    </row>
    <row r="639" spans="1:2" x14ac:dyDescent="0.25">
      <c r="A639">
        <v>22.3070694653745</v>
      </c>
      <c r="B639">
        <v>-3.3668455866432598</v>
      </c>
    </row>
    <row r="640" spans="1:2" x14ac:dyDescent="0.25">
      <c r="A640">
        <v>34.806903996009801</v>
      </c>
      <c r="B640">
        <v>-6.6032111254027503</v>
      </c>
    </row>
    <row r="641" spans="1:2" x14ac:dyDescent="0.25">
      <c r="A641">
        <v>6.6417624070701899</v>
      </c>
      <c r="B641">
        <v>9.1011357104390598</v>
      </c>
    </row>
    <row r="642" spans="1:2" x14ac:dyDescent="0.25">
      <c r="A642">
        <v>26.664461696681201</v>
      </c>
      <c r="B642">
        <v>0.246160344471958</v>
      </c>
    </row>
    <row r="643" spans="1:2" x14ac:dyDescent="0.25">
      <c r="A643">
        <f>-19.9955213780832</f>
        <v>-19.9955213780832</v>
      </c>
      <c r="B643">
        <v>-15.9903999253889</v>
      </c>
    </row>
    <row r="644" spans="1:2" x14ac:dyDescent="0.25">
      <c r="A644">
        <v>9.9785754904787503</v>
      </c>
      <c r="B644">
        <v>3.8488163913179099</v>
      </c>
    </row>
    <row r="645" spans="1:2" x14ac:dyDescent="0.25">
      <c r="A645">
        <v>25.1518779530807</v>
      </c>
      <c r="B645">
        <v>-5.4983982625005901</v>
      </c>
    </row>
    <row r="646" spans="1:2" x14ac:dyDescent="0.25">
      <c r="A646">
        <f>-21.2888682975544</f>
        <v>-21.288868297554401</v>
      </c>
      <c r="B646">
        <v>-17.179628258054301</v>
      </c>
    </row>
    <row r="647" spans="1:2" x14ac:dyDescent="0.25">
      <c r="A647">
        <v>-4.8672020101359497</v>
      </c>
      <c r="B647">
        <v>8.7894676355627102</v>
      </c>
    </row>
    <row r="648" spans="1:2" x14ac:dyDescent="0.25">
      <c r="A648">
        <v>24.5791163620828</v>
      </c>
      <c r="B648">
        <v>-4.0553179971452904</v>
      </c>
    </row>
    <row r="649" spans="1:2" x14ac:dyDescent="0.25">
      <c r="A649">
        <v>-0.59476288458117099</v>
      </c>
      <c r="B649">
        <v>8.5046341664891294</v>
      </c>
    </row>
    <row r="650" spans="1:2" x14ac:dyDescent="0.25">
      <c r="A650">
        <v>34.7674090493813</v>
      </c>
      <c r="B650">
        <v>-7.8001779682780299</v>
      </c>
    </row>
    <row r="651" spans="1:2" x14ac:dyDescent="0.25">
      <c r="A651">
        <f>-32.2344389651352</f>
        <v>-32.234438965135197</v>
      </c>
      <c r="B651">
        <v>-12.940131511003599</v>
      </c>
    </row>
    <row r="652" spans="1:2" x14ac:dyDescent="0.25">
      <c r="A652">
        <v>33.3831030475285</v>
      </c>
      <c r="B652">
        <v>0.29177051036525697</v>
      </c>
    </row>
    <row r="653" spans="1:2" x14ac:dyDescent="0.25">
      <c r="A653">
        <v>21.125418997404999</v>
      </c>
      <c r="B653">
        <v>-5.2846920504777701</v>
      </c>
    </row>
    <row r="654" spans="1:2" x14ac:dyDescent="0.25">
      <c r="A654">
        <v>40.176414166078096</v>
      </c>
      <c r="B654">
        <v>-5.09127940988094</v>
      </c>
    </row>
    <row r="655" spans="1:2" x14ac:dyDescent="0.25">
      <c r="A655">
        <f>-26.7288717556022</f>
        <v>-26.728871755602199</v>
      </c>
      <c r="B655">
        <v>-18.436609609630501</v>
      </c>
    </row>
    <row r="656" spans="1:2" x14ac:dyDescent="0.25">
      <c r="A656">
        <f>-33.4149539594605</f>
        <v>-33.414953959460497</v>
      </c>
      <c r="B656">
        <v>-14.301419573041301</v>
      </c>
    </row>
    <row r="657" spans="1:2" x14ac:dyDescent="0.25">
      <c r="A657">
        <v>0.34213916307440301</v>
      </c>
      <c r="B657">
        <v>7.2565675985078997</v>
      </c>
    </row>
    <row r="658" spans="1:2" x14ac:dyDescent="0.25">
      <c r="A658">
        <f>-26.8421397303973</f>
        <v>-26.8421397303973</v>
      </c>
      <c r="B658">
        <v>-9.7199704444099595</v>
      </c>
    </row>
    <row r="659" spans="1:2" x14ac:dyDescent="0.25">
      <c r="A659">
        <v>36.472871487920401</v>
      </c>
      <c r="B659">
        <v>-3.5575564043950698</v>
      </c>
    </row>
    <row r="660" spans="1:2" x14ac:dyDescent="0.25">
      <c r="A660">
        <v>33.259294652671798</v>
      </c>
      <c r="B660">
        <v>-1.173157486085</v>
      </c>
    </row>
    <row r="661" spans="1:2" x14ac:dyDescent="0.25">
      <c r="A661">
        <v>3.3067804177026798</v>
      </c>
      <c r="B661">
        <v>8.50504014818865</v>
      </c>
    </row>
    <row r="662" spans="1:2" x14ac:dyDescent="0.25">
      <c r="A662">
        <v>5.3035223902965303</v>
      </c>
      <c r="B662">
        <v>3.45275345998901</v>
      </c>
    </row>
    <row r="663" spans="1:2" x14ac:dyDescent="0.25">
      <c r="A663">
        <f>-16.108253987743</f>
        <v>-16.108253987743002</v>
      </c>
      <c r="B663">
        <v>-13.6779988374256</v>
      </c>
    </row>
    <row r="664" spans="1:2" x14ac:dyDescent="0.25">
      <c r="A664">
        <f>-25.5610704266509</f>
        <v>-25.5610704266509</v>
      </c>
      <c r="B664">
        <v>-16.942575046829901</v>
      </c>
    </row>
    <row r="665" spans="1:2" x14ac:dyDescent="0.25">
      <c r="A665">
        <v>30.6658961977442</v>
      </c>
      <c r="B665">
        <v>-9.2785599273531592</v>
      </c>
    </row>
    <row r="666" spans="1:2" x14ac:dyDescent="0.25">
      <c r="A666">
        <v>33.047949171396702</v>
      </c>
      <c r="B666">
        <v>-0.198036894565605</v>
      </c>
    </row>
    <row r="667" spans="1:2" x14ac:dyDescent="0.25">
      <c r="A667">
        <v>1.5442798140220599</v>
      </c>
      <c r="B667">
        <v>4.3643983821617303</v>
      </c>
    </row>
    <row r="668" spans="1:2" x14ac:dyDescent="0.25">
      <c r="A668">
        <v>8.4876321982887095</v>
      </c>
      <c r="B668">
        <v>5.5586835635855998</v>
      </c>
    </row>
    <row r="669" spans="1:2" x14ac:dyDescent="0.25">
      <c r="A669">
        <v>1.11829272308356</v>
      </c>
      <c r="B669">
        <v>8.2562231930167602</v>
      </c>
    </row>
    <row r="670" spans="1:2" x14ac:dyDescent="0.25">
      <c r="A670">
        <v>32.006460994937598</v>
      </c>
      <c r="B670">
        <v>-6.3136609880650099</v>
      </c>
    </row>
    <row r="671" spans="1:2" x14ac:dyDescent="0.25">
      <c r="A671">
        <f>-15.901809335497</f>
        <v>-15.901809335496999</v>
      </c>
      <c r="B671">
        <v>-12.9053099568024</v>
      </c>
    </row>
    <row r="672" spans="1:2" x14ac:dyDescent="0.25">
      <c r="A672">
        <f>-34.4105788498111</f>
        <v>-34.410578849811102</v>
      </c>
      <c r="B672">
        <v>-18.109299838599199</v>
      </c>
    </row>
    <row r="673" spans="1:2" x14ac:dyDescent="0.25">
      <c r="A673">
        <v>-5.9612336120099201</v>
      </c>
      <c r="B673">
        <v>6.8006222179264704</v>
      </c>
    </row>
    <row r="674" spans="1:2" x14ac:dyDescent="0.25">
      <c r="A674">
        <v>30.232997931451798</v>
      </c>
      <c r="B674">
        <v>-3.6578349405913002</v>
      </c>
    </row>
    <row r="675" spans="1:2" x14ac:dyDescent="0.25">
      <c r="A675">
        <v>38.8569265697666</v>
      </c>
      <c r="B675">
        <v>-2.60207439609961</v>
      </c>
    </row>
    <row r="676" spans="1:2" x14ac:dyDescent="0.25">
      <c r="A676">
        <f>-20.2587709470958</f>
        <v>-20.258770947095801</v>
      </c>
      <c r="B676">
        <v>-12.450261848993501</v>
      </c>
    </row>
    <row r="677" spans="1:2" x14ac:dyDescent="0.25">
      <c r="A677">
        <v>21.8303329992881</v>
      </c>
      <c r="B677">
        <v>-3.1200081844534902</v>
      </c>
    </row>
    <row r="678" spans="1:2" x14ac:dyDescent="0.25">
      <c r="A678">
        <v>29.521109347054399</v>
      </c>
      <c r="B678">
        <v>-7.5675009403399303</v>
      </c>
    </row>
    <row r="679" spans="1:2" x14ac:dyDescent="0.25">
      <c r="A679">
        <v>-0.58774859679415503</v>
      </c>
      <c r="B679">
        <v>9.0242951736191994</v>
      </c>
    </row>
    <row r="680" spans="1:2" x14ac:dyDescent="0.25">
      <c r="A680">
        <f>-26.2836588382985</f>
        <v>-26.2836588382985</v>
      </c>
      <c r="B680">
        <v>-13.965180590479701</v>
      </c>
    </row>
    <row r="681" spans="1:2" x14ac:dyDescent="0.25">
      <c r="A681">
        <f>-19.676742914019</f>
        <v>-19.676742914019002</v>
      </c>
      <c r="B681">
        <v>-12.2882546487327</v>
      </c>
    </row>
    <row r="682" spans="1:2" x14ac:dyDescent="0.25">
      <c r="A682">
        <v>34.3545939981598</v>
      </c>
      <c r="B682">
        <v>-9.4167370616934694</v>
      </c>
    </row>
    <row r="683" spans="1:2" x14ac:dyDescent="0.25">
      <c r="A683">
        <f>-33.6750547418879</f>
        <v>-33.675054741887898</v>
      </c>
      <c r="B683">
        <v>-10.3896403307394</v>
      </c>
    </row>
    <row r="684" spans="1:2" x14ac:dyDescent="0.25">
      <c r="A684">
        <v>6.0427977544627502</v>
      </c>
      <c r="B684">
        <v>6.5969438601811401</v>
      </c>
    </row>
    <row r="685" spans="1:2" x14ac:dyDescent="0.25">
      <c r="A685">
        <f>-27.8244436157249</f>
        <v>-27.824443615724899</v>
      </c>
      <c r="B685">
        <v>-18.226197313453</v>
      </c>
    </row>
    <row r="686" spans="1:2" x14ac:dyDescent="0.25">
      <c r="A686">
        <v>7.9705059997359999</v>
      </c>
      <c r="B686">
        <v>9.3133340496841495</v>
      </c>
    </row>
    <row r="687" spans="1:2" x14ac:dyDescent="0.25">
      <c r="A687">
        <f>-19.9450153515601</f>
        <v>-19.945015351560102</v>
      </c>
      <c r="B687">
        <v>-15.286953327563699</v>
      </c>
    </row>
    <row r="688" spans="1:2" x14ac:dyDescent="0.25">
      <c r="A688">
        <v>5.5484548451171296</v>
      </c>
      <c r="B688">
        <v>3.5471325391786901</v>
      </c>
    </row>
    <row r="689" spans="1:2" x14ac:dyDescent="0.25">
      <c r="A689">
        <v>-3.0766986334012301</v>
      </c>
      <c r="B689">
        <v>0.43652190575041599</v>
      </c>
    </row>
    <row r="690" spans="1:2" x14ac:dyDescent="0.25">
      <c r="A690">
        <v>21.165384133830099</v>
      </c>
      <c r="B690">
        <v>-4.6393847925008798</v>
      </c>
    </row>
    <row r="691" spans="1:2" x14ac:dyDescent="0.25">
      <c r="A691">
        <f>-29.7922467636121</f>
        <v>-29.792246763612098</v>
      </c>
      <c r="B691">
        <v>-13.787575892813701</v>
      </c>
    </row>
    <row r="692" spans="1:2" x14ac:dyDescent="0.25">
      <c r="A692">
        <v>-6.8047117870754001E-2</v>
      </c>
      <c r="B692">
        <v>1.42607406394972</v>
      </c>
    </row>
    <row r="693" spans="1:2" x14ac:dyDescent="0.25">
      <c r="A693">
        <f>-27.8336858911972</f>
        <v>-27.833685891197199</v>
      </c>
      <c r="B693">
        <v>-15.0805096099905</v>
      </c>
    </row>
    <row r="694" spans="1:2" x14ac:dyDescent="0.25">
      <c r="A694">
        <v>-6.3189219746333798</v>
      </c>
      <c r="B694">
        <v>0.63351402304555104</v>
      </c>
    </row>
    <row r="695" spans="1:2" x14ac:dyDescent="0.25">
      <c r="A695">
        <v>4.5605122710438097</v>
      </c>
      <c r="B695">
        <v>9.4231203809136801</v>
      </c>
    </row>
    <row r="696" spans="1:2" x14ac:dyDescent="0.25">
      <c r="A696">
        <f>-26.6186505865952</f>
        <v>-26.618650586595201</v>
      </c>
      <c r="B696">
        <v>-10.7778305721894</v>
      </c>
    </row>
    <row r="697" spans="1:2" x14ac:dyDescent="0.25">
      <c r="A697">
        <f>-28.3174392361457</f>
        <v>-28.317439236145699</v>
      </c>
      <c r="B697">
        <v>-12.066320394959</v>
      </c>
    </row>
    <row r="698" spans="1:2" x14ac:dyDescent="0.25">
      <c r="A698">
        <v>-0.69117260101369105</v>
      </c>
      <c r="B698">
        <v>3.6537940809742402</v>
      </c>
    </row>
    <row r="699" spans="1:2" x14ac:dyDescent="0.25">
      <c r="A699">
        <v>39.896865592921102</v>
      </c>
      <c r="B699">
        <v>-3.3579956720341499</v>
      </c>
    </row>
    <row r="700" spans="1:2" x14ac:dyDescent="0.25">
      <c r="A700">
        <f>-23.1045075236225</f>
        <v>-23.104507523622502</v>
      </c>
      <c r="B700">
        <v>-13.926561889788699</v>
      </c>
    </row>
    <row r="701" spans="1:2" x14ac:dyDescent="0.25">
      <c r="A701">
        <v>-2.9742405032320698</v>
      </c>
      <c r="B701">
        <v>2.0985381289978702</v>
      </c>
    </row>
    <row r="702" spans="1:2" x14ac:dyDescent="0.25">
      <c r="A702">
        <v>-3.01239115039373</v>
      </c>
      <c r="B702">
        <v>3.70773047288221</v>
      </c>
    </row>
    <row r="703" spans="1:2" x14ac:dyDescent="0.25">
      <c r="A703">
        <v>31.740736209867901</v>
      </c>
      <c r="B703">
        <v>-0.11024160424036999</v>
      </c>
    </row>
    <row r="704" spans="1:2" x14ac:dyDescent="0.25">
      <c r="A704">
        <v>12.299750006705899</v>
      </c>
      <c r="B704">
        <v>5.6903282723776396</v>
      </c>
    </row>
    <row r="705" spans="1:2" x14ac:dyDescent="0.25">
      <c r="A705">
        <f>-33.6396807414184</f>
        <v>-33.639680741418402</v>
      </c>
      <c r="B705">
        <v>-16.545658434368601</v>
      </c>
    </row>
    <row r="706" spans="1:2" x14ac:dyDescent="0.25">
      <c r="A706">
        <v>-6.2902062774052201</v>
      </c>
      <c r="B706">
        <v>0.118979548506745</v>
      </c>
    </row>
    <row r="707" spans="1:2" x14ac:dyDescent="0.25">
      <c r="A707">
        <v>8.1068405164045192</v>
      </c>
      <c r="B707">
        <v>2.0561832533837299</v>
      </c>
    </row>
    <row r="708" spans="1:2" x14ac:dyDescent="0.25">
      <c r="A708">
        <v>1.29957177353489</v>
      </c>
      <c r="B708">
        <v>9.5736569239057392</v>
      </c>
    </row>
    <row r="709" spans="1:2" x14ac:dyDescent="0.25">
      <c r="A709">
        <f>-29.0640242407402</f>
        <v>-29.064024240740199</v>
      </c>
      <c r="B709">
        <v>-13.7963036292645</v>
      </c>
    </row>
    <row r="710" spans="1:2" x14ac:dyDescent="0.25">
      <c r="A710">
        <v>23.382354498740099</v>
      </c>
      <c r="B710">
        <v>-8.2012071591161302</v>
      </c>
    </row>
    <row r="711" spans="1:2" x14ac:dyDescent="0.25">
      <c r="A711">
        <v>34.9905815059779</v>
      </c>
      <c r="B711">
        <v>-3.6713393721929899</v>
      </c>
    </row>
    <row r="712" spans="1:2" x14ac:dyDescent="0.25">
      <c r="A712">
        <v>29.082367172683401</v>
      </c>
      <c r="B712">
        <v>-6.53160908869308</v>
      </c>
    </row>
    <row r="713" spans="1:2" x14ac:dyDescent="0.25">
      <c r="A713">
        <v>38.364746486476598</v>
      </c>
      <c r="B713">
        <v>-1.6205547650306</v>
      </c>
    </row>
    <row r="714" spans="1:2" x14ac:dyDescent="0.25">
      <c r="A714">
        <f>-17.4040059707173</f>
        <v>-17.4040059707173</v>
      </c>
      <c r="B714">
        <v>-10.619938923687799</v>
      </c>
    </row>
    <row r="715" spans="1:2" x14ac:dyDescent="0.25">
      <c r="A715">
        <f>-29.6792918684369</f>
        <v>-29.679291868436898</v>
      </c>
      <c r="B715">
        <v>-17.324833510850699</v>
      </c>
    </row>
    <row r="716" spans="1:2" x14ac:dyDescent="0.25">
      <c r="A716">
        <v>38.377460419729204</v>
      </c>
      <c r="B716">
        <v>-9.0363648849895295</v>
      </c>
    </row>
    <row r="717" spans="1:2" x14ac:dyDescent="0.25">
      <c r="A717">
        <v>33.515085036989099</v>
      </c>
      <c r="B717">
        <v>-7.4121904103395799</v>
      </c>
    </row>
    <row r="718" spans="1:2" x14ac:dyDescent="0.25">
      <c r="A718">
        <f>-26.5722923549123</f>
        <v>-26.5722923549123</v>
      </c>
      <c r="B718">
        <v>-14.503329937176201</v>
      </c>
    </row>
    <row r="719" spans="1:2" x14ac:dyDescent="0.25">
      <c r="A719">
        <f>-28.0017761722388</f>
        <v>-28.001776172238799</v>
      </c>
      <c r="B719">
        <v>-15.956067295850501</v>
      </c>
    </row>
    <row r="720" spans="1:2" x14ac:dyDescent="0.25">
      <c r="A720">
        <f>-24.5585130351058</f>
        <v>-24.558513035105801</v>
      </c>
      <c r="B720">
        <v>-10.371806669714999</v>
      </c>
    </row>
    <row r="721" spans="1:2" x14ac:dyDescent="0.25">
      <c r="A721">
        <v>-1.6816316983744199</v>
      </c>
      <c r="B721">
        <v>0.689977953929231</v>
      </c>
    </row>
    <row r="722" spans="1:2" x14ac:dyDescent="0.25">
      <c r="A722">
        <v>12.9923890977729</v>
      </c>
      <c r="B722">
        <v>7.5199168129439897</v>
      </c>
    </row>
    <row r="723" spans="1:2" x14ac:dyDescent="0.25">
      <c r="A723">
        <f>-17.578875118703</f>
        <v>-17.578875118702999</v>
      </c>
      <c r="B723">
        <v>-9.8505811414625608</v>
      </c>
    </row>
    <row r="724" spans="1:2" x14ac:dyDescent="0.25">
      <c r="A724">
        <v>38.155732008829503</v>
      </c>
      <c r="B724">
        <v>-1.0334814764931599</v>
      </c>
    </row>
    <row r="725" spans="1:2" x14ac:dyDescent="0.25">
      <c r="A725">
        <v>24.5596782049588</v>
      </c>
      <c r="B725">
        <v>-1.9495020521537001</v>
      </c>
    </row>
    <row r="726" spans="1:2" x14ac:dyDescent="0.25">
      <c r="A726">
        <v>8.8536986251661993</v>
      </c>
      <c r="B726">
        <v>3.3458322755976999</v>
      </c>
    </row>
    <row r="727" spans="1:2" x14ac:dyDescent="0.25">
      <c r="A727">
        <v>31.141543461566702</v>
      </c>
      <c r="B727">
        <v>-0.44958908942754899</v>
      </c>
    </row>
    <row r="728" spans="1:2" x14ac:dyDescent="0.25">
      <c r="A728">
        <v>33.821699571999297</v>
      </c>
      <c r="B728">
        <v>-5.0879721494983503</v>
      </c>
    </row>
    <row r="729" spans="1:2" x14ac:dyDescent="0.25">
      <c r="A729">
        <v>6.2362314774383902</v>
      </c>
      <c r="B729">
        <v>0.498882567733205</v>
      </c>
    </row>
    <row r="730" spans="1:2" x14ac:dyDescent="0.25">
      <c r="A730">
        <f>-15.7495204999877</f>
        <v>-15.7495204999877</v>
      </c>
      <c r="B730">
        <v>-11.384990257412801</v>
      </c>
    </row>
    <row r="731" spans="1:2" x14ac:dyDescent="0.25">
      <c r="A731">
        <v>9.8406919510902497</v>
      </c>
      <c r="B731">
        <v>4.9570808855950403</v>
      </c>
    </row>
    <row r="732" spans="1:2" x14ac:dyDescent="0.25">
      <c r="A732">
        <f>-27.6159869886842</f>
        <v>-27.615986988684199</v>
      </c>
      <c r="B732">
        <v>-19.270476971208598</v>
      </c>
    </row>
    <row r="733" spans="1:2" x14ac:dyDescent="0.25">
      <c r="A733">
        <v>-2.8638382814704801</v>
      </c>
      <c r="B733">
        <v>7.5817790010389903</v>
      </c>
    </row>
    <row r="734" spans="1:2" x14ac:dyDescent="0.25">
      <c r="A734">
        <v>0.498778706790099</v>
      </c>
      <c r="B734">
        <v>9.45384210887193</v>
      </c>
    </row>
    <row r="735" spans="1:2" x14ac:dyDescent="0.25">
      <c r="A735">
        <f>-31.5297425515198</f>
        <v>-31.529742551519799</v>
      </c>
      <c r="B735">
        <v>-10.810007529865899</v>
      </c>
    </row>
    <row r="736" spans="1:2" x14ac:dyDescent="0.25">
      <c r="A736">
        <v>38.459768491999903</v>
      </c>
      <c r="B736">
        <v>-4.7815297350302197</v>
      </c>
    </row>
    <row r="737" spans="1:2" x14ac:dyDescent="0.25">
      <c r="A737">
        <v>-6.0422798960390498</v>
      </c>
      <c r="B737">
        <v>1.50068879361435</v>
      </c>
    </row>
    <row r="738" spans="1:2" x14ac:dyDescent="0.25">
      <c r="A738">
        <v>13.3890867656068</v>
      </c>
      <c r="B738">
        <v>6.4474042749519</v>
      </c>
    </row>
    <row r="739" spans="1:2" x14ac:dyDescent="0.25">
      <c r="A739">
        <v>-6.1312099656989503</v>
      </c>
      <c r="B739">
        <v>5.7406166532906102</v>
      </c>
    </row>
    <row r="740" spans="1:2" x14ac:dyDescent="0.25">
      <c r="A740">
        <f>-29.9304429274632</f>
        <v>-29.930442927463201</v>
      </c>
      <c r="B740">
        <v>-15.4165971801363</v>
      </c>
    </row>
    <row r="741" spans="1:2" x14ac:dyDescent="0.25">
      <c r="A741">
        <f>-31.096559344975</f>
        <v>-31.096559344974999</v>
      </c>
      <c r="B741">
        <v>-11.2640846017211</v>
      </c>
    </row>
    <row r="742" spans="1:2" x14ac:dyDescent="0.25">
      <c r="A742">
        <v>36.925618830187503</v>
      </c>
      <c r="B742">
        <v>-7.0752568671840104</v>
      </c>
    </row>
    <row r="743" spans="1:2" x14ac:dyDescent="0.25">
      <c r="A743">
        <v>38.327429305197398</v>
      </c>
      <c r="B743">
        <v>-3.6872007351568099</v>
      </c>
    </row>
    <row r="744" spans="1:2" x14ac:dyDescent="0.25">
      <c r="A744">
        <v>9.3518030523635595E-2</v>
      </c>
      <c r="B744">
        <v>6.10081602985389</v>
      </c>
    </row>
    <row r="745" spans="1:2" x14ac:dyDescent="0.25">
      <c r="A745">
        <v>26.939506256230601</v>
      </c>
      <c r="B745">
        <v>-7.9599748728415198</v>
      </c>
    </row>
    <row r="746" spans="1:2" x14ac:dyDescent="0.25">
      <c r="A746">
        <v>27.254509959122601</v>
      </c>
      <c r="B746">
        <v>-4.5879116214455804</v>
      </c>
    </row>
    <row r="747" spans="1:2" x14ac:dyDescent="0.25">
      <c r="A747">
        <v>36.144901345224298</v>
      </c>
      <c r="B747">
        <v>-8.7823906752700793</v>
      </c>
    </row>
    <row r="748" spans="1:2" x14ac:dyDescent="0.25">
      <c r="A748">
        <v>30.5662168418352</v>
      </c>
      <c r="B748">
        <v>-2.86673218437334</v>
      </c>
    </row>
    <row r="749" spans="1:2" x14ac:dyDescent="0.25">
      <c r="A749">
        <v>26.7249328830483</v>
      </c>
      <c r="B749">
        <v>-7.1126288284549899</v>
      </c>
    </row>
    <row r="750" spans="1:2" x14ac:dyDescent="0.25">
      <c r="A750">
        <f>-19.9714673138628</f>
        <v>-19.971467313862799</v>
      </c>
      <c r="B750">
        <v>-14.788231140618899</v>
      </c>
    </row>
    <row r="751" spans="1:2" x14ac:dyDescent="0.25">
      <c r="A751">
        <f>-15.6078960434533</f>
        <v>-15.6078960434533</v>
      </c>
      <c r="B751">
        <v>-14.5650831473819</v>
      </c>
    </row>
    <row r="752" spans="1:2" x14ac:dyDescent="0.25">
      <c r="A752">
        <f>-24.2274939103755</f>
        <v>-24.2274939103755</v>
      </c>
      <c r="B752">
        <v>-18.260174075085999</v>
      </c>
    </row>
    <row r="753" spans="1:2" x14ac:dyDescent="0.25">
      <c r="A753">
        <v>27.127604244865299</v>
      </c>
      <c r="B753">
        <v>-7.64698670547177</v>
      </c>
    </row>
    <row r="754" spans="1:2" x14ac:dyDescent="0.25">
      <c r="A754">
        <v>27.224871764242899</v>
      </c>
      <c r="B754">
        <v>-6.9968206711761702</v>
      </c>
    </row>
    <row r="755" spans="1:2" x14ac:dyDescent="0.25">
      <c r="A755">
        <f>-30.5098098297442</f>
        <v>-30.509809829744199</v>
      </c>
      <c r="B755">
        <v>-18.192724490791999</v>
      </c>
    </row>
    <row r="756" spans="1:2" x14ac:dyDescent="0.25">
      <c r="A756">
        <v>-2.4839781837396</v>
      </c>
      <c r="B756">
        <v>0.19118876365104301</v>
      </c>
    </row>
    <row r="757" spans="1:2" x14ac:dyDescent="0.25">
      <c r="A757">
        <v>1.9324562691056699</v>
      </c>
      <c r="B757">
        <v>3.15122534548125</v>
      </c>
    </row>
    <row r="758" spans="1:2" x14ac:dyDescent="0.25">
      <c r="A758">
        <v>10.509949831304899</v>
      </c>
      <c r="B758">
        <v>2.5273223183210298</v>
      </c>
    </row>
    <row r="759" spans="1:2" x14ac:dyDescent="0.25">
      <c r="A759">
        <v>11.833977121434</v>
      </c>
      <c r="B759">
        <v>3.7707796966675402</v>
      </c>
    </row>
    <row r="760" spans="1:2" x14ac:dyDescent="0.25">
      <c r="A760">
        <v>30.2762785834894</v>
      </c>
      <c r="B760">
        <v>-2.7216790208244501</v>
      </c>
    </row>
    <row r="761" spans="1:2" x14ac:dyDescent="0.25">
      <c r="A761">
        <v>25.984261691905299</v>
      </c>
      <c r="B761">
        <v>0.28188679092246999</v>
      </c>
    </row>
    <row r="762" spans="1:2" x14ac:dyDescent="0.25">
      <c r="A762">
        <f>-22.7739184721525</f>
        <v>-22.773918472152499</v>
      </c>
      <c r="B762">
        <v>-19.219425823742299</v>
      </c>
    </row>
    <row r="763" spans="1:2" x14ac:dyDescent="0.25">
      <c r="A763">
        <v>34.577341058412699</v>
      </c>
      <c r="B763">
        <v>-3.77794864851171</v>
      </c>
    </row>
    <row r="764" spans="1:2" x14ac:dyDescent="0.25">
      <c r="A764">
        <f>-24.7224337508366</f>
        <v>-24.722433750836601</v>
      </c>
      <c r="B764">
        <v>-12.7096775503476</v>
      </c>
    </row>
    <row r="765" spans="1:2" x14ac:dyDescent="0.25">
      <c r="A765">
        <v>33.992791011270299</v>
      </c>
      <c r="B765">
        <v>-8.7958327788945603</v>
      </c>
    </row>
    <row r="766" spans="1:2" x14ac:dyDescent="0.25">
      <c r="A766">
        <v>28.6472100029013</v>
      </c>
      <c r="B766">
        <v>-2.8036128552337898</v>
      </c>
    </row>
    <row r="767" spans="1:2" x14ac:dyDescent="0.25">
      <c r="A767">
        <f>-32.097186487767</f>
        <v>-32.097186487766997</v>
      </c>
      <c r="B767">
        <v>-10.598899027229701</v>
      </c>
    </row>
    <row r="768" spans="1:2" x14ac:dyDescent="0.25">
      <c r="A768">
        <v>-3.11432522230667</v>
      </c>
      <c r="B768">
        <v>2.8794544576588001</v>
      </c>
    </row>
    <row r="769" spans="1:2" x14ac:dyDescent="0.25">
      <c r="A769">
        <v>31.345427847910599</v>
      </c>
      <c r="B769">
        <v>-9.2927474817250797</v>
      </c>
    </row>
    <row r="770" spans="1:2" x14ac:dyDescent="0.25">
      <c r="A770">
        <v>7.3550824340324104</v>
      </c>
      <c r="B770">
        <v>6.5404723736156098</v>
      </c>
    </row>
    <row r="771" spans="1:2" x14ac:dyDescent="0.25">
      <c r="A771">
        <f>-24.0698768863972</f>
        <v>-24.0698768863972</v>
      </c>
      <c r="B771">
        <v>-18.38618750393</v>
      </c>
    </row>
    <row r="772" spans="1:2" x14ac:dyDescent="0.25">
      <c r="A772">
        <v>21.6003826349618</v>
      </c>
      <c r="B772">
        <v>-5.7577174483364901</v>
      </c>
    </row>
    <row r="773" spans="1:2" x14ac:dyDescent="0.25">
      <c r="A773">
        <f>-21.3043222948653</f>
        <v>-21.304322294865301</v>
      </c>
      <c r="B773">
        <v>-11.2163620775192</v>
      </c>
    </row>
    <row r="774" spans="1:2" x14ac:dyDescent="0.25">
      <c r="A774">
        <v>24.488266649845599</v>
      </c>
      <c r="B774">
        <v>-5.4241447010897597</v>
      </c>
    </row>
    <row r="775" spans="1:2" x14ac:dyDescent="0.25">
      <c r="A775">
        <v>38.416875677516501</v>
      </c>
      <c r="B775">
        <v>-8.9915580171828697</v>
      </c>
    </row>
    <row r="776" spans="1:2" x14ac:dyDescent="0.25">
      <c r="A776">
        <v>8.5680515921809395</v>
      </c>
      <c r="B776">
        <v>5.5148006712823596</v>
      </c>
    </row>
    <row r="777" spans="1:2" x14ac:dyDescent="0.25">
      <c r="A777">
        <f>-24.5332154680868</f>
        <v>-24.533215468086802</v>
      </c>
      <c r="B777">
        <v>-18.189873503693001</v>
      </c>
    </row>
    <row r="778" spans="1:2" x14ac:dyDescent="0.25">
      <c r="A778">
        <f>-18.0579224906148</f>
        <v>-18.0579224906148</v>
      </c>
      <c r="B778">
        <v>-12.8742033232454</v>
      </c>
    </row>
    <row r="779" spans="1:2" x14ac:dyDescent="0.25">
      <c r="A779">
        <v>-1.8848001028204</v>
      </c>
      <c r="B779">
        <v>0.50358553875906498</v>
      </c>
    </row>
    <row r="780" spans="1:2" x14ac:dyDescent="0.25">
      <c r="A780">
        <v>2.1682087752963</v>
      </c>
      <c r="B780">
        <v>7.0720035267709997</v>
      </c>
    </row>
    <row r="781" spans="1:2" x14ac:dyDescent="0.25">
      <c r="A781">
        <v>38.769380207742998</v>
      </c>
      <c r="B781">
        <v>-0.92673794391356501</v>
      </c>
    </row>
    <row r="782" spans="1:2" x14ac:dyDescent="0.25">
      <c r="A782">
        <v>30.257383493223799</v>
      </c>
      <c r="B782">
        <v>-4.7095609387920998</v>
      </c>
    </row>
    <row r="783" spans="1:2" x14ac:dyDescent="0.25">
      <c r="A783">
        <f>-30.1033677768492</f>
        <v>-30.103367776849201</v>
      </c>
      <c r="B783">
        <v>-19.183279130130401</v>
      </c>
    </row>
    <row r="784" spans="1:2" x14ac:dyDescent="0.25">
      <c r="A784">
        <f>-27.636337055375</f>
        <v>-27.636337055375002</v>
      </c>
      <c r="B784">
        <v>-16.1075411665676</v>
      </c>
    </row>
    <row r="785" spans="1:2" x14ac:dyDescent="0.25">
      <c r="A785">
        <f>-18.0254446471436</f>
        <v>-18.025444647143601</v>
      </c>
      <c r="B785">
        <v>-15.768017412139001</v>
      </c>
    </row>
    <row r="786" spans="1:2" x14ac:dyDescent="0.25">
      <c r="A786">
        <f>-15.9057757351848</f>
        <v>-15.9057757351848</v>
      </c>
      <c r="B786">
        <v>-12.910781598489701</v>
      </c>
    </row>
    <row r="787" spans="1:2" x14ac:dyDescent="0.25">
      <c r="A787">
        <f>-34.494054436639</f>
        <v>-34.494054436638997</v>
      </c>
      <c r="B787">
        <v>-18.7828209303511</v>
      </c>
    </row>
    <row r="788" spans="1:2" x14ac:dyDescent="0.25">
      <c r="A788">
        <v>-0.85753598701266598</v>
      </c>
      <c r="B788">
        <v>3.9045528603228798</v>
      </c>
    </row>
    <row r="789" spans="1:2" x14ac:dyDescent="0.25">
      <c r="A789">
        <v>31.789914884528802</v>
      </c>
      <c r="B789">
        <v>-1.3048354196351299</v>
      </c>
    </row>
    <row r="790" spans="1:2" x14ac:dyDescent="0.25">
      <c r="A790">
        <f>-27.7947252852481</f>
        <v>-27.794725285248099</v>
      </c>
      <c r="B790">
        <v>-13.813232976686001</v>
      </c>
    </row>
    <row r="791" spans="1:2" x14ac:dyDescent="0.25">
      <c r="A791">
        <v>9.8489598918405505</v>
      </c>
      <c r="B791">
        <v>2.8675418663588901</v>
      </c>
    </row>
    <row r="792" spans="1:2" x14ac:dyDescent="0.25">
      <c r="A792">
        <f>-33.4495617733375</f>
        <v>-33.4495617733375</v>
      </c>
      <c r="B792">
        <v>-13.3443740964406</v>
      </c>
    </row>
    <row r="793" spans="1:2" x14ac:dyDescent="0.25">
      <c r="A793">
        <v>39.363807115832699</v>
      </c>
      <c r="B793">
        <v>-6.64558189227761</v>
      </c>
    </row>
    <row r="794" spans="1:2" x14ac:dyDescent="0.25">
      <c r="A794">
        <v>-4.1015496744091804</v>
      </c>
      <c r="B794">
        <v>4.27137514694987</v>
      </c>
    </row>
    <row r="795" spans="1:2" x14ac:dyDescent="0.25">
      <c r="A795">
        <v>35.6628913435665</v>
      </c>
      <c r="B795">
        <v>-8.9701457800872006</v>
      </c>
    </row>
    <row r="796" spans="1:2" x14ac:dyDescent="0.25">
      <c r="A796">
        <f>-34.4605271517158</f>
        <v>-34.460527151715802</v>
      </c>
      <c r="B796">
        <v>-12.7213178922757</v>
      </c>
    </row>
    <row r="797" spans="1:2" x14ac:dyDescent="0.25">
      <c r="A797">
        <v>3.08977818951367</v>
      </c>
      <c r="B797">
        <v>6.4236202884216302</v>
      </c>
    </row>
    <row r="798" spans="1:2" x14ac:dyDescent="0.25">
      <c r="A798">
        <v>31.398315343917002</v>
      </c>
      <c r="B798">
        <v>-3.8707392977983202</v>
      </c>
    </row>
    <row r="799" spans="1:2" x14ac:dyDescent="0.25">
      <c r="A799">
        <v>9.1770051282206495</v>
      </c>
      <c r="B799">
        <v>-0.12517426835502601</v>
      </c>
    </row>
    <row r="800" spans="1:2" x14ac:dyDescent="0.25">
      <c r="A800">
        <f>-17.8409177514868</f>
        <v>-17.840917751486799</v>
      </c>
      <c r="B800">
        <v>-13.7338712638385</v>
      </c>
    </row>
    <row r="801" spans="1:2" x14ac:dyDescent="0.25">
      <c r="A801">
        <f>-17.01732787611</f>
        <v>-17.017327876109999</v>
      </c>
      <c r="B801">
        <v>-17.669764739023599</v>
      </c>
    </row>
    <row r="802" spans="1:2" x14ac:dyDescent="0.25">
      <c r="A802">
        <f>-31.1457479741652</f>
        <v>-31.1457479741652</v>
      </c>
      <c r="B802">
        <v>-17.651228825681098</v>
      </c>
    </row>
    <row r="803" spans="1:2" x14ac:dyDescent="0.25">
      <c r="A803">
        <v>5.2061303760166</v>
      </c>
      <c r="B803">
        <v>2.6936561065537998</v>
      </c>
    </row>
    <row r="804" spans="1:2" x14ac:dyDescent="0.25">
      <c r="A804">
        <f>-20.8897822930256</f>
        <v>-20.889782293025601</v>
      </c>
      <c r="B804">
        <v>-16.3956896433533</v>
      </c>
    </row>
    <row r="805" spans="1:2" x14ac:dyDescent="0.25">
      <c r="A805">
        <v>34.222905247400597</v>
      </c>
      <c r="B805">
        <v>-5.339760534421</v>
      </c>
    </row>
    <row r="806" spans="1:2" x14ac:dyDescent="0.25">
      <c r="A806">
        <v>5.9269920767709001</v>
      </c>
      <c r="B806">
        <v>0.56809748356501599</v>
      </c>
    </row>
    <row r="807" spans="1:2" x14ac:dyDescent="0.25">
      <c r="A807">
        <v>31.562003986413998</v>
      </c>
      <c r="B807">
        <v>-2.56498297404088</v>
      </c>
    </row>
    <row r="808" spans="1:2" x14ac:dyDescent="0.25">
      <c r="A808">
        <f>-21.4035701056222</f>
        <v>-21.403570105622201</v>
      </c>
      <c r="B808">
        <v>-16.280244553918401</v>
      </c>
    </row>
    <row r="809" spans="1:2" x14ac:dyDescent="0.25">
      <c r="A809">
        <f>-34.5872812484469</f>
        <v>-34.587281248446899</v>
      </c>
      <c r="B809">
        <v>-12.548989687330099</v>
      </c>
    </row>
    <row r="810" spans="1:2" x14ac:dyDescent="0.25">
      <c r="A810">
        <v>6.8680186292451504</v>
      </c>
      <c r="B810">
        <v>2.1134901604982201</v>
      </c>
    </row>
    <row r="811" spans="1:2" x14ac:dyDescent="0.25">
      <c r="A811">
        <f>-29.657234314356</f>
        <v>-29.657234314356</v>
      </c>
      <c r="B811">
        <v>-14.394853476996699</v>
      </c>
    </row>
    <row r="812" spans="1:2" x14ac:dyDescent="0.25">
      <c r="A812">
        <v>32.369801480906197</v>
      </c>
      <c r="B812">
        <v>-4.0983073116988802</v>
      </c>
    </row>
    <row r="813" spans="1:2" x14ac:dyDescent="0.25">
      <c r="A813">
        <f>-34.9589743561774</f>
        <v>-34.9589743561774</v>
      </c>
      <c r="B813">
        <v>-15.322109398614399</v>
      </c>
    </row>
    <row r="814" spans="1:2" x14ac:dyDescent="0.25">
      <c r="A814">
        <v>36.141826962939497</v>
      </c>
      <c r="B814">
        <v>-5.6053570679804201</v>
      </c>
    </row>
    <row r="815" spans="1:2" x14ac:dyDescent="0.25">
      <c r="A815">
        <f>-16.5029592228875</f>
        <v>-16.502959222887501</v>
      </c>
      <c r="B815">
        <v>-9.7129309374614792</v>
      </c>
    </row>
    <row r="816" spans="1:2" x14ac:dyDescent="0.25">
      <c r="A816">
        <v>-2.1479845696382802</v>
      </c>
      <c r="B816">
        <v>6.7788128073508602</v>
      </c>
    </row>
    <row r="817" spans="1:2" x14ac:dyDescent="0.25">
      <c r="A817">
        <f>-30.7521075491264</f>
        <v>-30.7521075491264</v>
      </c>
      <c r="B817">
        <v>-14.0625175866581</v>
      </c>
    </row>
    <row r="818" spans="1:2" x14ac:dyDescent="0.25">
      <c r="A818">
        <f>-32.4338667494407</f>
        <v>-32.433866749440703</v>
      </c>
      <c r="B818">
        <v>-15.076296133747499</v>
      </c>
    </row>
    <row r="819" spans="1:2" x14ac:dyDescent="0.25">
      <c r="A819">
        <f>-25.7933137332743</f>
        <v>-25.793313733274299</v>
      </c>
      <c r="B819">
        <v>-12.404187460551499</v>
      </c>
    </row>
    <row r="820" spans="1:2" x14ac:dyDescent="0.25">
      <c r="A820">
        <f>-33.584986503781</f>
        <v>-33.584986503781003</v>
      </c>
      <c r="B820">
        <v>-10.810560432186501</v>
      </c>
    </row>
    <row r="821" spans="1:2" x14ac:dyDescent="0.25">
      <c r="A821">
        <v>26.609669026789799</v>
      </c>
      <c r="B821">
        <v>-9.3467571479692406</v>
      </c>
    </row>
    <row r="822" spans="1:2" x14ac:dyDescent="0.25">
      <c r="A822">
        <v>34.969021915330998</v>
      </c>
      <c r="B822">
        <v>-1.6893165089623201</v>
      </c>
    </row>
    <row r="823" spans="1:2" x14ac:dyDescent="0.25">
      <c r="A823">
        <v>3.6580178136122399</v>
      </c>
      <c r="B823">
        <v>8.8616521500574503</v>
      </c>
    </row>
    <row r="824" spans="1:2" x14ac:dyDescent="0.25">
      <c r="A824">
        <v>2.0896775564728101</v>
      </c>
      <c r="B824">
        <v>9.5618881683869397</v>
      </c>
    </row>
    <row r="825" spans="1:2" x14ac:dyDescent="0.25">
      <c r="A825">
        <f>-23.1663814778697</f>
        <v>-23.166381477869699</v>
      </c>
      <c r="B825">
        <v>-15.494244907940899</v>
      </c>
    </row>
    <row r="826" spans="1:2" x14ac:dyDescent="0.25">
      <c r="A826">
        <v>31.0397450081663</v>
      </c>
      <c r="B826">
        <v>-5.3751972089331499</v>
      </c>
    </row>
    <row r="827" spans="1:2" x14ac:dyDescent="0.25">
      <c r="A827">
        <v>35.672866394431203</v>
      </c>
      <c r="B827">
        <v>-0.60846900349230204</v>
      </c>
    </row>
    <row r="828" spans="1:2" x14ac:dyDescent="0.25">
      <c r="A828">
        <v>-1.8657974409268201</v>
      </c>
      <c r="B828">
        <v>1.79389608240923</v>
      </c>
    </row>
    <row r="829" spans="1:2" x14ac:dyDescent="0.25">
      <c r="A829">
        <v>11.0007258267647</v>
      </c>
      <c r="B829">
        <v>0.12165623188055701</v>
      </c>
    </row>
    <row r="830" spans="1:2" x14ac:dyDescent="0.25">
      <c r="A830">
        <v>8.6235212354668001</v>
      </c>
      <c r="B830">
        <v>3.6823693353710598</v>
      </c>
    </row>
    <row r="831" spans="1:2" x14ac:dyDescent="0.25">
      <c r="A831">
        <v>-4.0451641063795796</v>
      </c>
      <c r="B831">
        <v>1.9944370167293399</v>
      </c>
    </row>
    <row r="832" spans="1:2" x14ac:dyDescent="0.25">
      <c r="A832">
        <f>-19.3154175114789</f>
        <v>-19.315417511478898</v>
      </c>
      <c r="B832">
        <v>-15.7598890248624</v>
      </c>
    </row>
    <row r="833" spans="1:2" x14ac:dyDescent="0.25">
      <c r="A833">
        <v>36.3429584793261</v>
      </c>
      <c r="B833">
        <v>-2.8533434096891002</v>
      </c>
    </row>
    <row r="834" spans="1:2" x14ac:dyDescent="0.25">
      <c r="A834">
        <v>4.2079848644973303</v>
      </c>
      <c r="B834">
        <v>8.0050347331269691</v>
      </c>
    </row>
    <row r="835" spans="1:2" x14ac:dyDescent="0.25">
      <c r="A835">
        <f>-35.1807703574213</f>
        <v>-35.180770357421302</v>
      </c>
      <c r="B835">
        <v>-11.287058995457601</v>
      </c>
    </row>
    <row r="836" spans="1:2" x14ac:dyDescent="0.25">
      <c r="A836">
        <v>6.9683811438077798</v>
      </c>
      <c r="B836">
        <v>-8.0056436627848893E-3</v>
      </c>
    </row>
    <row r="837" spans="1:2" x14ac:dyDescent="0.25">
      <c r="A837">
        <v>35.396041805978101</v>
      </c>
      <c r="B837">
        <v>-8.9756291123073204</v>
      </c>
    </row>
    <row r="838" spans="1:2" x14ac:dyDescent="0.25">
      <c r="A838">
        <f>-18.6381009966685</f>
        <v>-18.638100996668499</v>
      </c>
      <c r="B838">
        <v>-10.386298987669401</v>
      </c>
    </row>
    <row r="839" spans="1:2" x14ac:dyDescent="0.25">
      <c r="A839">
        <f>-26.6545509521794</f>
        <v>-26.654550952179399</v>
      </c>
      <c r="B839">
        <v>-17.062486201923502</v>
      </c>
    </row>
    <row r="840" spans="1:2" x14ac:dyDescent="0.25">
      <c r="A840">
        <f>-25.9549347170094</f>
        <v>-25.954934717009401</v>
      </c>
      <c r="B840">
        <v>-14.625028541523999</v>
      </c>
    </row>
    <row r="841" spans="1:2" x14ac:dyDescent="0.25">
      <c r="A841">
        <v>0.15107551518592199</v>
      </c>
      <c r="B841">
        <v>7.3357869914121201</v>
      </c>
    </row>
    <row r="842" spans="1:2" x14ac:dyDescent="0.25">
      <c r="A842">
        <f>-17.7545719627801</f>
        <v>-17.754571962780101</v>
      </c>
      <c r="B842">
        <v>-10.9013716359815</v>
      </c>
    </row>
    <row r="843" spans="1:2" x14ac:dyDescent="0.25">
      <c r="A843">
        <f>-16.460774286281</f>
        <v>-16.460774286281001</v>
      </c>
      <c r="B843">
        <v>-19.317251514816501</v>
      </c>
    </row>
    <row r="844" spans="1:2" x14ac:dyDescent="0.25">
      <c r="A844">
        <f>-21.5406087619657</f>
        <v>-21.5406087619657</v>
      </c>
      <c r="B844">
        <v>-16.2678925821427</v>
      </c>
    </row>
    <row r="845" spans="1:2" x14ac:dyDescent="0.25">
      <c r="A845">
        <v>0.36878190422491403</v>
      </c>
      <c r="B845">
        <v>1.21298305038789</v>
      </c>
    </row>
    <row r="846" spans="1:2" x14ac:dyDescent="0.25">
      <c r="A846">
        <f>-16.2584363334876</f>
        <v>-16.258436333487602</v>
      </c>
      <c r="B846">
        <v>-18.510363362622702</v>
      </c>
    </row>
    <row r="847" spans="1:2" x14ac:dyDescent="0.25">
      <c r="A847">
        <v>20.8062068067936</v>
      </c>
      <c r="B847">
        <v>-7.1353240276002001</v>
      </c>
    </row>
    <row r="848" spans="1:2" x14ac:dyDescent="0.25">
      <c r="A848">
        <v>-2.3096962725461099</v>
      </c>
      <c r="B848">
        <v>6.7246080444316201</v>
      </c>
    </row>
    <row r="849" spans="1:2" x14ac:dyDescent="0.25">
      <c r="A849">
        <v>29.836688578841699</v>
      </c>
      <c r="B849">
        <v>-5.9348740249988996</v>
      </c>
    </row>
    <row r="850" spans="1:2" x14ac:dyDescent="0.25">
      <c r="A850">
        <f>-29.4311813115898</f>
        <v>-29.4311813115898</v>
      </c>
      <c r="B850">
        <v>-17.9871792328256</v>
      </c>
    </row>
    <row r="851" spans="1:2" x14ac:dyDescent="0.25">
      <c r="A851">
        <v>0.14258165883450299</v>
      </c>
      <c r="B851">
        <v>5.1261235171353299</v>
      </c>
    </row>
    <row r="852" spans="1:2" x14ac:dyDescent="0.25">
      <c r="A852">
        <v>29.956089578030401</v>
      </c>
      <c r="B852">
        <v>-4.3844227934140703</v>
      </c>
    </row>
    <row r="853" spans="1:2" x14ac:dyDescent="0.25">
      <c r="A853">
        <v>29.251293098905101</v>
      </c>
      <c r="B853">
        <v>-2.0008439323129799</v>
      </c>
    </row>
    <row r="854" spans="1:2" x14ac:dyDescent="0.25">
      <c r="A854">
        <v>35.300936089429399</v>
      </c>
      <c r="B854">
        <v>-1.17850915609061</v>
      </c>
    </row>
    <row r="855" spans="1:2" x14ac:dyDescent="0.25">
      <c r="A855">
        <v>-1.6587185316730899</v>
      </c>
      <c r="B855">
        <v>2.1232295701392498</v>
      </c>
    </row>
    <row r="856" spans="1:2" x14ac:dyDescent="0.25">
      <c r="A856">
        <v>39.620794714560603</v>
      </c>
      <c r="B856">
        <v>-8.7569171952818401</v>
      </c>
    </row>
    <row r="857" spans="1:2" x14ac:dyDescent="0.25">
      <c r="A857">
        <v>27.519635731631599</v>
      </c>
      <c r="B857">
        <v>0.109525245869894</v>
      </c>
    </row>
    <row r="858" spans="1:2" x14ac:dyDescent="0.25">
      <c r="A858">
        <v>24.986800795687799</v>
      </c>
      <c r="B858">
        <v>-3.2254055861428998</v>
      </c>
    </row>
    <row r="859" spans="1:2" x14ac:dyDescent="0.25">
      <c r="A859">
        <f>-29.5064069495268</f>
        <v>-29.506406949526799</v>
      </c>
      <c r="B859">
        <v>-18.430196083848301</v>
      </c>
    </row>
    <row r="860" spans="1:2" x14ac:dyDescent="0.25">
      <c r="A860">
        <f>-19.5877667910704</f>
        <v>-19.587766791070401</v>
      </c>
      <c r="B860">
        <v>-13.3406375403883</v>
      </c>
    </row>
    <row r="861" spans="1:2" x14ac:dyDescent="0.25">
      <c r="A861">
        <v>21.8597959440559</v>
      </c>
      <c r="B861">
        <v>-6.0802246984405599</v>
      </c>
    </row>
    <row r="862" spans="1:2" x14ac:dyDescent="0.25">
      <c r="A862">
        <v>21.540472871261201</v>
      </c>
      <c r="B862">
        <v>0.230649781958463</v>
      </c>
    </row>
    <row r="863" spans="1:2" x14ac:dyDescent="0.25">
      <c r="A863">
        <v>7.6160554248326404</v>
      </c>
      <c r="B863">
        <v>8.9692935709051707</v>
      </c>
    </row>
    <row r="864" spans="1:2" x14ac:dyDescent="0.25">
      <c r="A864">
        <f>-17.6052765843812</f>
        <v>-17.605276584381201</v>
      </c>
      <c r="B864">
        <v>-13.068374216719</v>
      </c>
    </row>
    <row r="865" spans="1:2" x14ac:dyDescent="0.25">
      <c r="A865">
        <f>-20.2567646372955</f>
        <v>-20.2567646372955</v>
      </c>
      <c r="B865">
        <v>-13.2424773214408</v>
      </c>
    </row>
    <row r="866" spans="1:2" x14ac:dyDescent="0.25">
      <c r="A866">
        <v>30.210257282593702</v>
      </c>
      <c r="B866">
        <v>-6.5215070277050096</v>
      </c>
    </row>
    <row r="867" spans="1:2" x14ac:dyDescent="0.25">
      <c r="A867">
        <v>33.843755119822397</v>
      </c>
      <c r="B867">
        <v>-5.0812360529111498</v>
      </c>
    </row>
    <row r="868" spans="1:2" x14ac:dyDescent="0.25">
      <c r="A868">
        <v>6.4128018242104998</v>
      </c>
      <c r="B868">
        <v>2.2111465020146399</v>
      </c>
    </row>
    <row r="869" spans="1:2" x14ac:dyDescent="0.25">
      <c r="A869">
        <v>28.362063674839401</v>
      </c>
      <c r="B869">
        <v>-2.5250598909148301</v>
      </c>
    </row>
    <row r="870" spans="1:2" x14ac:dyDescent="0.25">
      <c r="A870">
        <f>-32.1164338676158</f>
        <v>-32.116433867615797</v>
      </c>
      <c r="B870">
        <v>-11.1554318099373</v>
      </c>
    </row>
    <row r="871" spans="1:2" x14ac:dyDescent="0.25">
      <c r="A871">
        <f>-34.0316382133223</f>
        <v>-34.031638213322303</v>
      </c>
      <c r="B871">
        <v>-14.189336725054</v>
      </c>
    </row>
    <row r="872" spans="1:2" x14ac:dyDescent="0.25">
      <c r="A872">
        <v>3.08418360486997</v>
      </c>
      <c r="B872">
        <v>9.0062124405505006</v>
      </c>
    </row>
    <row r="873" spans="1:2" x14ac:dyDescent="0.25">
      <c r="A873">
        <v>35.513834572519301</v>
      </c>
      <c r="B873">
        <v>-4.7231644103943902</v>
      </c>
    </row>
    <row r="874" spans="1:2" x14ac:dyDescent="0.25">
      <c r="A874">
        <v>7.277903755364</v>
      </c>
      <c r="B874">
        <v>5.8909049071592197</v>
      </c>
    </row>
    <row r="875" spans="1:2" x14ac:dyDescent="0.25">
      <c r="A875">
        <v>12.838779641397499</v>
      </c>
      <c r="B875">
        <v>1.51386500630211</v>
      </c>
    </row>
    <row r="876" spans="1:2" x14ac:dyDescent="0.25">
      <c r="A876">
        <f>-19.5961645545177</f>
        <v>-19.596164554517699</v>
      </c>
      <c r="B876">
        <v>-15.243373132393801</v>
      </c>
    </row>
    <row r="877" spans="1:2" x14ac:dyDescent="0.25">
      <c r="A877">
        <v>39.598326913948299</v>
      </c>
      <c r="B877">
        <v>-8.1568015572986994</v>
      </c>
    </row>
    <row r="878" spans="1:2" x14ac:dyDescent="0.25">
      <c r="A878">
        <f>-27.8363095895086</f>
        <v>-27.836309589508598</v>
      </c>
      <c r="B878">
        <v>-15.453099202090099</v>
      </c>
    </row>
    <row r="879" spans="1:2" x14ac:dyDescent="0.25">
      <c r="A879">
        <v>-3.3091171701339102</v>
      </c>
      <c r="B879">
        <v>9.2208623599202308</v>
      </c>
    </row>
    <row r="880" spans="1:2" x14ac:dyDescent="0.25">
      <c r="A880">
        <f>-33.4984943435495</f>
        <v>-33.498494343549503</v>
      </c>
      <c r="B880">
        <v>-13.3776137115892</v>
      </c>
    </row>
    <row r="881" spans="1:2" x14ac:dyDescent="0.25">
      <c r="A881">
        <v>8.1400082376926104</v>
      </c>
      <c r="B881">
        <v>4.0673362653179996</v>
      </c>
    </row>
    <row r="882" spans="1:2" x14ac:dyDescent="0.25">
      <c r="A882">
        <f>-26.6503202963328</f>
        <v>-26.650320296332801</v>
      </c>
      <c r="B882">
        <v>-12.0544838723709</v>
      </c>
    </row>
    <row r="883" spans="1:2" x14ac:dyDescent="0.25">
      <c r="A883">
        <v>0.51492550095435796</v>
      </c>
      <c r="B883">
        <v>8.9099966579289909</v>
      </c>
    </row>
    <row r="884" spans="1:2" x14ac:dyDescent="0.25">
      <c r="A884">
        <f>-19.3961459759158</f>
        <v>-19.3961459759158</v>
      </c>
      <c r="B884">
        <v>-10.0732670999466</v>
      </c>
    </row>
    <row r="885" spans="1:2" x14ac:dyDescent="0.25">
      <c r="A885">
        <v>-0.4485988028108</v>
      </c>
      <c r="B885">
        <v>0.37739202548901002</v>
      </c>
    </row>
    <row r="886" spans="1:2" x14ac:dyDescent="0.25">
      <c r="A886">
        <v>0.55906691399492903</v>
      </c>
      <c r="B886">
        <v>2.2935013344501201</v>
      </c>
    </row>
    <row r="887" spans="1:2" x14ac:dyDescent="0.25">
      <c r="A887">
        <v>22.963663801987199</v>
      </c>
      <c r="B887">
        <v>-2.55089491935659</v>
      </c>
    </row>
    <row r="888" spans="1:2" x14ac:dyDescent="0.25">
      <c r="A888">
        <v>-0.21583400779255699</v>
      </c>
      <c r="B888">
        <v>9.1125895618723103</v>
      </c>
    </row>
    <row r="889" spans="1:2" x14ac:dyDescent="0.25">
      <c r="A889">
        <v>8.3766039638726806</v>
      </c>
      <c r="B889">
        <v>2.1606125730810302</v>
      </c>
    </row>
    <row r="890" spans="1:2" x14ac:dyDescent="0.25">
      <c r="A890">
        <v>7.2129203320726303</v>
      </c>
      <c r="B890">
        <v>3.0286047475768201</v>
      </c>
    </row>
    <row r="891" spans="1:2" x14ac:dyDescent="0.25">
      <c r="A891">
        <f>-15.4008829353311</f>
        <v>-15.400882935331101</v>
      </c>
      <c r="B891">
        <v>-13.481304170070599</v>
      </c>
    </row>
    <row r="892" spans="1:2" x14ac:dyDescent="0.25">
      <c r="A892">
        <v>36.790085225149902</v>
      </c>
      <c r="B892">
        <v>-7.3859463999312798</v>
      </c>
    </row>
    <row r="893" spans="1:2" x14ac:dyDescent="0.25">
      <c r="A893">
        <v>33.611777960761898</v>
      </c>
      <c r="B893">
        <v>-8.2059759013336606</v>
      </c>
    </row>
    <row r="894" spans="1:2" x14ac:dyDescent="0.25">
      <c r="A894">
        <f>-32.6140618296511</f>
        <v>-32.614061829651099</v>
      </c>
      <c r="B894">
        <v>-17.1783023890072</v>
      </c>
    </row>
    <row r="895" spans="1:2" x14ac:dyDescent="0.25">
      <c r="A895">
        <v>3.8950544571626602</v>
      </c>
      <c r="B895">
        <v>1.15612501081293</v>
      </c>
    </row>
    <row r="896" spans="1:2" x14ac:dyDescent="0.25">
      <c r="A896">
        <v>24.7982063662716</v>
      </c>
      <c r="B896">
        <v>-7.3643575306092002</v>
      </c>
    </row>
    <row r="897" spans="1:2" x14ac:dyDescent="0.25">
      <c r="A897">
        <f>-20.1192264167791</f>
        <v>-20.1192264167791</v>
      </c>
      <c r="B897">
        <v>-10.935740996192701</v>
      </c>
    </row>
    <row r="898" spans="1:2" x14ac:dyDescent="0.25">
      <c r="A898">
        <f>-31.8364020074104</f>
        <v>-31.836402007410399</v>
      </c>
      <c r="B898">
        <v>-15.509934030540499</v>
      </c>
    </row>
    <row r="899" spans="1:2" x14ac:dyDescent="0.25">
      <c r="A899">
        <v>35.5152843426294</v>
      </c>
      <c r="B899">
        <v>-1.0002752150948699</v>
      </c>
    </row>
    <row r="900" spans="1:2" x14ac:dyDescent="0.25">
      <c r="A900">
        <f>-25.0901300736177</f>
        <v>-25.090130073617701</v>
      </c>
      <c r="B900">
        <v>-10.274675425839201</v>
      </c>
    </row>
    <row r="901" spans="1:2" x14ac:dyDescent="0.25">
      <c r="A901">
        <v>27.058423473842801</v>
      </c>
      <c r="B901">
        <v>-2.6296728156856299</v>
      </c>
    </row>
    <row r="902" spans="1:2" x14ac:dyDescent="0.25">
      <c r="A902">
        <f>-33.6221064991041</f>
        <v>-33.622106499104099</v>
      </c>
      <c r="B902">
        <v>-16.6259585952203</v>
      </c>
    </row>
    <row r="903" spans="1:2" x14ac:dyDescent="0.25">
      <c r="A903">
        <v>-6.0935452808474704</v>
      </c>
      <c r="B903">
        <v>6.8355654682108797</v>
      </c>
    </row>
    <row r="904" spans="1:2" x14ac:dyDescent="0.25">
      <c r="A904">
        <v>3.8442409600322498</v>
      </c>
      <c r="B904">
        <v>8.3143040954044807</v>
      </c>
    </row>
    <row r="905" spans="1:2" x14ac:dyDescent="0.25">
      <c r="A905">
        <v>0.99250062534479699</v>
      </c>
      <c r="B905">
        <v>6.6466408772385996</v>
      </c>
    </row>
    <row r="906" spans="1:2" x14ac:dyDescent="0.25">
      <c r="A906">
        <v>38.595180886016998</v>
      </c>
      <c r="B906">
        <v>-1.01834651036198</v>
      </c>
    </row>
    <row r="907" spans="1:2" x14ac:dyDescent="0.25">
      <c r="A907">
        <v>10.944197472526699</v>
      </c>
      <c r="B907">
        <v>8.4899245929724394</v>
      </c>
    </row>
    <row r="908" spans="1:2" x14ac:dyDescent="0.25">
      <c r="A908">
        <v>13.3198950934366</v>
      </c>
      <c r="B908">
        <v>9.34445778734629E-2</v>
      </c>
    </row>
    <row r="909" spans="1:2" x14ac:dyDescent="0.25">
      <c r="A909">
        <v>28.229082347236599</v>
      </c>
      <c r="B909">
        <v>-2.91723577733908</v>
      </c>
    </row>
    <row r="910" spans="1:2" x14ac:dyDescent="0.25">
      <c r="A910">
        <f>-34.884463611306</f>
        <v>-34.884463611306003</v>
      </c>
      <c r="B910">
        <v>-16.4421411216343</v>
      </c>
    </row>
    <row r="911" spans="1:2" x14ac:dyDescent="0.25">
      <c r="A911">
        <v>29.0039978328576</v>
      </c>
      <c r="B911">
        <v>-6.6951491028286503</v>
      </c>
    </row>
    <row r="912" spans="1:2" x14ac:dyDescent="0.25">
      <c r="A912">
        <f>-33.8526397855404</f>
        <v>-33.852639785540397</v>
      </c>
      <c r="B912">
        <v>-14.9616426321203</v>
      </c>
    </row>
    <row r="913" spans="1:2" x14ac:dyDescent="0.25">
      <c r="A913">
        <f>-18.5609100310659</f>
        <v>-18.560910031065902</v>
      </c>
      <c r="B913">
        <v>-12.230167101018999</v>
      </c>
    </row>
    <row r="914" spans="1:2" x14ac:dyDescent="0.25">
      <c r="A914">
        <v>-4.7326846087311196</v>
      </c>
      <c r="B914">
        <v>3.2701128945979301</v>
      </c>
    </row>
    <row r="915" spans="1:2" x14ac:dyDescent="0.25">
      <c r="A915">
        <f>-23.0134908528268</f>
        <v>-23.013490852826799</v>
      </c>
      <c r="B915">
        <v>-13.4167423319309</v>
      </c>
    </row>
    <row r="916" spans="1:2" x14ac:dyDescent="0.25">
      <c r="A916">
        <v>-4.8898620811238001</v>
      </c>
      <c r="B916">
        <v>4.6355551279594396</v>
      </c>
    </row>
    <row r="917" spans="1:2" x14ac:dyDescent="0.25">
      <c r="A917">
        <f>-19.8172658588317</f>
        <v>-19.8172658588317</v>
      </c>
      <c r="B917">
        <v>-10.6716228273391</v>
      </c>
    </row>
    <row r="918" spans="1:2" x14ac:dyDescent="0.25">
      <c r="A918">
        <f>-26.5391198582922</f>
        <v>-26.539119858292199</v>
      </c>
      <c r="B918">
        <v>-19.298794251457402</v>
      </c>
    </row>
    <row r="919" spans="1:2" x14ac:dyDescent="0.25">
      <c r="A919">
        <v>2.4451646496999802</v>
      </c>
      <c r="B919">
        <v>7.9138124430484202</v>
      </c>
    </row>
    <row r="920" spans="1:2" x14ac:dyDescent="0.25">
      <c r="A920">
        <f>-31.161389184939</f>
        <v>-31.161389184939001</v>
      </c>
      <c r="B920">
        <v>-16.4160296000077</v>
      </c>
    </row>
    <row r="921" spans="1:2" x14ac:dyDescent="0.25">
      <c r="A921">
        <v>3.12522956687366</v>
      </c>
      <c r="B921">
        <v>9.5679342010521999</v>
      </c>
    </row>
    <row r="922" spans="1:2" x14ac:dyDescent="0.25">
      <c r="A922">
        <f>-17.0919631341094</f>
        <v>-17.091963134109399</v>
      </c>
      <c r="B922">
        <v>-17.1152068115783</v>
      </c>
    </row>
    <row r="923" spans="1:2" x14ac:dyDescent="0.25">
      <c r="A923">
        <v>36.8148461317694</v>
      </c>
      <c r="B923">
        <v>-1.79431059570319</v>
      </c>
    </row>
    <row r="924" spans="1:2" x14ac:dyDescent="0.25">
      <c r="A924">
        <v>35.097694721045997</v>
      </c>
      <c r="B924">
        <v>-9.51668429974921</v>
      </c>
    </row>
    <row r="925" spans="1:2" x14ac:dyDescent="0.25">
      <c r="A925">
        <f>-24.3830203591255</f>
        <v>-24.383020359125499</v>
      </c>
      <c r="B925">
        <v>-15.729270164401401</v>
      </c>
    </row>
    <row r="926" spans="1:2" x14ac:dyDescent="0.25">
      <c r="A926">
        <v>9.2354890284198792</v>
      </c>
      <c r="B926">
        <v>0.42574647718126402</v>
      </c>
    </row>
    <row r="927" spans="1:2" x14ac:dyDescent="0.25">
      <c r="A927">
        <v>6.9519363090104704</v>
      </c>
      <c r="B927">
        <v>3.2215508295095501</v>
      </c>
    </row>
    <row r="928" spans="1:2" x14ac:dyDescent="0.25">
      <c r="A928">
        <v>-4.8593406357902502</v>
      </c>
      <c r="B928">
        <v>7.0438635876175697</v>
      </c>
    </row>
    <row r="929" spans="1:2" x14ac:dyDescent="0.25">
      <c r="A929">
        <v>-2.5703041164105902</v>
      </c>
      <c r="B929">
        <v>4.4658779278671004</v>
      </c>
    </row>
    <row r="930" spans="1:2" x14ac:dyDescent="0.25">
      <c r="A930">
        <v>35.284514443763797</v>
      </c>
      <c r="B930">
        <v>-7.0655353491654598</v>
      </c>
    </row>
    <row r="931" spans="1:2" x14ac:dyDescent="0.25">
      <c r="A931">
        <v>32.829134719620001</v>
      </c>
      <c r="B931">
        <v>-2.08055989168182</v>
      </c>
    </row>
    <row r="932" spans="1:2" x14ac:dyDescent="0.25">
      <c r="A932">
        <v>22.464422298435</v>
      </c>
      <c r="B932">
        <v>0.19295404391153201</v>
      </c>
    </row>
    <row r="933" spans="1:2" x14ac:dyDescent="0.25">
      <c r="A933">
        <f>-21.5048011957434</f>
        <v>-21.504801195743401</v>
      </c>
      <c r="B933">
        <v>-13.9772138369479</v>
      </c>
    </row>
    <row r="934" spans="1:2" x14ac:dyDescent="0.25">
      <c r="A934">
        <f>-34.1882105639994</f>
        <v>-34.188210563999398</v>
      </c>
      <c r="B934">
        <v>-18.944935259465801</v>
      </c>
    </row>
    <row r="935" spans="1:2" x14ac:dyDescent="0.25">
      <c r="A935">
        <v>27.930722314027001</v>
      </c>
      <c r="B935">
        <v>-4.5971547335054304</v>
      </c>
    </row>
    <row r="936" spans="1:2" x14ac:dyDescent="0.25">
      <c r="A936">
        <v>40.169918475198301</v>
      </c>
      <c r="B936">
        <v>-5.7042408484378804</v>
      </c>
    </row>
    <row r="937" spans="1:2" x14ac:dyDescent="0.25">
      <c r="A937">
        <f>-30.3004016470337</f>
        <v>-30.300401647033699</v>
      </c>
      <c r="B937">
        <v>-14.594702678452</v>
      </c>
    </row>
    <row r="938" spans="1:2" x14ac:dyDescent="0.25">
      <c r="A938">
        <f>-34.8484652095361</f>
        <v>-34.848465209536101</v>
      </c>
      <c r="B938">
        <v>-15.3048737466547</v>
      </c>
    </row>
    <row r="939" spans="1:2" x14ac:dyDescent="0.25">
      <c r="A939">
        <v>34.653151026748503</v>
      </c>
      <c r="B939">
        <v>-2.81872631586578</v>
      </c>
    </row>
    <row r="940" spans="1:2" x14ac:dyDescent="0.25">
      <c r="A940">
        <v>38.750452168454203</v>
      </c>
      <c r="B940">
        <v>-4.0695853071065402</v>
      </c>
    </row>
    <row r="941" spans="1:2" x14ac:dyDescent="0.25">
      <c r="A941">
        <f>-21.2899374288847</f>
        <v>-21.289937428884699</v>
      </c>
      <c r="B941">
        <v>-15.9621937893587</v>
      </c>
    </row>
    <row r="942" spans="1:2" x14ac:dyDescent="0.25">
      <c r="A942">
        <v>35.781431367059497</v>
      </c>
      <c r="B942">
        <v>-9.5430534178819304</v>
      </c>
    </row>
    <row r="943" spans="1:2" x14ac:dyDescent="0.25">
      <c r="A943">
        <v>22.531753572029999</v>
      </c>
      <c r="B943">
        <v>-6.5829251613288502</v>
      </c>
    </row>
    <row r="944" spans="1:2" x14ac:dyDescent="0.25">
      <c r="A944">
        <f>-18.2878253271774</f>
        <v>-18.287825327177401</v>
      </c>
      <c r="B944">
        <v>-14.832791897936101</v>
      </c>
    </row>
    <row r="945" spans="1:2" x14ac:dyDescent="0.25">
      <c r="A945">
        <f>-32.2641720695642</f>
        <v>-32.264172069564196</v>
      </c>
      <c r="B945">
        <v>-16.905719537884899</v>
      </c>
    </row>
    <row r="946" spans="1:2" x14ac:dyDescent="0.25">
      <c r="A946">
        <v>2.0270835991479199</v>
      </c>
      <c r="B946">
        <v>7.9119600081897801</v>
      </c>
    </row>
    <row r="947" spans="1:2" x14ac:dyDescent="0.25">
      <c r="A947">
        <f>-27.6271908752066</f>
        <v>-27.627190875206601</v>
      </c>
      <c r="B947">
        <v>-10.7884115063213</v>
      </c>
    </row>
    <row r="948" spans="1:2" x14ac:dyDescent="0.25">
      <c r="A948">
        <v>30.023522986252999</v>
      </c>
      <c r="B948">
        <v>-4.3452053862617603</v>
      </c>
    </row>
    <row r="949" spans="1:2" x14ac:dyDescent="0.25">
      <c r="A949">
        <f>-21.8476226830965</f>
        <v>-21.8476226830965</v>
      </c>
      <c r="B949">
        <v>-12.975291995738999</v>
      </c>
    </row>
    <row r="950" spans="1:2" x14ac:dyDescent="0.25">
      <c r="A950">
        <v>23.972183267218899</v>
      </c>
      <c r="B950">
        <v>-4.82949022693226E-2</v>
      </c>
    </row>
    <row r="951" spans="1:2" x14ac:dyDescent="0.25">
      <c r="A951">
        <v>5.73637305863177</v>
      </c>
      <c r="B951">
        <v>5.3722987638586401</v>
      </c>
    </row>
    <row r="952" spans="1:2" x14ac:dyDescent="0.25">
      <c r="A952">
        <f>-18.0047559156971</f>
        <v>-18.0047559156971</v>
      </c>
      <c r="B952">
        <v>-10.8883651506759</v>
      </c>
    </row>
    <row r="953" spans="1:2" x14ac:dyDescent="0.25">
      <c r="A953">
        <v>27.909713361832701</v>
      </c>
      <c r="B953">
        <v>-0.94009185198289202</v>
      </c>
    </row>
    <row r="954" spans="1:2" x14ac:dyDescent="0.25">
      <c r="A954">
        <v>26.045231758995499</v>
      </c>
      <c r="B954">
        <v>-6.0433827555227504</v>
      </c>
    </row>
    <row r="955" spans="1:2" x14ac:dyDescent="0.25">
      <c r="A955">
        <v>34.402593886119099</v>
      </c>
      <c r="B955">
        <v>-7.7718053558419502</v>
      </c>
    </row>
    <row r="956" spans="1:2" x14ac:dyDescent="0.25">
      <c r="A956">
        <f>-22.2460238792509</f>
        <v>-22.246023879250899</v>
      </c>
      <c r="B956">
        <v>-11.011873328468001</v>
      </c>
    </row>
    <row r="957" spans="1:2" x14ac:dyDescent="0.25">
      <c r="A957">
        <v>25.858493737907001</v>
      </c>
      <c r="B957">
        <v>-1.04016829595834</v>
      </c>
    </row>
    <row r="958" spans="1:2" x14ac:dyDescent="0.25">
      <c r="A958">
        <v>29.3023697081269</v>
      </c>
      <c r="B958">
        <v>-5.2586290265182702</v>
      </c>
    </row>
    <row r="959" spans="1:2" x14ac:dyDescent="0.25">
      <c r="A959">
        <v>4.1912273021229298</v>
      </c>
      <c r="B959">
        <v>3.27717958208446</v>
      </c>
    </row>
    <row r="960" spans="1:2" x14ac:dyDescent="0.25">
      <c r="A960">
        <v>-2.0644833073148701</v>
      </c>
      <c r="B960">
        <v>9.1867870599702908</v>
      </c>
    </row>
    <row r="961" spans="1:2" x14ac:dyDescent="0.25">
      <c r="A961">
        <f>-19.4655148292166</f>
        <v>-19.465514829216598</v>
      </c>
      <c r="B961">
        <v>-13.4207806576644</v>
      </c>
    </row>
    <row r="962" spans="1:2" x14ac:dyDescent="0.25">
      <c r="A962">
        <v>-1.6157797768507101</v>
      </c>
      <c r="B962">
        <v>7.6424423419285796</v>
      </c>
    </row>
    <row r="963" spans="1:2" x14ac:dyDescent="0.25">
      <c r="A963">
        <v>28.374003384135001</v>
      </c>
      <c r="B963">
        <v>-1.3908474016575301</v>
      </c>
    </row>
    <row r="964" spans="1:2" x14ac:dyDescent="0.25">
      <c r="A964">
        <v>-0.66675834851973903</v>
      </c>
      <c r="B964">
        <v>4.5515284756070704</v>
      </c>
    </row>
    <row r="965" spans="1:2" x14ac:dyDescent="0.25">
      <c r="A965">
        <v>5.3535128861675103</v>
      </c>
      <c r="B965">
        <v>9.1812362525226394</v>
      </c>
    </row>
    <row r="966" spans="1:2" x14ac:dyDescent="0.25">
      <c r="A966">
        <v>29.4833573155484</v>
      </c>
      <c r="B966">
        <v>-9.1455190944404894</v>
      </c>
    </row>
    <row r="967" spans="1:2" x14ac:dyDescent="0.25">
      <c r="A967">
        <v>24.609128396733102</v>
      </c>
      <c r="B967">
        <v>-2.1046694161714798</v>
      </c>
    </row>
    <row r="968" spans="1:2" x14ac:dyDescent="0.25">
      <c r="A968">
        <f>-31.6046851944998</f>
        <v>-31.604685194499801</v>
      </c>
      <c r="B968">
        <v>-12.934942478070299</v>
      </c>
    </row>
    <row r="969" spans="1:2" x14ac:dyDescent="0.25">
      <c r="A969">
        <f>-15.7645159430416</f>
        <v>-15.7645159430416</v>
      </c>
      <c r="B969">
        <v>-18.111978956810599</v>
      </c>
    </row>
    <row r="970" spans="1:2" x14ac:dyDescent="0.25">
      <c r="A970">
        <f>-25.4466760634147</f>
        <v>-25.446676063414699</v>
      </c>
      <c r="B970">
        <v>-10.8533373469784</v>
      </c>
    </row>
    <row r="971" spans="1:2" x14ac:dyDescent="0.25">
      <c r="A971">
        <v>24.690452160219301</v>
      </c>
      <c r="B971">
        <v>-8.72497485797164</v>
      </c>
    </row>
    <row r="972" spans="1:2" x14ac:dyDescent="0.25">
      <c r="A972">
        <f>-32.1992706377168</f>
        <v>-32.199270637716801</v>
      </c>
      <c r="B972">
        <v>-18.428814800735001</v>
      </c>
    </row>
    <row r="973" spans="1:2" x14ac:dyDescent="0.25">
      <c r="A973">
        <v>38.860822552296703</v>
      </c>
      <c r="B973">
        <v>-0.199199239919991</v>
      </c>
    </row>
    <row r="974" spans="1:2" x14ac:dyDescent="0.25">
      <c r="A974">
        <v>4.2733244535258699</v>
      </c>
      <c r="B974">
        <v>9.5624284768368</v>
      </c>
    </row>
    <row r="975" spans="1:2" x14ac:dyDescent="0.25">
      <c r="A975">
        <f>-17.2585507550999</f>
        <v>-17.2585507550999</v>
      </c>
      <c r="B975">
        <v>-13.036685214625001</v>
      </c>
    </row>
    <row r="976" spans="1:2" x14ac:dyDescent="0.25">
      <c r="A976">
        <v>39.388100373031101</v>
      </c>
      <c r="B976">
        <v>0.117447471960396</v>
      </c>
    </row>
    <row r="977" spans="1:2" x14ac:dyDescent="0.25">
      <c r="A977">
        <f>-32.1195489613616</f>
        <v>-32.119548961361602</v>
      </c>
      <c r="B977">
        <v>-15.3658253115231</v>
      </c>
    </row>
    <row r="978" spans="1:2" x14ac:dyDescent="0.25">
      <c r="A978">
        <v>7.6678453292570303</v>
      </c>
      <c r="B978">
        <v>6.3176819367197803</v>
      </c>
    </row>
    <row r="979" spans="1:2" x14ac:dyDescent="0.25">
      <c r="A979">
        <f>-32.6689505683618</f>
        <v>-32.668950568361801</v>
      </c>
      <c r="B979">
        <v>-15.9215888207193</v>
      </c>
    </row>
    <row r="980" spans="1:2" x14ac:dyDescent="0.25">
      <c r="A980">
        <v>2.2443392719359099</v>
      </c>
      <c r="B980">
        <v>2.8980804891311802</v>
      </c>
    </row>
    <row r="981" spans="1:2" x14ac:dyDescent="0.25">
      <c r="A981">
        <v>39.5930223411169</v>
      </c>
      <c r="B981">
        <v>-3.65114135365349</v>
      </c>
    </row>
    <row r="982" spans="1:2" x14ac:dyDescent="0.25">
      <c r="A982">
        <v>-0.48732778841602897</v>
      </c>
      <c r="B982">
        <v>3.6573773261907698</v>
      </c>
    </row>
    <row r="983" spans="1:2" x14ac:dyDescent="0.25">
      <c r="A983">
        <f>-33.2777664550812</f>
        <v>-33.277766455081199</v>
      </c>
      <c r="B983">
        <v>-9.9844457521629497</v>
      </c>
    </row>
    <row r="984" spans="1:2" x14ac:dyDescent="0.25">
      <c r="A984">
        <v>34.849661328376698</v>
      </c>
      <c r="B984">
        <v>-7.1266518743149803</v>
      </c>
    </row>
    <row r="985" spans="1:2" x14ac:dyDescent="0.25">
      <c r="A985">
        <v>11.5681020858027</v>
      </c>
      <c r="B985">
        <v>4.5752434893304299</v>
      </c>
    </row>
    <row r="986" spans="1:2" x14ac:dyDescent="0.25">
      <c r="A986">
        <f>-33.8570471049854</f>
        <v>-33.857047104985398</v>
      </c>
      <c r="B986">
        <v>-18.6766118347836</v>
      </c>
    </row>
    <row r="987" spans="1:2" x14ac:dyDescent="0.25">
      <c r="A987">
        <f>-26.3165157259981</f>
        <v>-26.316515725998102</v>
      </c>
      <c r="B987">
        <v>-11.553675165063099</v>
      </c>
    </row>
    <row r="988" spans="1:2" x14ac:dyDescent="0.25">
      <c r="A988">
        <v>34.404644437576501</v>
      </c>
      <c r="B988">
        <v>-8.5372919976632797</v>
      </c>
    </row>
    <row r="989" spans="1:2" x14ac:dyDescent="0.25">
      <c r="A989">
        <v>4.9861997056707903</v>
      </c>
      <c r="B989">
        <v>7.6808291740399701</v>
      </c>
    </row>
    <row r="990" spans="1:2" x14ac:dyDescent="0.25">
      <c r="A990">
        <f>-15.771877026746</f>
        <v>-15.771877026745999</v>
      </c>
      <c r="B990">
        <v>-18.8583272346632</v>
      </c>
    </row>
    <row r="991" spans="1:2" x14ac:dyDescent="0.25">
      <c r="A991">
        <f>-33.797571268315</f>
        <v>-33.797571268314996</v>
      </c>
      <c r="B991">
        <v>-16.872614436656299</v>
      </c>
    </row>
    <row r="992" spans="1:2" x14ac:dyDescent="0.25">
      <c r="A992">
        <v>29.1617404727943</v>
      </c>
      <c r="B992">
        <v>-2.6893061935622402</v>
      </c>
    </row>
    <row r="993" spans="1:2" x14ac:dyDescent="0.25">
      <c r="A993">
        <f>-20.8893316678125</f>
        <v>-20.889331667812499</v>
      </c>
      <c r="B993">
        <v>-10.756384164698099</v>
      </c>
    </row>
    <row r="994" spans="1:2" x14ac:dyDescent="0.25">
      <c r="A994">
        <f>-32.2731039149961</f>
        <v>-32.273103914996099</v>
      </c>
      <c r="B994">
        <v>-18.0575401226567</v>
      </c>
    </row>
    <row r="995" spans="1:2" x14ac:dyDescent="0.25">
      <c r="A995">
        <f>-24.9854724121049</f>
        <v>-24.985472412104901</v>
      </c>
      <c r="B995">
        <v>-11.9973874503885</v>
      </c>
    </row>
    <row r="996" spans="1:2" x14ac:dyDescent="0.25">
      <c r="A996">
        <v>33.846369477851901</v>
      </c>
      <c r="B996">
        <v>-0.96467320084688502</v>
      </c>
    </row>
    <row r="997" spans="1:2" x14ac:dyDescent="0.25">
      <c r="A997">
        <v>22.935920426721399</v>
      </c>
      <c r="B997">
        <v>-3.8884478973250598</v>
      </c>
    </row>
    <row r="998" spans="1:2" x14ac:dyDescent="0.25">
      <c r="A998">
        <v>29.4693820736614</v>
      </c>
      <c r="B998">
        <v>-2.27513156585947</v>
      </c>
    </row>
    <row r="999" spans="1:2" x14ac:dyDescent="0.25">
      <c r="A999">
        <f>-35.1971740768004</f>
        <v>-35.197174076800401</v>
      </c>
      <c r="B999">
        <v>-17.4792906089315</v>
      </c>
    </row>
    <row r="1000" spans="1:2" x14ac:dyDescent="0.25">
      <c r="A1000">
        <v>-0.99507209460286905</v>
      </c>
      <c r="B1000">
        <v>6.3513102588108099</v>
      </c>
    </row>
    <row r="1001" spans="1:2" x14ac:dyDescent="0.25">
      <c r="A1001">
        <v>-3.7312251402968002</v>
      </c>
      <c r="B1001">
        <v>8.3879478081772003</v>
      </c>
    </row>
    <row r="1002" spans="1:2" x14ac:dyDescent="0.25">
      <c r="A1002">
        <v>2.0313475205042901</v>
      </c>
      <c r="B1002">
        <v>6.3949621041639899</v>
      </c>
    </row>
    <row r="1003" spans="1:2" x14ac:dyDescent="0.25">
      <c r="A1003">
        <v>22.0705986801653</v>
      </c>
      <c r="B1003">
        <v>-9.00545109309998</v>
      </c>
    </row>
    <row r="1004" spans="1:2" x14ac:dyDescent="0.25">
      <c r="A1004">
        <v>35.087386436754102</v>
      </c>
      <c r="B1004">
        <v>4.7897111868323301E-2</v>
      </c>
    </row>
    <row r="1005" spans="1:2" x14ac:dyDescent="0.25">
      <c r="A1005">
        <f>-20.1902282268983</f>
        <v>-20.190228226898299</v>
      </c>
      <c r="B1005">
        <v>-14.844180918349799</v>
      </c>
    </row>
    <row r="1006" spans="1:2" x14ac:dyDescent="0.25">
      <c r="A1006">
        <v>-0.15254854943803001</v>
      </c>
      <c r="B1006">
        <v>5.3185619276274103</v>
      </c>
    </row>
    <row r="1007" spans="1:2" x14ac:dyDescent="0.25">
      <c r="A1007">
        <f>-22.2223777379882</f>
        <v>-22.2223777379882</v>
      </c>
      <c r="B1007">
        <v>-12.1042633082902</v>
      </c>
    </row>
    <row r="1008" spans="1:2" x14ac:dyDescent="0.25">
      <c r="A1008">
        <f>-33.2245405884004</f>
        <v>-33.224540588400401</v>
      </c>
      <c r="B1008">
        <v>-10.960015677525201</v>
      </c>
    </row>
    <row r="1009" spans="1:2" x14ac:dyDescent="0.25">
      <c r="A1009">
        <v>10.072466688559</v>
      </c>
      <c r="B1009">
        <v>3.53923185059142</v>
      </c>
    </row>
    <row r="1010" spans="1:2" x14ac:dyDescent="0.25">
      <c r="A1010">
        <f>-28.9477659499271</f>
        <v>-28.947765949927099</v>
      </c>
      <c r="B1010">
        <v>-17.194442857458299</v>
      </c>
    </row>
    <row r="1011" spans="1:2" x14ac:dyDescent="0.25">
      <c r="A1011">
        <v>-5.5238397341980896</v>
      </c>
      <c r="B1011">
        <v>1.8427436794468</v>
      </c>
    </row>
    <row r="1012" spans="1:2" x14ac:dyDescent="0.25">
      <c r="A1012">
        <f>-3.78327344098913</f>
        <v>-3.78327344098913</v>
      </c>
      <c r="B1012">
        <v>-0.31615775723622103</v>
      </c>
    </row>
    <row r="1013" spans="1:2" x14ac:dyDescent="0.25">
      <c r="A1013">
        <v>11.2055785283245</v>
      </c>
      <c r="B1013">
        <v>3.5862224739414099</v>
      </c>
    </row>
    <row r="1014" spans="1:2" x14ac:dyDescent="0.25">
      <c r="A1014">
        <v>-2.7501277644647701</v>
      </c>
      <c r="B1014">
        <v>0.38150461826359799</v>
      </c>
    </row>
    <row r="1015" spans="1:2" x14ac:dyDescent="0.25">
      <c r="A1015">
        <v>28.549839641926798</v>
      </c>
      <c r="B1015">
        <v>-3.0551592416035498</v>
      </c>
    </row>
    <row r="1016" spans="1:2" x14ac:dyDescent="0.25">
      <c r="A1016">
        <v>6.5132757675460402</v>
      </c>
      <c r="B1016">
        <v>9.6088500231062302</v>
      </c>
    </row>
    <row r="1017" spans="1:2" x14ac:dyDescent="0.25">
      <c r="A1017">
        <v>8.3529905133584297</v>
      </c>
      <c r="B1017">
        <v>1.8593020634330699</v>
      </c>
    </row>
    <row r="1018" spans="1:2" x14ac:dyDescent="0.25">
      <c r="A1018">
        <v>1.3212936928863099</v>
      </c>
      <c r="B1018">
        <v>3.8904167900150601</v>
      </c>
    </row>
    <row r="1019" spans="1:2" x14ac:dyDescent="0.25">
      <c r="A1019">
        <v>27.121946416611099</v>
      </c>
      <c r="B1019">
        <v>-3.17456172429632</v>
      </c>
    </row>
    <row r="1020" spans="1:2" x14ac:dyDescent="0.25">
      <c r="A1020">
        <v>37.505105751689499</v>
      </c>
      <c r="B1020">
        <v>-4.5645002897223099</v>
      </c>
    </row>
    <row r="1021" spans="1:2" x14ac:dyDescent="0.25">
      <c r="A1021">
        <f>-25.6812648404415</f>
        <v>-25.6812648404415</v>
      </c>
      <c r="B1021">
        <v>-11.979928223630999</v>
      </c>
    </row>
    <row r="1022" spans="1:2" x14ac:dyDescent="0.25">
      <c r="A1022">
        <v>31.605577963195401</v>
      </c>
      <c r="B1022">
        <v>-0.92148203062812795</v>
      </c>
    </row>
    <row r="1023" spans="1:2" x14ac:dyDescent="0.25">
      <c r="A1023">
        <f>-34.657486727659</f>
        <v>-34.657486727658998</v>
      </c>
      <c r="B1023">
        <v>-15.7374438274885</v>
      </c>
    </row>
    <row r="1024" spans="1:2" x14ac:dyDescent="0.25">
      <c r="A1024">
        <v>12.751657221684599</v>
      </c>
      <c r="B1024">
        <v>6.9723294577383701</v>
      </c>
    </row>
    <row r="1025" spans="1:2" x14ac:dyDescent="0.25">
      <c r="A1025">
        <v>-5.0078721337268597</v>
      </c>
      <c r="B1025">
        <v>5.29622867231401</v>
      </c>
    </row>
    <row r="1026" spans="1:2" x14ac:dyDescent="0.25">
      <c r="A1026">
        <f>-22.596235370799</f>
        <v>-22.596235370799</v>
      </c>
      <c r="B1026">
        <v>-15.9502106662662</v>
      </c>
    </row>
    <row r="1027" spans="1:2" x14ac:dyDescent="0.25">
      <c r="A1027">
        <v>37.947090299020203</v>
      </c>
      <c r="B1027">
        <v>-8.7073353317701407</v>
      </c>
    </row>
    <row r="1028" spans="1:2" x14ac:dyDescent="0.25">
      <c r="A1028">
        <f>-18.9896934966403</f>
        <v>-18.989693496640299</v>
      </c>
      <c r="B1028">
        <v>-15.4876350714261</v>
      </c>
    </row>
    <row r="1029" spans="1:2" x14ac:dyDescent="0.25">
      <c r="A1029">
        <v>13.4671954844568</v>
      </c>
      <c r="B1029">
        <v>4.8387944747525902</v>
      </c>
    </row>
    <row r="1030" spans="1:2" x14ac:dyDescent="0.25">
      <c r="A1030">
        <f>-17.1391721617016</f>
        <v>-17.139172161701602</v>
      </c>
      <c r="B1030">
        <v>-14.9856249372174</v>
      </c>
    </row>
    <row r="1031" spans="1:2" x14ac:dyDescent="0.25">
      <c r="A1031">
        <f>-33.7900753860637</f>
        <v>-33.790075386063698</v>
      </c>
      <c r="B1031">
        <v>-11.534976978113001</v>
      </c>
    </row>
    <row r="1032" spans="1:2" x14ac:dyDescent="0.25">
      <c r="A1032">
        <v>1.0918205044587801</v>
      </c>
      <c r="B1032">
        <v>8.9763163684639302</v>
      </c>
    </row>
    <row r="1033" spans="1:2" x14ac:dyDescent="0.25">
      <c r="A1033">
        <v>-1.72322308412422</v>
      </c>
      <c r="B1033">
        <v>0.68282227885468405</v>
      </c>
    </row>
    <row r="1034" spans="1:2" x14ac:dyDescent="0.25">
      <c r="A1034">
        <v>32.794538349646103</v>
      </c>
      <c r="B1034">
        <v>-4.2880599766916001</v>
      </c>
    </row>
    <row r="1035" spans="1:2" x14ac:dyDescent="0.25">
      <c r="A1035">
        <v>10.313976766113299</v>
      </c>
      <c r="B1035">
        <v>6.5531471560758803</v>
      </c>
    </row>
    <row r="1036" spans="1:2" x14ac:dyDescent="0.25">
      <c r="A1036">
        <f>-21.1477601276264</f>
        <v>-21.147760127626398</v>
      </c>
      <c r="B1036">
        <v>-18.181950661866999</v>
      </c>
    </row>
    <row r="1037" spans="1:2" x14ac:dyDescent="0.25">
      <c r="A1037">
        <f>-32.5337437642345</f>
        <v>-32.533743764234501</v>
      </c>
      <c r="B1037">
        <v>-13.1640065804387</v>
      </c>
    </row>
    <row r="1038" spans="1:2" x14ac:dyDescent="0.25">
      <c r="A1038">
        <v>10.416178680460099</v>
      </c>
      <c r="B1038">
        <v>0.96543627987298897</v>
      </c>
    </row>
    <row r="1039" spans="1:2" x14ac:dyDescent="0.25">
      <c r="A1039">
        <v>-4.4414555351107197</v>
      </c>
      <c r="B1039">
        <v>3.4458787050753301</v>
      </c>
    </row>
    <row r="1040" spans="1:2" x14ac:dyDescent="0.25">
      <c r="A1040">
        <v>26.890453166971799</v>
      </c>
      <c r="B1040">
        <v>-8.5333506729249695</v>
      </c>
    </row>
    <row r="1041" spans="1:2" x14ac:dyDescent="0.25">
      <c r="A1041">
        <f>-25.2061683555218</f>
        <v>-25.2061683555218</v>
      </c>
      <c r="B1041">
        <v>-9.7444098928844998</v>
      </c>
    </row>
    <row r="1042" spans="1:2" x14ac:dyDescent="0.25">
      <c r="A1042">
        <v>4.8214547520811397</v>
      </c>
      <c r="B1042">
        <v>6.0750548037428</v>
      </c>
    </row>
    <row r="1043" spans="1:2" x14ac:dyDescent="0.25">
      <c r="A1043">
        <v>8.8815012326872207</v>
      </c>
      <c r="B1043">
        <v>3.72134988724989</v>
      </c>
    </row>
    <row r="1044" spans="1:2" x14ac:dyDescent="0.25">
      <c r="A1044">
        <f>-20.7863489497198</f>
        <v>-20.786348949719802</v>
      </c>
      <c r="B1044">
        <v>-18.355142027291301</v>
      </c>
    </row>
    <row r="1045" spans="1:2" x14ac:dyDescent="0.25">
      <c r="A1045">
        <v>30.7529784577229</v>
      </c>
      <c r="B1045">
        <v>-9.4706233549046104</v>
      </c>
    </row>
    <row r="1046" spans="1:2" x14ac:dyDescent="0.25">
      <c r="A1046">
        <f>-34.3546072680417</f>
        <v>-34.354607268041697</v>
      </c>
      <c r="B1046">
        <v>-14.4447773399997</v>
      </c>
    </row>
    <row r="1047" spans="1:2" x14ac:dyDescent="0.25">
      <c r="A1047">
        <v>40.083046046690697</v>
      </c>
      <c r="B1047">
        <v>-0.71152430364341301</v>
      </c>
    </row>
    <row r="1048" spans="1:2" x14ac:dyDescent="0.25">
      <c r="A1048">
        <v>11.723130262541501</v>
      </c>
      <c r="B1048">
        <v>6.7510188693818796</v>
      </c>
    </row>
    <row r="1049" spans="1:2" x14ac:dyDescent="0.25">
      <c r="A1049">
        <f>-32.7171529699194</f>
        <v>-32.717152969919397</v>
      </c>
      <c r="B1049">
        <v>-9.9855429005545506</v>
      </c>
    </row>
    <row r="1050" spans="1:2" x14ac:dyDescent="0.25">
      <c r="A1050">
        <f>-31.7827560641065</f>
        <v>-31.782756064106501</v>
      </c>
      <c r="B1050">
        <v>-18.229617366496299</v>
      </c>
    </row>
    <row r="1051" spans="1:2" x14ac:dyDescent="0.25">
      <c r="A1051">
        <v>32.198015936588703</v>
      </c>
      <c r="B1051">
        <v>4.6907751173360802E-2</v>
      </c>
    </row>
    <row r="1052" spans="1:2" x14ac:dyDescent="0.25">
      <c r="A1052">
        <v>37.721811842589297</v>
      </c>
      <c r="B1052">
        <v>-2.28602360497332</v>
      </c>
    </row>
    <row r="1053" spans="1:2" x14ac:dyDescent="0.25">
      <c r="A1053">
        <v>31.660867894427899</v>
      </c>
      <c r="B1053">
        <v>-7.0270421924973503</v>
      </c>
    </row>
    <row r="1054" spans="1:2" x14ac:dyDescent="0.25">
      <c r="A1054">
        <v>38.9352455974092</v>
      </c>
      <c r="B1054">
        <v>-3.2668613618143199</v>
      </c>
    </row>
    <row r="1055" spans="1:2" x14ac:dyDescent="0.25">
      <c r="A1055">
        <v>4.4901989742091404</v>
      </c>
      <c r="B1055">
        <v>4.8171970338166696</v>
      </c>
    </row>
    <row r="1056" spans="1:2" x14ac:dyDescent="0.25">
      <c r="A1056">
        <v>3.0377015256608102</v>
      </c>
      <c r="B1056">
        <v>0.79003914500214201</v>
      </c>
    </row>
    <row r="1057" spans="1:2" x14ac:dyDescent="0.25">
      <c r="A1057">
        <f>-24.9960836434043</f>
        <v>-24.996083643404301</v>
      </c>
      <c r="B1057">
        <v>-16.526966406098801</v>
      </c>
    </row>
    <row r="1058" spans="1:2" x14ac:dyDescent="0.25">
      <c r="A1058">
        <v>24.25293349963</v>
      </c>
      <c r="B1058">
        <v>-1.7046660459236</v>
      </c>
    </row>
    <row r="1059" spans="1:2" x14ac:dyDescent="0.25">
      <c r="A1059">
        <v>21.0454520351771</v>
      </c>
      <c r="B1059">
        <v>-3.04354811891778</v>
      </c>
    </row>
    <row r="1060" spans="1:2" x14ac:dyDescent="0.25">
      <c r="A1060">
        <f>-21.9848496872644</f>
        <v>-21.984849687264401</v>
      </c>
      <c r="B1060">
        <v>-13.201976449978799</v>
      </c>
    </row>
    <row r="1061" spans="1:2" x14ac:dyDescent="0.25">
      <c r="A1061">
        <v>8.0397604921677601</v>
      </c>
      <c r="B1061">
        <v>5.7375941534860901</v>
      </c>
    </row>
    <row r="1062" spans="1:2" x14ac:dyDescent="0.25">
      <c r="A1062">
        <v>29.7679618956635</v>
      </c>
      <c r="B1062">
        <v>-2.4193849892186798</v>
      </c>
    </row>
    <row r="1063" spans="1:2" x14ac:dyDescent="0.25">
      <c r="A1063">
        <v>2.8982864278091598</v>
      </c>
      <c r="B1063">
        <v>1.99829624804988</v>
      </c>
    </row>
    <row r="1064" spans="1:2" x14ac:dyDescent="0.25">
      <c r="A1064">
        <f>-24.0584103317623</f>
        <v>-24.0584103317623</v>
      </c>
      <c r="B1064">
        <v>-13.199828718403699</v>
      </c>
    </row>
    <row r="1065" spans="1:2" x14ac:dyDescent="0.25">
      <c r="A1065">
        <v>4.52158073682474</v>
      </c>
      <c r="B1065">
        <v>3.1878196385408701</v>
      </c>
    </row>
    <row r="1066" spans="1:2" x14ac:dyDescent="0.25">
      <c r="A1066">
        <v>33.839074245906801</v>
      </c>
      <c r="B1066">
        <v>-1.9975458926570899</v>
      </c>
    </row>
    <row r="1067" spans="1:2" x14ac:dyDescent="0.25">
      <c r="A1067">
        <v>39.677432589866598</v>
      </c>
      <c r="B1067">
        <v>-6.1152128810831297</v>
      </c>
    </row>
    <row r="1068" spans="1:2" x14ac:dyDescent="0.25">
      <c r="A1068">
        <f>-32.3393507435923</f>
        <v>-32.339350743592298</v>
      </c>
      <c r="B1068">
        <v>-17.331688032699901</v>
      </c>
    </row>
    <row r="1069" spans="1:2" x14ac:dyDescent="0.25">
      <c r="A1069">
        <f>-24.7390331220913</f>
        <v>-24.7390331220913</v>
      </c>
      <c r="B1069">
        <v>-18.615324488362301</v>
      </c>
    </row>
    <row r="1070" spans="1:2" x14ac:dyDescent="0.25">
      <c r="A1070">
        <v>4.8459729305067096</v>
      </c>
      <c r="B1070">
        <v>5.0486052007704796</v>
      </c>
    </row>
    <row r="1071" spans="1:2" x14ac:dyDescent="0.25">
      <c r="A1071">
        <v>7.3681887570526801</v>
      </c>
      <c r="B1071">
        <v>0.83191523159032499</v>
      </c>
    </row>
    <row r="1072" spans="1:2" x14ac:dyDescent="0.25">
      <c r="A1072">
        <v>0.365434549093545</v>
      </c>
      <c r="B1072">
        <v>6.3574247888162603</v>
      </c>
    </row>
    <row r="1073" spans="1:2" x14ac:dyDescent="0.25">
      <c r="A1073">
        <v>6.4446693533111503</v>
      </c>
      <c r="B1073">
        <v>8.8223682052787407</v>
      </c>
    </row>
    <row r="1074" spans="1:2" x14ac:dyDescent="0.25">
      <c r="A1074">
        <v>40.647566332687902</v>
      </c>
      <c r="B1074">
        <v>-5.4891614733772398</v>
      </c>
    </row>
    <row r="1075" spans="1:2" x14ac:dyDescent="0.25">
      <c r="A1075">
        <v>1.5826940382504</v>
      </c>
      <c r="B1075">
        <v>5.7766202232371899</v>
      </c>
    </row>
    <row r="1076" spans="1:2" x14ac:dyDescent="0.25">
      <c r="A1076">
        <f>-23.453607293914</f>
        <v>-23.453607293914001</v>
      </c>
      <c r="B1076">
        <v>-18.131140232846601</v>
      </c>
    </row>
    <row r="1077" spans="1:2" x14ac:dyDescent="0.25">
      <c r="A1077">
        <f>-30.8329826450388</f>
        <v>-30.8329826450388</v>
      </c>
      <c r="B1077">
        <v>-13.195544472944</v>
      </c>
    </row>
    <row r="1078" spans="1:2" x14ac:dyDescent="0.25">
      <c r="A1078">
        <f>-28.026041642354</f>
        <v>-28.026041642353999</v>
      </c>
      <c r="B1078">
        <v>-15.066090548394699</v>
      </c>
    </row>
    <row r="1079" spans="1:2" x14ac:dyDescent="0.25">
      <c r="A1079">
        <v>-3.40155801638823</v>
      </c>
      <c r="B1079">
        <v>0.66392511878986704</v>
      </c>
    </row>
    <row r="1080" spans="1:2" x14ac:dyDescent="0.25">
      <c r="A1080">
        <v>4.1496074799992098</v>
      </c>
      <c r="B1080">
        <v>6.8983423883686603</v>
      </c>
    </row>
    <row r="1081" spans="1:2" x14ac:dyDescent="0.25">
      <c r="A1081">
        <v>21.0047381063345</v>
      </c>
      <c r="B1081">
        <v>-6.0629658510276698</v>
      </c>
    </row>
    <row r="1082" spans="1:2" x14ac:dyDescent="0.25">
      <c r="A1082">
        <v>21.860049497121398</v>
      </c>
      <c r="B1082">
        <v>-4.04971106959451</v>
      </c>
    </row>
    <row r="1083" spans="1:2" x14ac:dyDescent="0.25">
      <c r="A1083">
        <f>-25.2688312867519</f>
        <v>-25.268831286751901</v>
      </c>
      <c r="B1083">
        <v>-17.868206511686601</v>
      </c>
    </row>
    <row r="1084" spans="1:2" x14ac:dyDescent="0.25">
      <c r="A1084">
        <v>29.500616231634201</v>
      </c>
      <c r="B1084">
        <v>-6.1272198832256901</v>
      </c>
    </row>
    <row r="1085" spans="1:2" x14ac:dyDescent="0.25">
      <c r="A1085">
        <v>11.5681043080946</v>
      </c>
      <c r="B1085">
        <v>5.9823174268695398</v>
      </c>
    </row>
    <row r="1086" spans="1:2" x14ac:dyDescent="0.25">
      <c r="A1086">
        <v>32.355786906058597</v>
      </c>
      <c r="B1086">
        <v>-8.6171300750377604</v>
      </c>
    </row>
    <row r="1087" spans="1:2" x14ac:dyDescent="0.25">
      <c r="A1087">
        <f>-15.478122536402</f>
        <v>-15.478122536401999</v>
      </c>
      <c r="B1087">
        <v>-15.3629229828723</v>
      </c>
    </row>
    <row r="1088" spans="1:2" x14ac:dyDescent="0.25">
      <c r="A1088">
        <f>-16.9705516091149</f>
        <v>-16.970551609114899</v>
      </c>
      <c r="B1088">
        <v>-16.5348443481376</v>
      </c>
    </row>
    <row r="1089" spans="1:2" x14ac:dyDescent="0.25">
      <c r="A1089">
        <v>22.658431125575198</v>
      </c>
      <c r="B1089">
        <v>-5.2094513510043203</v>
      </c>
    </row>
    <row r="1090" spans="1:2" x14ac:dyDescent="0.25">
      <c r="A1090">
        <f>-29.3935996806525</f>
        <v>-29.3935996806525</v>
      </c>
      <c r="B1090">
        <v>-9.6206133577424104</v>
      </c>
    </row>
    <row r="1091" spans="1:2" x14ac:dyDescent="0.25">
      <c r="A1091">
        <f>-22.9353312354506</f>
        <v>-22.935331235450601</v>
      </c>
      <c r="B1091">
        <v>-9.7241930184324197</v>
      </c>
    </row>
    <row r="1092" spans="1:2" x14ac:dyDescent="0.25">
      <c r="A1092">
        <v>-4.1421003491776602</v>
      </c>
      <c r="B1092">
        <v>2.6871707459751799</v>
      </c>
    </row>
    <row r="1093" spans="1:2" x14ac:dyDescent="0.25">
      <c r="A1093">
        <v>-5.6507608620549199</v>
      </c>
      <c r="B1093">
        <v>7.1550126782134296</v>
      </c>
    </row>
    <row r="1094" spans="1:2" x14ac:dyDescent="0.25">
      <c r="A1094">
        <v>-2.5600120041642001</v>
      </c>
      <c r="B1094">
        <v>7.4513971466010602</v>
      </c>
    </row>
    <row r="1095" spans="1:2" x14ac:dyDescent="0.25">
      <c r="A1095">
        <v>24.520789573615801</v>
      </c>
      <c r="B1095">
        <v>-4.2158430772506703</v>
      </c>
    </row>
    <row r="1096" spans="1:2" x14ac:dyDescent="0.25">
      <c r="A1096">
        <f>-30.3284366319138</f>
        <v>-30.328436631913799</v>
      </c>
      <c r="B1096">
        <v>-13.467893717844399</v>
      </c>
    </row>
    <row r="1097" spans="1:2" x14ac:dyDescent="0.25">
      <c r="A1097">
        <v>36.671721411052097</v>
      </c>
      <c r="B1097">
        <v>-0.36678146496206299</v>
      </c>
    </row>
    <row r="1098" spans="1:2" x14ac:dyDescent="0.25">
      <c r="A1098">
        <v>-0.126585476727712</v>
      </c>
      <c r="B1098">
        <v>0.52600123641156704</v>
      </c>
    </row>
    <row r="1099" spans="1:2" x14ac:dyDescent="0.25">
      <c r="A1099">
        <f>-27.389501853941</f>
        <v>-27.389501853940999</v>
      </c>
      <c r="B1099">
        <v>-12.0891968330099</v>
      </c>
    </row>
    <row r="1100" spans="1:2" x14ac:dyDescent="0.25">
      <c r="A1100">
        <v>10.7125662293336</v>
      </c>
      <c r="B1100">
        <v>2.8362514546425199</v>
      </c>
    </row>
    <row r="1101" spans="1:2" x14ac:dyDescent="0.25">
      <c r="A1101">
        <v>22.8693499369185</v>
      </c>
      <c r="B1101">
        <v>-7.8110621521748103</v>
      </c>
    </row>
    <row r="1102" spans="1:2" x14ac:dyDescent="0.25">
      <c r="A1102">
        <v>4.3402229801781003</v>
      </c>
      <c r="B1102">
        <v>5.9434061543744603</v>
      </c>
    </row>
    <row r="1103" spans="1:2" x14ac:dyDescent="0.25">
      <c r="A1103">
        <v>10.798566121383899</v>
      </c>
      <c r="B1103">
        <v>0.56745693708070699</v>
      </c>
    </row>
    <row r="1104" spans="1:2" x14ac:dyDescent="0.25">
      <c r="A1104">
        <f>-18.3232541648695</f>
        <v>-18.3232541648695</v>
      </c>
      <c r="B1104">
        <v>-15.1079489507409</v>
      </c>
    </row>
    <row r="1105" spans="1:2" x14ac:dyDescent="0.25">
      <c r="A1105">
        <v>8.0619511336189493</v>
      </c>
      <c r="B1105">
        <v>9.5573437234458893</v>
      </c>
    </row>
    <row r="1106" spans="1:2" x14ac:dyDescent="0.25">
      <c r="A1106">
        <v>28.2937061070011</v>
      </c>
      <c r="B1106">
        <v>-2.2140019129639401</v>
      </c>
    </row>
    <row r="1107" spans="1:2" x14ac:dyDescent="0.25">
      <c r="A1107">
        <v>39.915828297585897</v>
      </c>
      <c r="B1107">
        <v>-1.86258444057671</v>
      </c>
    </row>
    <row r="1108" spans="1:2" x14ac:dyDescent="0.25">
      <c r="A1108">
        <f>-18.6572135969696</f>
        <v>-18.657213596969601</v>
      </c>
      <c r="B1108">
        <v>-15.054705429126599</v>
      </c>
    </row>
    <row r="1109" spans="1:2" x14ac:dyDescent="0.25">
      <c r="A1109">
        <v>25.2780893201572</v>
      </c>
      <c r="B1109">
        <v>-9.4224341212297205</v>
      </c>
    </row>
    <row r="1110" spans="1:2" x14ac:dyDescent="0.25">
      <c r="A1110">
        <f>-25.0792540030557</f>
        <v>-25.079254003055699</v>
      </c>
      <c r="B1110">
        <v>-13.3931826079045</v>
      </c>
    </row>
    <row r="1111" spans="1:2" x14ac:dyDescent="0.25">
      <c r="A1111">
        <f>-16.6040071933297</f>
        <v>-16.6040071933297</v>
      </c>
      <c r="B1111">
        <v>-12.8325233759605</v>
      </c>
    </row>
    <row r="1112" spans="1:2" x14ac:dyDescent="0.25">
      <c r="A1112">
        <v>21.888746920810998</v>
      </c>
      <c r="B1112">
        <v>-3.42925495833983</v>
      </c>
    </row>
    <row r="1113" spans="1:2" x14ac:dyDescent="0.25">
      <c r="A1113">
        <f>-21.4718743801606</f>
        <v>-21.4718743801606</v>
      </c>
      <c r="B1113">
        <v>-14.0468965196076</v>
      </c>
    </row>
    <row r="1114" spans="1:2" x14ac:dyDescent="0.25">
      <c r="A1114">
        <v>38.217281293799097</v>
      </c>
      <c r="B1114">
        <v>-9.3564511340946304</v>
      </c>
    </row>
    <row r="1115" spans="1:2" x14ac:dyDescent="0.25">
      <c r="A1115">
        <v>8.8107578151500405</v>
      </c>
      <c r="B1115">
        <v>7.3139326986589399</v>
      </c>
    </row>
    <row r="1116" spans="1:2" x14ac:dyDescent="0.25">
      <c r="A1116">
        <v>8.9514584068641003</v>
      </c>
      <c r="B1116">
        <v>6.6047669991422797</v>
      </c>
    </row>
    <row r="1117" spans="1:2" x14ac:dyDescent="0.25">
      <c r="A1117">
        <f>-16.426516462019</f>
        <v>-16.426516462018999</v>
      </c>
      <c r="B1117">
        <v>-13.829796440599701</v>
      </c>
    </row>
    <row r="1118" spans="1:2" x14ac:dyDescent="0.25">
      <c r="A1118">
        <f>-27.1162332614396</f>
        <v>-27.1162332614396</v>
      </c>
      <c r="B1118">
        <v>-10.637580314127799</v>
      </c>
    </row>
    <row r="1119" spans="1:2" x14ac:dyDescent="0.25">
      <c r="A1119">
        <f>-15.3944941990002</f>
        <v>-15.394494199000199</v>
      </c>
      <c r="B1119">
        <v>-15.234506582626899</v>
      </c>
    </row>
    <row r="1120" spans="1:2" x14ac:dyDescent="0.25">
      <c r="A1120">
        <v>10.128147142032599</v>
      </c>
      <c r="B1120">
        <v>7.2859419180004998</v>
      </c>
    </row>
    <row r="1121" spans="1:2" x14ac:dyDescent="0.25">
      <c r="A1121">
        <f>-33.2413121634406</f>
        <v>-33.241312163440597</v>
      </c>
      <c r="B1121">
        <v>-13.659505931562901</v>
      </c>
    </row>
    <row r="1122" spans="1:2" x14ac:dyDescent="0.25">
      <c r="A1122">
        <v>29.537714162763798</v>
      </c>
      <c r="B1122">
        <v>-3.1075053722235002</v>
      </c>
    </row>
    <row r="1123" spans="1:2" x14ac:dyDescent="0.25">
      <c r="A1123">
        <f>-19.1794868667062</f>
        <v>-19.179486866706199</v>
      </c>
      <c r="B1123">
        <v>-13.3762695769242</v>
      </c>
    </row>
    <row r="1124" spans="1:2" x14ac:dyDescent="0.25">
      <c r="A1124">
        <f>-22.7745172553559</f>
        <v>-22.774517255355899</v>
      </c>
      <c r="B1124">
        <v>-14.689947946604301</v>
      </c>
    </row>
    <row r="1125" spans="1:2" x14ac:dyDescent="0.25">
      <c r="A1125">
        <v>8.3460328322592705</v>
      </c>
      <c r="B1125">
        <v>4.4618006952774403</v>
      </c>
    </row>
    <row r="1126" spans="1:2" x14ac:dyDescent="0.25">
      <c r="A1126">
        <f>-25.1305331129571</f>
        <v>-25.130533112957099</v>
      </c>
      <c r="B1126">
        <v>-11.289380021527601</v>
      </c>
    </row>
    <row r="1127" spans="1:2" x14ac:dyDescent="0.25">
      <c r="A1127">
        <f>-22.7118070412663</f>
        <v>-22.711807041266301</v>
      </c>
      <c r="B1127">
        <v>-18.3367013299547</v>
      </c>
    </row>
    <row r="1128" spans="1:2" x14ac:dyDescent="0.25">
      <c r="A1128">
        <v>23.553605180258501</v>
      </c>
      <c r="B1128">
        <v>-6.1450774253504203</v>
      </c>
    </row>
    <row r="1129" spans="1:2" x14ac:dyDescent="0.25">
      <c r="A1129">
        <v>39.943304270165498</v>
      </c>
      <c r="B1129">
        <v>-7.6298337755543297</v>
      </c>
    </row>
    <row r="1130" spans="1:2" x14ac:dyDescent="0.25">
      <c r="A1130">
        <v>29.844921498057602</v>
      </c>
      <c r="B1130">
        <v>-9.2235048146421104</v>
      </c>
    </row>
    <row r="1131" spans="1:2" x14ac:dyDescent="0.25">
      <c r="A1131">
        <f>-28.054154797373</f>
        <v>-28.054154797372998</v>
      </c>
      <c r="B1131">
        <v>-16.244110999825299</v>
      </c>
    </row>
    <row r="1132" spans="1:2" x14ac:dyDescent="0.25">
      <c r="A1132">
        <v>1.86439081518884</v>
      </c>
      <c r="B1132">
        <v>3.0120621321791399</v>
      </c>
    </row>
    <row r="1133" spans="1:2" x14ac:dyDescent="0.25">
      <c r="A1133">
        <v>20.9804357619443</v>
      </c>
      <c r="B1133">
        <v>-8.3080640080457506</v>
      </c>
    </row>
    <row r="1134" spans="1:2" x14ac:dyDescent="0.25">
      <c r="A1134">
        <v>6.7011744284079402</v>
      </c>
      <c r="B1134">
        <v>8.6883183984185504</v>
      </c>
    </row>
    <row r="1135" spans="1:2" x14ac:dyDescent="0.25">
      <c r="A1135">
        <f>-26.1197265483812</f>
        <v>-26.119726548381198</v>
      </c>
      <c r="B1135">
        <v>-9.5137773565385704</v>
      </c>
    </row>
    <row r="1136" spans="1:2" x14ac:dyDescent="0.25">
      <c r="A1136">
        <v>2.4368664514643998</v>
      </c>
      <c r="B1136">
        <v>1.97882048456989</v>
      </c>
    </row>
    <row r="1137" spans="1:2" x14ac:dyDescent="0.25">
      <c r="A1137">
        <f>-21.6414395576469</f>
        <v>-21.641439557646901</v>
      </c>
      <c r="B1137">
        <v>-18.571117267522801</v>
      </c>
    </row>
    <row r="1138" spans="1:2" x14ac:dyDescent="0.25">
      <c r="A1138">
        <f>-31.276433538798</f>
        <v>-31.276433538797999</v>
      </c>
      <c r="B1138">
        <v>-13.0684604730484</v>
      </c>
    </row>
    <row r="1139" spans="1:2" x14ac:dyDescent="0.25">
      <c r="A1139">
        <f>-27.2859913541855</f>
        <v>-27.285991354185501</v>
      </c>
      <c r="B1139">
        <v>-10.241646652425</v>
      </c>
    </row>
    <row r="1140" spans="1:2" x14ac:dyDescent="0.25">
      <c r="A1140">
        <v>33.856941420100299</v>
      </c>
      <c r="B1140">
        <v>-0.68886099847672499</v>
      </c>
    </row>
    <row r="1141" spans="1:2" x14ac:dyDescent="0.25">
      <c r="A1141">
        <f>-34.8433713030118</f>
        <v>-34.8433713030118</v>
      </c>
      <c r="B1141">
        <v>-11.203891322254901</v>
      </c>
    </row>
    <row r="1142" spans="1:2" x14ac:dyDescent="0.25">
      <c r="A1142">
        <v>9.3046506682881507</v>
      </c>
      <c r="B1142">
        <v>1.24099111888526</v>
      </c>
    </row>
    <row r="1143" spans="1:2" x14ac:dyDescent="0.25">
      <c r="A1143">
        <f>-29.8054356203826</f>
        <v>-29.8054356203826</v>
      </c>
      <c r="B1143">
        <v>-17.847270582571099</v>
      </c>
    </row>
    <row r="1144" spans="1:2" x14ac:dyDescent="0.25">
      <c r="A1144">
        <f>-32.2965418178453</f>
        <v>-32.296541817845302</v>
      </c>
      <c r="B1144">
        <v>-10.2525950194368</v>
      </c>
    </row>
    <row r="1145" spans="1:2" x14ac:dyDescent="0.25">
      <c r="A1145">
        <v>9.6984510276305098</v>
      </c>
      <c r="B1145">
        <v>7.4474351979550502</v>
      </c>
    </row>
    <row r="1146" spans="1:2" x14ac:dyDescent="0.25">
      <c r="A1146">
        <v>34.891506892321701</v>
      </c>
      <c r="B1146">
        <v>-0.93328606885091103</v>
      </c>
    </row>
    <row r="1147" spans="1:2" x14ac:dyDescent="0.25">
      <c r="A1147">
        <v>10.2908295260295</v>
      </c>
      <c r="B1147">
        <v>7.9167590205218197</v>
      </c>
    </row>
    <row r="1148" spans="1:2" x14ac:dyDescent="0.25">
      <c r="A1148">
        <v>9.1120282457865294</v>
      </c>
      <c r="B1148">
        <v>5.8901191476247297</v>
      </c>
    </row>
    <row r="1149" spans="1:2" x14ac:dyDescent="0.25">
      <c r="A1149">
        <v>32.250520564461901</v>
      </c>
      <c r="B1149">
        <v>-5.7384861451451599</v>
      </c>
    </row>
    <row r="1150" spans="1:2" x14ac:dyDescent="0.25">
      <c r="A1150">
        <v>21.367795774199099</v>
      </c>
      <c r="B1150">
        <v>-4.5131723620940898</v>
      </c>
    </row>
    <row r="1151" spans="1:2" x14ac:dyDescent="0.25">
      <c r="A1151">
        <f>-16.3657581953431</f>
        <v>-16.365758195343101</v>
      </c>
      <c r="B1151">
        <v>-14.6875783110056</v>
      </c>
    </row>
    <row r="1152" spans="1:2" x14ac:dyDescent="0.25">
      <c r="A1152">
        <f>-17.6954256442223</f>
        <v>-17.695425644222301</v>
      </c>
      <c r="B1152">
        <v>-10.476242620369799</v>
      </c>
    </row>
    <row r="1153" spans="1:2" x14ac:dyDescent="0.25">
      <c r="A1153">
        <v>27.4465308500947</v>
      </c>
      <c r="B1153">
        <v>-5.10222647735766</v>
      </c>
    </row>
    <row r="1154" spans="1:2" x14ac:dyDescent="0.25">
      <c r="A1154">
        <f>-31.3866339536541</f>
        <v>-31.386633953654101</v>
      </c>
      <c r="B1154">
        <v>-15.3050715748545</v>
      </c>
    </row>
    <row r="1155" spans="1:2" x14ac:dyDescent="0.25">
      <c r="A1155">
        <v>27.5855326939813</v>
      </c>
      <c r="B1155">
        <v>-2.09162177008746</v>
      </c>
    </row>
    <row r="1156" spans="1:2" x14ac:dyDescent="0.25">
      <c r="A1156">
        <f>-17.8205715131478</f>
        <v>-17.820571513147801</v>
      </c>
      <c r="B1156">
        <v>-13.0089507163951</v>
      </c>
    </row>
    <row r="1157" spans="1:2" x14ac:dyDescent="0.25">
      <c r="A1157">
        <v>39.910811000107998</v>
      </c>
      <c r="B1157">
        <v>-5.0809957861637303</v>
      </c>
    </row>
    <row r="1158" spans="1:2" x14ac:dyDescent="0.25">
      <c r="A1158">
        <v>34.497353844414299</v>
      </c>
      <c r="B1158">
        <v>-1.9437785019593701</v>
      </c>
    </row>
    <row r="1159" spans="1:2" x14ac:dyDescent="0.25">
      <c r="A1159">
        <v>40.482964701914703</v>
      </c>
      <c r="B1159">
        <v>-1.9388297697027701</v>
      </c>
    </row>
    <row r="1160" spans="1:2" x14ac:dyDescent="0.25">
      <c r="A1160">
        <f>-19.916177983753</f>
        <v>-19.916177983752998</v>
      </c>
      <c r="B1160">
        <v>-16.2022583633224</v>
      </c>
    </row>
    <row r="1161" spans="1:2" x14ac:dyDescent="0.25">
      <c r="A1161">
        <v>-3.0770718460458402</v>
      </c>
      <c r="B1161">
        <v>6.6653233257325697</v>
      </c>
    </row>
    <row r="1162" spans="1:2" x14ac:dyDescent="0.25">
      <c r="A1162">
        <v>-4.6241386366829502</v>
      </c>
      <c r="B1162">
        <v>2.5148027757190898</v>
      </c>
    </row>
    <row r="1163" spans="1:2" x14ac:dyDescent="0.25">
      <c r="A1163">
        <f>-33.6264798548336</f>
        <v>-33.626479854833597</v>
      </c>
      <c r="B1163">
        <v>-11.071577556683501</v>
      </c>
    </row>
    <row r="1164" spans="1:2" x14ac:dyDescent="0.25">
      <c r="A1164">
        <v>40.166661851671101</v>
      </c>
      <c r="B1164">
        <v>-6.6623882473589404</v>
      </c>
    </row>
    <row r="1165" spans="1:2" x14ac:dyDescent="0.25">
      <c r="A1165">
        <v>31.349123206650798</v>
      </c>
      <c r="B1165">
        <v>2.6067917296266702E-2</v>
      </c>
    </row>
    <row r="1166" spans="1:2" x14ac:dyDescent="0.25">
      <c r="A1166">
        <v>9.1504613087028499</v>
      </c>
      <c r="B1166">
        <v>3.23108942552112</v>
      </c>
    </row>
    <row r="1167" spans="1:2" x14ac:dyDescent="0.25">
      <c r="A1167">
        <v>24.431729908742199</v>
      </c>
      <c r="B1167">
        <v>-5.9027840547912298</v>
      </c>
    </row>
    <row r="1168" spans="1:2" x14ac:dyDescent="0.25">
      <c r="A1168">
        <f>-25.4741219742508</f>
        <v>-25.474121974250799</v>
      </c>
      <c r="B1168">
        <v>-15.007850158216399</v>
      </c>
    </row>
    <row r="1169" spans="1:2" x14ac:dyDescent="0.25">
      <c r="A1169">
        <v>-4.0713475050468499</v>
      </c>
      <c r="B1169">
        <v>5.2397470184719799</v>
      </c>
    </row>
    <row r="1170" spans="1:2" x14ac:dyDescent="0.25">
      <c r="A1170">
        <v>8.8569346419260793</v>
      </c>
      <c r="B1170">
        <v>2.2531908347929401</v>
      </c>
    </row>
    <row r="1171" spans="1:2" x14ac:dyDescent="0.25">
      <c r="A1171">
        <v>37.664108402779398</v>
      </c>
      <c r="B1171">
        <v>-7.6205852607094098</v>
      </c>
    </row>
    <row r="1172" spans="1:2" x14ac:dyDescent="0.25">
      <c r="A1172">
        <v>-2.2381065393233701</v>
      </c>
      <c r="B1172">
        <v>5.3709671740700404</v>
      </c>
    </row>
    <row r="1173" spans="1:2" x14ac:dyDescent="0.25">
      <c r="A1173">
        <f>-29.7632894909314</f>
        <v>-29.763289490931399</v>
      </c>
      <c r="B1173">
        <v>-16.3769596999546</v>
      </c>
    </row>
    <row r="1174" spans="1:2" x14ac:dyDescent="0.25">
      <c r="A1174">
        <f>-29.233351439176</f>
        <v>-29.233351439176001</v>
      </c>
      <c r="B1174">
        <v>-15.868737527217499</v>
      </c>
    </row>
    <row r="1175" spans="1:2" x14ac:dyDescent="0.25">
      <c r="A1175">
        <v>26.934154968279401</v>
      </c>
      <c r="B1175">
        <v>-1.56599721234348</v>
      </c>
    </row>
    <row r="1176" spans="1:2" x14ac:dyDescent="0.25">
      <c r="A1176">
        <v>37.114823775274402</v>
      </c>
      <c r="B1176">
        <v>-8.1544995955148902</v>
      </c>
    </row>
    <row r="1177" spans="1:2" x14ac:dyDescent="0.25">
      <c r="A1177">
        <v>33.727547238472603</v>
      </c>
      <c r="B1177">
        <v>-7.9560374593353096</v>
      </c>
    </row>
    <row r="1178" spans="1:2" x14ac:dyDescent="0.25">
      <c r="A1178">
        <v>3.1674717426422498</v>
      </c>
      <c r="B1178">
        <v>3.3750946764443599</v>
      </c>
    </row>
    <row r="1179" spans="1:2" x14ac:dyDescent="0.25">
      <c r="A1179">
        <f>-21.1362595207365</f>
        <v>-21.136259520736498</v>
      </c>
      <c r="B1179">
        <v>-15.061021556541199</v>
      </c>
    </row>
    <row r="1180" spans="1:2" x14ac:dyDescent="0.25">
      <c r="A1180">
        <v>36.324038489263003</v>
      </c>
      <c r="B1180">
        <v>-4.2726726966913402</v>
      </c>
    </row>
    <row r="1181" spans="1:2" x14ac:dyDescent="0.25">
      <c r="A1181">
        <v>20.857527965539401</v>
      </c>
      <c r="B1181">
        <v>-2.9900381160909402</v>
      </c>
    </row>
    <row r="1182" spans="1:2" x14ac:dyDescent="0.25">
      <c r="A1182">
        <v>38.225647899021901</v>
      </c>
      <c r="B1182">
        <v>-0.73926946880367606</v>
      </c>
    </row>
    <row r="1183" spans="1:2" x14ac:dyDescent="0.25">
      <c r="A1183">
        <v>-0.77951501485374697</v>
      </c>
      <c r="B1183">
        <v>4.2508969239969696</v>
      </c>
    </row>
    <row r="1184" spans="1:2" x14ac:dyDescent="0.25">
      <c r="A1184">
        <v>26.433212896361201</v>
      </c>
      <c r="B1184">
        <v>-6.2076192146742102</v>
      </c>
    </row>
    <row r="1185" spans="1:2" x14ac:dyDescent="0.25">
      <c r="A1185">
        <v>25.178802872958499</v>
      </c>
      <c r="B1185">
        <v>-0.81996518342692604</v>
      </c>
    </row>
    <row r="1186" spans="1:2" x14ac:dyDescent="0.25">
      <c r="A1186">
        <f>-5.64448944167948</f>
        <v>-5.6444894416794797</v>
      </c>
      <c r="B1186">
        <v>-0.28365208865210501</v>
      </c>
    </row>
    <row r="1187" spans="1:2" x14ac:dyDescent="0.25">
      <c r="A1187">
        <v>29.575625585941498</v>
      </c>
      <c r="B1187">
        <v>-3.03313704283222</v>
      </c>
    </row>
    <row r="1188" spans="1:2" x14ac:dyDescent="0.25">
      <c r="A1188">
        <f>-21.4437351959082</f>
        <v>-21.4437351959082</v>
      </c>
      <c r="B1188">
        <v>-13.353874074381</v>
      </c>
    </row>
    <row r="1189" spans="1:2" x14ac:dyDescent="0.25">
      <c r="A1189">
        <v>10.3108298313836</v>
      </c>
      <c r="B1189">
        <v>8.3961431103919892</v>
      </c>
    </row>
    <row r="1190" spans="1:2" x14ac:dyDescent="0.25">
      <c r="A1190">
        <v>4.4158373975959604</v>
      </c>
      <c r="B1190">
        <v>8.5937041230568205</v>
      </c>
    </row>
    <row r="1191" spans="1:2" x14ac:dyDescent="0.25">
      <c r="A1191">
        <v>8.88933548510097</v>
      </c>
      <c r="B1191">
        <v>3.34886135923476</v>
      </c>
    </row>
    <row r="1192" spans="1:2" x14ac:dyDescent="0.25">
      <c r="A1192">
        <v>32.757534058743197</v>
      </c>
      <c r="B1192">
        <v>-4.8623992877080804</v>
      </c>
    </row>
    <row r="1193" spans="1:2" x14ac:dyDescent="0.25">
      <c r="A1193">
        <v>-4.5445806354932703</v>
      </c>
      <c r="B1193">
        <v>7.9061903715063799</v>
      </c>
    </row>
    <row r="1194" spans="1:2" x14ac:dyDescent="0.25">
      <c r="A1194">
        <f>-27.6052834345431</f>
        <v>-27.6052834345431</v>
      </c>
      <c r="B1194">
        <v>-15.023148694624</v>
      </c>
    </row>
    <row r="1195" spans="1:2" x14ac:dyDescent="0.25">
      <c r="A1195">
        <f>-25.1630204152134</f>
        <v>-25.163020415213399</v>
      </c>
      <c r="B1195">
        <v>-11.754823173977501</v>
      </c>
    </row>
    <row r="1196" spans="1:2" x14ac:dyDescent="0.25">
      <c r="A1196">
        <f>-21.3144477290687</f>
        <v>-21.3144477290687</v>
      </c>
      <c r="B1196">
        <v>-12.047598586029499</v>
      </c>
    </row>
    <row r="1197" spans="1:2" x14ac:dyDescent="0.25">
      <c r="A1197">
        <v>33.806911966738497</v>
      </c>
      <c r="B1197">
        <v>-4.3172540953786802</v>
      </c>
    </row>
    <row r="1198" spans="1:2" x14ac:dyDescent="0.25">
      <c r="A1198">
        <f>-24.3109203307729</f>
        <v>-24.310920330772898</v>
      </c>
      <c r="B1198">
        <v>-16.444664896121999</v>
      </c>
    </row>
    <row r="1199" spans="1:2" x14ac:dyDescent="0.25">
      <c r="A1199">
        <f>-33.1467244240509</f>
        <v>-33.146724424050902</v>
      </c>
      <c r="B1199">
        <v>-14.105037295804401</v>
      </c>
    </row>
    <row r="1200" spans="1:2" x14ac:dyDescent="0.25">
      <c r="A1200">
        <f>-34.6237537341727</f>
        <v>-34.623753734172702</v>
      </c>
      <c r="B1200">
        <v>-16.441832102466002</v>
      </c>
    </row>
    <row r="1201" spans="1:2" x14ac:dyDescent="0.25">
      <c r="A1201">
        <v>39.633464629892401</v>
      </c>
      <c r="B1201">
        <v>-0.65270416467470405</v>
      </c>
    </row>
    <row r="1202" spans="1:2" x14ac:dyDescent="0.25">
      <c r="A1202">
        <f>-26.0420989981883</f>
        <v>-26.042098998188301</v>
      </c>
      <c r="B1202">
        <v>-9.6383792782363908</v>
      </c>
    </row>
    <row r="1203" spans="1:2" x14ac:dyDescent="0.25">
      <c r="A1203">
        <v>3.1560586795146102</v>
      </c>
      <c r="B1203">
        <v>9.9824910241165396E-2</v>
      </c>
    </row>
    <row r="1204" spans="1:2" x14ac:dyDescent="0.25">
      <c r="A1204">
        <v>37.232876717501902</v>
      </c>
      <c r="B1204">
        <v>-1.13846301657866</v>
      </c>
    </row>
    <row r="1205" spans="1:2" x14ac:dyDescent="0.25">
      <c r="A1205">
        <f>-33.2311635458838</f>
        <v>-33.231163545883803</v>
      </c>
      <c r="B1205">
        <v>-15.7727732533428</v>
      </c>
    </row>
    <row r="1206" spans="1:2" x14ac:dyDescent="0.25">
      <c r="A1206">
        <v>27.748373185994399</v>
      </c>
      <c r="B1206">
        <v>-2.1511988446255801</v>
      </c>
    </row>
    <row r="1207" spans="1:2" x14ac:dyDescent="0.25">
      <c r="A1207">
        <v>-1.2135261659021299</v>
      </c>
      <c r="B1207">
        <v>8.0671512578308597</v>
      </c>
    </row>
    <row r="1208" spans="1:2" x14ac:dyDescent="0.25">
      <c r="A1208">
        <v>5.6385473089460403</v>
      </c>
      <c r="B1208">
        <v>4.4971269542339503</v>
      </c>
    </row>
    <row r="1209" spans="1:2" x14ac:dyDescent="0.25">
      <c r="A1209">
        <v>36.225014121674299</v>
      </c>
      <c r="B1209">
        <v>-5.3143278779495304</v>
      </c>
    </row>
    <row r="1210" spans="1:2" x14ac:dyDescent="0.25">
      <c r="A1210">
        <f>-30.9909686868316</f>
        <v>-30.9909686868316</v>
      </c>
      <c r="B1210">
        <v>-16.516389267828199</v>
      </c>
    </row>
    <row r="1211" spans="1:2" x14ac:dyDescent="0.25">
      <c r="A1211">
        <v>34.019804633041502</v>
      </c>
      <c r="B1211">
        <v>-6.4501960170617902</v>
      </c>
    </row>
    <row r="1212" spans="1:2" x14ac:dyDescent="0.25">
      <c r="A1212">
        <v>32.663518770951498</v>
      </c>
      <c r="B1212">
        <v>-2.68686112672412</v>
      </c>
    </row>
    <row r="1213" spans="1:2" x14ac:dyDescent="0.25">
      <c r="A1213">
        <v>3.8049247569078801</v>
      </c>
      <c r="B1213">
        <v>4.38182072546127</v>
      </c>
    </row>
    <row r="1214" spans="1:2" x14ac:dyDescent="0.25">
      <c r="A1214">
        <v>6.9248485337423</v>
      </c>
      <c r="B1214">
        <v>9.1239015859788299</v>
      </c>
    </row>
    <row r="1215" spans="1:2" x14ac:dyDescent="0.25">
      <c r="A1215">
        <v>25.2269512948195</v>
      </c>
      <c r="B1215">
        <v>-3.4543688703266899</v>
      </c>
    </row>
    <row r="1216" spans="1:2" x14ac:dyDescent="0.25">
      <c r="A1216">
        <v>-5.9179413401952896</v>
      </c>
      <c r="B1216">
        <v>8.2311556844262306</v>
      </c>
    </row>
    <row r="1217" spans="1:2" x14ac:dyDescent="0.25">
      <c r="A1217">
        <v>10.8249768195918</v>
      </c>
      <c r="B1217">
        <v>6.9783000760188996</v>
      </c>
    </row>
    <row r="1218" spans="1:2" x14ac:dyDescent="0.25">
      <c r="A1218">
        <v>-5.1102605836293398</v>
      </c>
      <c r="B1218">
        <v>4.4207032361666299</v>
      </c>
    </row>
    <row r="1219" spans="1:2" x14ac:dyDescent="0.25">
      <c r="A1219">
        <f>-17.9509655228907</f>
        <v>-17.950965522890701</v>
      </c>
      <c r="B1219">
        <v>-12.115478967716101</v>
      </c>
    </row>
    <row r="1220" spans="1:2" x14ac:dyDescent="0.25">
      <c r="A1220">
        <f>-21.1351420004245</f>
        <v>-21.135142000424501</v>
      </c>
      <c r="B1220">
        <v>-17.8689865232625</v>
      </c>
    </row>
    <row r="1221" spans="1:2" x14ac:dyDescent="0.25">
      <c r="A1221">
        <f>-23.6671290424217</f>
        <v>-23.667129042421699</v>
      </c>
      <c r="B1221">
        <v>-17.231082491963601</v>
      </c>
    </row>
    <row r="1222" spans="1:2" x14ac:dyDescent="0.25">
      <c r="A1222">
        <v>2.2000685725103302</v>
      </c>
      <c r="B1222">
        <v>7.1540464861786699</v>
      </c>
    </row>
    <row r="1223" spans="1:2" x14ac:dyDescent="0.25">
      <c r="A1223">
        <f>-24.3610057424746</f>
        <v>-24.3610057424746</v>
      </c>
      <c r="B1223">
        <v>-10.3594783765349</v>
      </c>
    </row>
    <row r="1224" spans="1:2" x14ac:dyDescent="0.25">
      <c r="A1224">
        <v>26.300820511359099</v>
      </c>
      <c r="B1224">
        <v>-9.0606349042983503</v>
      </c>
    </row>
    <row r="1225" spans="1:2" x14ac:dyDescent="0.25">
      <c r="A1225">
        <f>-32.7809103579036</f>
        <v>-32.780910357903601</v>
      </c>
      <c r="B1225">
        <v>-18.806979507566702</v>
      </c>
    </row>
    <row r="1226" spans="1:2" x14ac:dyDescent="0.25">
      <c r="A1226">
        <v>33.3876388224054</v>
      </c>
      <c r="B1226">
        <v>-2.43371390927825</v>
      </c>
    </row>
    <row r="1227" spans="1:2" x14ac:dyDescent="0.25">
      <c r="A1227">
        <f>-28.6807591208676</f>
        <v>-28.680759120867599</v>
      </c>
      <c r="B1227">
        <v>-13.9927761099544</v>
      </c>
    </row>
    <row r="1228" spans="1:2" x14ac:dyDescent="0.25">
      <c r="A1228">
        <f>-19.2073767954264</f>
        <v>-19.207376795426399</v>
      </c>
      <c r="B1228">
        <v>-14.6867940477498</v>
      </c>
    </row>
    <row r="1229" spans="1:2" x14ac:dyDescent="0.25">
      <c r="A1229">
        <f>-34.0415687289389</f>
        <v>-34.041568728938898</v>
      </c>
      <c r="B1229">
        <v>-13.891984048773001</v>
      </c>
    </row>
    <row r="1230" spans="1:2" x14ac:dyDescent="0.25">
      <c r="A1230">
        <v>8.7787249298148602</v>
      </c>
      <c r="B1230">
        <v>0.39207825201593199</v>
      </c>
    </row>
    <row r="1231" spans="1:2" x14ac:dyDescent="0.25">
      <c r="A1231">
        <v>1.35020156610138</v>
      </c>
      <c r="B1231">
        <v>5.3268893092741099</v>
      </c>
    </row>
    <row r="1232" spans="1:2" x14ac:dyDescent="0.25">
      <c r="A1232">
        <v>8.8459522185519592</v>
      </c>
      <c r="B1232">
        <v>5.1180521857515098</v>
      </c>
    </row>
    <row r="1233" spans="1:2" x14ac:dyDescent="0.25">
      <c r="A1233">
        <v>-2.44274455372351</v>
      </c>
      <c r="B1233">
        <v>6.8816290548982302</v>
      </c>
    </row>
    <row r="1234" spans="1:2" x14ac:dyDescent="0.25">
      <c r="A1234">
        <v>9.5455869675980107</v>
      </c>
      <c r="B1234">
        <v>2.2619212651617699</v>
      </c>
    </row>
    <row r="1235" spans="1:2" x14ac:dyDescent="0.25">
      <c r="A1235">
        <v>23.3566776044911</v>
      </c>
      <c r="B1235">
        <v>-9.1414472831207707</v>
      </c>
    </row>
    <row r="1236" spans="1:2" x14ac:dyDescent="0.25">
      <c r="A1236">
        <f>-23.1770794767848</f>
        <v>-23.177079476784801</v>
      </c>
      <c r="B1236">
        <v>-19.0740776640951</v>
      </c>
    </row>
    <row r="1237" spans="1:2" x14ac:dyDescent="0.25">
      <c r="A1237">
        <f>-32.1998936907003</f>
        <v>-32.1998936907003</v>
      </c>
      <c r="B1237">
        <v>-11.1291487555551</v>
      </c>
    </row>
    <row r="1238" spans="1:2" x14ac:dyDescent="0.25">
      <c r="A1238">
        <f>-34.0880632534734</f>
        <v>-34.0880632534734</v>
      </c>
      <c r="B1238">
        <v>-9.9157387678852906</v>
      </c>
    </row>
    <row r="1239" spans="1:2" x14ac:dyDescent="0.25">
      <c r="A1239">
        <v>29.2733475817193</v>
      </c>
      <c r="B1239">
        <v>-0.13243541107831899</v>
      </c>
    </row>
    <row r="1240" spans="1:2" x14ac:dyDescent="0.25">
      <c r="A1240">
        <v>25.9496115610246</v>
      </c>
      <c r="B1240">
        <v>-3.0627781059385701</v>
      </c>
    </row>
    <row r="1241" spans="1:2" x14ac:dyDescent="0.25">
      <c r="A1241">
        <f>-22.8383278854917</f>
        <v>-22.838327885491701</v>
      </c>
      <c r="B1241">
        <v>-12.6648199484305</v>
      </c>
    </row>
    <row r="1242" spans="1:2" x14ac:dyDescent="0.25">
      <c r="A1242">
        <v>25.5514120701393</v>
      </c>
      <c r="B1242">
        <v>-7.1470202900667301</v>
      </c>
    </row>
    <row r="1243" spans="1:2" x14ac:dyDescent="0.25">
      <c r="A1243">
        <f>-16.5258607075419</f>
        <v>-16.525860707541899</v>
      </c>
      <c r="B1243">
        <v>-13.8356434739037</v>
      </c>
    </row>
    <row r="1244" spans="1:2" x14ac:dyDescent="0.25">
      <c r="A1244">
        <v>35.300326526053503</v>
      </c>
      <c r="B1244">
        <v>-1.76533316557968</v>
      </c>
    </row>
    <row r="1245" spans="1:2" x14ac:dyDescent="0.25">
      <c r="A1245">
        <f>-17.1866703487973</f>
        <v>-17.1866703487973</v>
      </c>
      <c r="B1245">
        <v>-18.315988667597299</v>
      </c>
    </row>
    <row r="1246" spans="1:2" x14ac:dyDescent="0.25">
      <c r="A1246">
        <v>10.2091235471269</v>
      </c>
      <c r="B1246">
        <v>0.64604486815955997</v>
      </c>
    </row>
    <row r="1247" spans="1:2" x14ac:dyDescent="0.25">
      <c r="A1247">
        <v>22.330896434636799</v>
      </c>
      <c r="B1247">
        <v>-1.9758448371485899</v>
      </c>
    </row>
    <row r="1248" spans="1:2" x14ac:dyDescent="0.25">
      <c r="A1248">
        <f>-24.4857289759283</f>
        <v>-24.4857289759283</v>
      </c>
      <c r="B1248">
        <v>-12.983720219699601</v>
      </c>
    </row>
    <row r="1249" spans="1:2" x14ac:dyDescent="0.25">
      <c r="A1249">
        <f>-27.9175349286462</f>
        <v>-27.917534928646202</v>
      </c>
      <c r="B1249">
        <v>-12.044179703275001</v>
      </c>
    </row>
    <row r="1250" spans="1:2" x14ac:dyDescent="0.25">
      <c r="A1250">
        <f>-16.7562388365358</f>
        <v>-16.7562388365358</v>
      </c>
      <c r="B1250">
        <v>-13.373635199229501</v>
      </c>
    </row>
    <row r="1251" spans="1:2" x14ac:dyDescent="0.25">
      <c r="A1251">
        <f>-17.1660786570451</f>
        <v>-17.166078657045102</v>
      </c>
      <c r="B1251">
        <v>-11.9758081370949</v>
      </c>
    </row>
    <row r="1252" spans="1:2" x14ac:dyDescent="0.25">
      <c r="A1252">
        <f>-31.1693619393669</f>
        <v>-31.169361939366901</v>
      </c>
      <c r="B1252">
        <v>-9.6824052887717098</v>
      </c>
    </row>
    <row r="1253" spans="1:2" x14ac:dyDescent="0.25">
      <c r="A1253">
        <v>3.4456945088526698</v>
      </c>
      <c r="B1253">
        <v>1.00486396465268</v>
      </c>
    </row>
    <row r="1254" spans="1:2" x14ac:dyDescent="0.25">
      <c r="A1254">
        <v>-2.8480013898448502</v>
      </c>
      <c r="B1254">
        <v>8.3505583126935292</v>
      </c>
    </row>
    <row r="1255" spans="1:2" x14ac:dyDescent="0.25">
      <c r="A1255">
        <v>29.797789795859401</v>
      </c>
      <c r="B1255">
        <v>-5.7754121082629499</v>
      </c>
    </row>
    <row r="1256" spans="1:2" x14ac:dyDescent="0.25">
      <c r="A1256">
        <f>-24.9257814335135</f>
        <v>-24.9257814335135</v>
      </c>
      <c r="B1256">
        <v>-14.7064947276941</v>
      </c>
    </row>
    <row r="1257" spans="1:2" x14ac:dyDescent="0.25">
      <c r="A1257">
        <f>-17.860007921987</f>
        <v>-17.860007921986998</v>
      </c>
      <c r="B1257">
        <v>-14.2456351163116</v>
      </c>
    </row>
    <row r="1258" spans="1:2" x14ac:dyDescent="0.25">
      <c r="A1258">
        <f>-20.7669189739449</f>
        <v>-20.7669189739449</v>
      </c>
      <c r="B1258">
        <v>-16.006565684677799</v>
      </c>
    </row>
    <row r="1259" spans="1:2" x14ac:dyDescent="0.25">
      <c r="A1259">
        <f>-31.1263939675658</f>
        <v>-31.1263939675658</v>
      </c>
      <c r="B1259">
        <v>-14.8665432173225</v>
      </c>
    </row>
    <row r="1260" spans="1:2" x14ac:dyDescent="0.25">
      <c r="A1260">
        <v>27.7415523284923</v>
      </c>
      <c r="B1260">
        <v>-2.6050897778006399</v>
      </c>
    </row>
    <row r="1261" spans="1:2" x14ac:dyDescent="0.25">
      <c r="A1261">
        <v>39.234537888167097</v>
      </c>
      <c r="B1261">
        <v>-5.8498664572504904</v>
      </c>
    </row>
    <row r="1262" spans="1:2" x14ac:dyDescent="0.25">
      <c r="A1262">
        <v>28.5758467323394</v>
      </c>
      <c r="B1262">
        <v>-6.6159594394819301</v>
      </c>
    </row>
    <row r="1263" spans="1:2" x14ac:dyDescent="0.25">
      <c r="A1263">
        <v>22.233803059163399</v>
      </c>
      <c r="B1263">
        <v>-3.8391991060986199</v>
      </c>
    </row>
    <row r="1264" spans="1:2" x14ac:dyDescent="0.25">
      <c r="A1264">
        <v>22.491378962217301</v>
      </c>
      <c r="B1264">
        <v>0.10620402340613699</v>
      </c>
    </row>
    <row r="1265" spans="1:2" x14ac:dyDescent="0.25">
      <c r="A1265">
        <v>-3.5048870539894699</v>
      </c>
      <c r="B1265">
        <v>5.9793644922183002</v>
      </c>
    </row>
    <row r="1266" spans="1:2" x14ac:dyDescent="0.25">
      <c r="A1266">
        <v>-5.2676689951408999</v>
      </c>
      <c r="B1266">
        <v>5.8569866013766099</v>
      </c>
    </row>
    <row r="1267" spans="1:2" x14ac:dyDescent="0.25">
      <c r="A1267">
        <f>-27.1041176736276</f>
        <v>-27.104117673627599</v>
      </c>
      <c r="B1267">
        <v>-15.6885200744966</v>
      </c>
    </row>
    <row r="1268" spans="1:2" x14ac:dyDescent="0.25">
      <c r="A1268">
        <v>8.2513804148303898</v>
      </c>
      <c r="B1268">
        <v>1.9762211023439</v>
      </c>
    </row>
    <row r="1269" spans="1:2" x14ac:dyDescent="0.25">
      <c r="A1269">
        <v>-0.67255831477949202</v>
      </c>
      <c r="B1269">
        <v>5.12805251465584</v>
      </c>
    </row>
    <row r="1270" spans="1:2" x14ac:dyDescent="0.25">
      <c r="A1270">
        <f>-28.6970205555284</f>
        <v>-28.6970205555284</v>
      </c>
      <c r="B1270">
        <v>-18.199005992826599</v>
      </c>
    </row>
    <row r="1271" spans="1:2" x14ac:dyDescent="0.25">
      <c r="A1271">
        <f>-30.8277165340788</f>
        <v>-30.8277165340788</v>
      </c>
      <c r="B1271">
        <v>-15.8218586231221</v>
      </c>
    </row>
    <row r="1272" spans="1:2" x14ac:dyDescent="0.25">
      <c r="A1272">
        <v>11.782755483989201</v>
      </c>
      <c r="B1272">
        <v>4.9159287334214001</v>
      </c>
    </row>
    <row r="1273" spans="1:2" x14ac:dyDescent="0.25">
      <c r="A1273">
        <v>35.133040151544698</v>
      </c>
      <c r="B1273">
        <v>8.2165450975796903E-2</v>
      </c>
    </row>
    <row r="1274" spans="1:2" x14ac:dyDescent="0.25">
      <c r="A1274">
        <f>-28.9356891473821</f>
        <v>-28.935689147382099</v>
      </c>
      <c r="B1274">
        <v>-17.6092670242578</v>
      </c>
    </row>
    <row r="1275" spans="1:2" x14ac:dyDescent="0.25">
      <c r="A1275">
        <f>-33.9700964994364</f>
        <v>-33.970096499436401</v>
      </c>
      <c r="B1275">
        <v>-10.7335575726361</v>
      </c>
    </row>
    <row r="1276" spans="1:2" x14ac:dyDescent="0.25">
      <c r="A1276">
        <f>-26.0966780943056</f>
        <v>-26.096678094305599</v>
      </c>
      <c r="B1276">
        <v>-14.6650733678548</v>
      </c>
    </row>
    <row r="1277" spans="1:2" x14ac:dyDescent="0.25">
      <c r="A1277">
        <f>-16.3944045796876</f>
        <v>-16.394404579687599</v>
      </c>
      <c r="B1277">
        <v>-12.095739100197999</v>
      </c>
    </row>
    <row r="1278" spans="1:2" x14ac:dyDescent="0.25">
      <c r="A1278">
        <v>6.6696694085181498</v>
      </c>
      <c r="B1278">
        <v>3.5409582209347001</v>
      </c>
    </row>
    <row r="1279" spans="1:2" x14ac:dyDescent="0.25">
      <c r="A1279">
        <f>-18.1637141120785</f>
        <v>-18.163714112078502</v>
      </c>
      <c r="B1279">
        <v>-9.8279624166545698</v>
      </c>
    </row>
    <row r="1280" spans="1:2" x14ac:dyDescent="0.25">
      <c r="A1280">
        <v>9.5056098733162795</v>
      </c>
      <c r="B1280">
        <v>3.8856330298525701</v>
      </c>
    </row>
    <row r="1281" spans="1:2" x14ac:dyDescent="0.25">
      <c r="A1281">
        <v>29.329043595223201</v>
      </c>
      <c r="B1281">
        <v>-0.35569012501569103</v>
      </c>
    </row>
    <row r="1282" spans="1:2" x14ac:dyDescent="0.25">
      <c r="A1282">
        <v>22.0786207998067</v>
      </c>
      <c r="B1282">
        <v>-8.5346449214315996</v>
      </c>
    </row>
    <row r="1283" spans="1:2" x14ac:dyDescent="0.25">
      <c r="A1283">
        <f>-29.2170693339732</f>
        <v>-29.2170693339732</v>
      </c>
      <c r="B1283">
        <v>-13.2080737644084</v>
      </c>
    </row>
    <row r="1284" spans="1:2" x14ac:dyDescent="0.25">
      <c r="A1284">
        <v>-6.1285355784534898</v>
      </c>
      <c r="B1284">
        <v>4.1924439847672703</v>
      </c>
    </row>
    <row r="1285" spans="1:2" x14ac:dyDescent="0.25">
      <c r="A1285">
        <v>22.9302816610282</v>
      </c>
      <c r="B1285">
        <v>-0.14755858283979201</v>
      </c>
    </row>
    <row r="1286" spans="1:2" x14ac:dyDescent="0.25">
      <c r="A1286">
        <v>23.128911086133002</v>
      </c>
      <c r="B1286">
        <v>-8.8238366189270501</v>
      </c>
    </row>
    <row r="1287" spans="1:2" x14ac:dyDescent="0.25">
      <c r="A1287">
        <v>38.489126078086102</v>
      </c>
      <c r="B1287">
        <v>-2.5714945115975198</v>
      </c>
    </row>
    <row r="1288" spans="1:2" x14ac:dyDescent="0.25">
      <c r="A1288">
        <v>3.3428864176125801</v>
      </c>
      <c r="B1288">
        <v>0.57827636297611895</v>
      </c>
    </row>
    <row r="1289" spans="1:2" x14ac:dyDescent="0.25">
      <c r="A1289">
        <v>28.711813138240402</v>
      </c>
      <c r="B1289">
        <v>-4.359935090035</v>
      </c>
    </row>
    <row r="1290" spans="1:2" x14ac:dyDescent="0.25">
      <c r="A1290">
        <v>9.4004299508434901</v>
      </c>
      <c r="B1290">
        <v>7.38800930693324</v>
      </c>
    </row>
    <row r="1291" spans="1:2" x14ac:dyDescent="0.25">
      <c r="A1291">
        <v>5.7817835605800498</v>
      </c>
      <c r="B1291">
        <v>1.8730481508564401</v>
      </c>
    </row>
    <row r="1292" spans="1:2" x14ac:dyDescent="0.25">
      <c r="A1292">
        <v>36.719989792966103</v>
      </c>
      <c r="B1292">
        <v>-2.1391196668883801</v>
      </c>
    </row>
    <row r="1293" spans="1:2" x14ac:dyDescent="0.25">
      <c r="A1293">
        <f>-34.94187216808</f>
        <v>-34.941872168080003</v>
      </c>
      <c r="B1293">
        <v>-15.7749204506226</v>
      </c>
    </row>
    <row r="1294" spans="1:2" x14ac:dyDescent="0.25">
      <c r="A1294">
        <f>-28.2791516736128</f>
        <v>-28.279151673612802</v>
      </c>
      <c r="B1294">
        <v>-15.1981920769783</v>
      </c>
    </row>
    <row r="1295" spans="1:2" x14ac:dyDescent="0.25">
      <c r="A1295">
        <v>-1.85925196397749</v>
      </c>
      <c r="B1295">
        <v>2.5573112534482099</v>
      </c>
    </row>
    <row r="1296" spans="1:2" x14ac:dyDescent="0.25">
      <c r="A1296">
        <f>-20.6114246140038</f>
        <v>-20.611424614003798</v>
      </c>
      <c r="B1296">
        <v>-14.523537416045899</v>
      </c>
    </row>
    <row r="1297" spans="1:2" x14ac:dyDescent="0.25">
      <c r="A1297">
        <f>-25.8797142583909</f>
        <v>-25.879714258390901</v>
      </c>
      <c r="B1297">
        <v>-10.945217955564299</v>
      </c>
    </row>
    <row r="1298" spans="1:2" x14ac:dyDescent="0.25">
      <c r="A1298">
        <v>-0.30526814422734699</v>
      </c>
      <c r="B1298">
        <v>6.1185271336529503</v>
      </c>
    </row>
    <row r="1299" spans="1:2" x14ac:dyDescent="0.25">
      <c r="A1299">
        <v>7.2873800298870197</v>
      </c>
      <c r="B1299">
        <v>0.24657351378314701</v>
      </c>
    </row>
    <row r="1300" spans="1:2" x14ac:dyDescent="0.25">
      <c r="A1300">
        <v>1.79782089322877</v>
      </c>
      <c r="B1300">
        <v>9.0925607584524109</v>
      </c>
    </row>
    <row r="1301" spans="1:2" x14ac:dyDescent="0.25">
      <c r="A1301">
        <f>-25.4705299112513</f>
        <v>-25.470529911251301</v>
      </c>
      <c r="B1301">
        <v>-15.0334163371601</v>
      </c>
    </row>
    <row r="1302" spans="1:2" x14ac:dyDescent="0.25">
      <c r="A1302">
        <v>38.650137330097699</v>
      </c>
      <c r="B1302">
        <v>-8.7319777544855093</v>
      </c>
    </row>
    <row r="1303" spans="1:2" x14ac:dyDescent="0.25">
      <c r="A1303">
        <f>-18.3766711023964</f>
        <v>-18.376671102396401</v>
      </c>
      <c r="B1303">
        <v>-14.563519721586999</v>
      </c>
    </row>
    <row r="1304" spans="1:2" x14ac:dyDescent="0.25">
      <c r="A1304">
        <f>-28.2030716967172</f>
        <v>-28.203071696717199</v>
      </c>
      <c r="B1304">
        <v>-18.1587240901809</v>
      </c>
    </row>
    <row r="1305" spans="1:2" x14ac:dyDescent="0.25">
      <c r="A1305">
        <f>-27.4801611367775</f>
        <v>-27.4801611367775</v>
      </c>
      <c r="B1305">
        <v>-18.1060065404913</v>
      </c>
    </row>
    <row r="1306" spans="1:2" x14ac:dyDescent="0.25">
      <c r="A1306">
        <f>-19.5512923688194</f>
        <v>-19.5512923688194</v>
      </c>
      <c r="B1306">
        <v>-18.731465245648501</v>
      </c>
    </row>
    <row r="1307" spans="1:2" x14ac:dyDescent="0.25">
      <c r="A1307">
        <f>-20.9892446889887</f>
        <v>-20.989244688988698</v>
      </c>
      <c r="B1307">
        <v>-14.688122342892299</v>
      </c>
    </row>
    <row r="1308" spans="1:2" x14ac:dyDescent="0.25">
      <c r="A1308">
        <f>-18.3694360032583</f>
        <v>-18.369436003258301</v>
      </c>
      <c r="B1308">
        <v>-17.248121783868001</v>
      </c>
    </row>
    <row r="1309" spans="1:2" x14ac:dyDescent="0.25">
      <c r="A1309">
        <f>-18.2351468008175</f>
        <v>-18.2351468008175</v>
      </c>
      <c r="B1309">
        <v>-9.7195952754114003</v>
      </c>
    </row>
    <row r="1310" spans="1:2" x14ac:dyDescent="0.25">
      <c r="A1310">
        <f>-21.8826846741973</f>
        <v>-21.8826846741973</v>
      </c>
      <c r="B1310">
        <v>-9.7314532441099608</v>
      </c>
    </row>
    <row r="1311" spans="1:2" x14ac:dyDescent="0.25">
      <c r="A1311">
        <v>3.94312589099862</v>
      </c>
      <c r="B1311">
        <v>-0.34160911098839603</v>
      </c>
    </row>
    <row r="1312" spans="1:2" x14ac:dyDescent="0.25">
      <c r="A1312">
        <v>37.805977113505598</v>
      </c>
      <c r="B1312">
        <v>-1.96288527008456</v>
      </c>
    </row>
    <row r="1313" spans="1:2" x14ac:dyDescent="0.25">
      <c r="A1313">
        <v>10.2256613828281</v>
      </c>
      <c r="B1313">
        <v>4.5854272502185598</v>
      </c>
    </row>
    <row r="1314" spans="1:2" x14ac:dyDescent="0.25">
      <c r="A1314">
        <v>5.1699565059849801</v>
      </c>
      <c r="B1314">
        <v>4.8853114860640297</v>
      </c>
    </row>
    <row r="1315" spans="1:2" x14ac:dyDescent="0.25">
      <c r="A1315">
        <v>4.5162504678144604</v>
      </c>
      <c r="B1315">
        <v>9.5073440798285294</v>
      </c>
    </row>
    <row r="1316" spans="1:2" x14ac:dyDescent="0.25">
      <c r="A1316">
        <f>-33.438856229447</f>
        <v>-33.438856229446998</v>
      </c>
      <c r="B1316">
        <v>-15.0548811776556</v>
      </c>
    </row>
    <row r="1317" spans="1:2" x14ac:dyDescent="0.25">
      <c r="A1317">
        <v>37.934865400185899</v>
      </c>
      <c r="B1317">
        <v>-0.81568177780917805</v>
      </c>
    </row>
    <row r="1318" spans="1:2" x14ac:dyDescent="0.25">
      <c r="A1318">
        <v>29.152490118263099</v>
      </c>
      <c r="B1318">
        <v>-8.6440036095814605</v>
      </c>
    </row>
    <row r="1319" spans="1:2" x14ac:dyDescent="0.25">
      <c r="A1319">
        <f>-25.4563386428771</f>
        <v>-25.4563386428771</v>
      </c>
      <c r="B1319">
        <v>-16.121677131316801</v>
      </c>
    </row>
    <row r="1320" spans="1:2" x14ac:dyDescent="0.25">
      <c r="A1320">
        <f>-24.0090091828845</f>
        <v>-24.009009182884501</v>
      </c>
      <c r="B1320">
        <v>-15.563814060436901</v>
      </c>
    </row>
    <row r="1321" spans="1:2" x14ac:dyDescent="0.25">
      <c r="A1321">
        <v>40.701362747647103</v>
      </c>
      <c r="B1321">
        <v>-1.9573635610882201</v>
      </c>
    </row>
    <row r="1322" spans="1:2" x14ac:dyDescent="0.25">
      <c r="A1322">
        <f>-19.7699564635086</f>
        <v>-19.769956463508599</v>
      </c>
      <c r="B1322">
        <v>-17.6179331112345</v>
      </c>
    </row>
    <row r="1323" spans="1:2" x14ac:dyDescent="0.25">
      <c r="A1323">
        <f>-28.7862551405083</f>
        <v>-28.786255140508299</v>
      </c>
      <c r="B1323">
        <v>-17.018597359973501</v>
      </c>
    </row>
    <row r="1324" spans="1:2" x14ac:dyDescent="0.25">
      <c r="A1324">
        <v>-1.61947106443039</v>
      </c>
      <c r="B1324">
        <v>1.6420996810663</v>
      </c>
    </row>
    <row r="1325" spans="1:2" x14ac:dyDescent="0.25">
      <c r="A1325">
        <f>-33.02436637193</f>
        <v>-33.02436637193</v>
      </c>
      <c r="B1325">
        <v>-17.8657264834006</v>
      </c>
    </row>
    <row r="1326" spans="1:2" x14ac:dyDescent="0.25">
      <c r="A1326">
        <f>-26.3904703549294</f>
        <v>-26.390470354929398</v>
      </c>
      <c r="B1326">
        <v>-15.1104934492823</v>
      </c>
    </row>
    <row r="1327" spans="1:2" x14ac:dyDescent="0.25">
      <c r="A1327">
        <v>25.6208190015216</v>
      </c>
      <c r="B1327">
        <v>-0.480957878336292</v>
      </c>
    </row>
    <row r="1328" spans="1:2" x14ac:dyDescent="0.25">
      <c r="A1328">
        <v>4.0492966760927898</v>
      </c>
      <c r="B1328">
        <v>6.6284594338935596</v>
      </c>
    </row>
    <row r="1329" spans="1:2" x14ac:dyDescent="0.25">
      <c r="A1329">
        <v>-4.8770821836419502</v>
      </c>
      <c r="B1329">
        <v>0.32725616135934299</v>
      </c>
    </row>
    <row r="1330" spans="1:2" x14ac:dyDescent="0.25">
      <c r="A1330">
        <v>39.094606059626301</v>
      </c>
      <c r="B1330">
        <v>-5.0301986283934799</v>
      </c>
    </row>
    <row r="1331" spans="1:2" x14ac:dyDescent="0.25">
      <c r="A1331">
        <v>5.5866782976473699</v>
      </c>
      <c r="B1331">
        <v>5.9204839289464299</v>
      </c>
    </row>
    <row r="1332" spans="1:2" x14ac:dyDescent="0.25">
      <c r="A1332">
        <v>26.090138928517302</v>
      </c>
      <c r="B1332">
        <v>-8.8491629373509308</v>
      </c>
    </row>
    <row r="1333" spans="1:2" x14ac:dyDescent="0.25">
      <c r="A1333">
        <v>-3.1089185131147299</v>
      </c>
      <c r="B1333">
        <v>4.1929406828980502</v>
      </c>
    </row>
    <row r="1334" spans="1:2" x14ac:dyDescent="0.25">
      <c r="A1334">
        <f>-26.3576812930611</f>
        <v>-26.357681293061098</v>
      </c>
      <c r="B1334">
        <v>-14.422552053338</v>
      </c>
    </row>
    <row r="1335" spans="1:2" x14ac:dyDescent="0.25">
      <c r="A1335">
        <v>8.6097858373204996</v>
      </c>
      <c r="B1335">
        <v>4.2610632420825896</v>
      </c>
    </row>
    <row r="1336" spans="1:2" x14ac:dyDescent="0.25">
      <c r="A1336">
        <f>-23.9794328179006</f>
        <v>-23.979432817900602</v>
      </c>
      <c r="B1336">
        <v>-14.9365782106401</v>
      </c>
    </row>
    <row r="1337" spans="1:2" x14ac:dyDescent="0.25">
      <c r="A1337">
        <f>-30.2432929711289</f>
        <v>-30.243292971128898</v>
      </c>
      <c r="B1337">
        <v>-13.459995980536901</v>
      </c>
    </row>
    <row r="1338" spans="1:2" x14ac:dyDescent="0.25">
      <c r="A1338">
        <v>23.7625759658712</v>
      </c>
      <c r="B1338">
        <v>-6.3842233035448599</v>
      </c>
    </row>
    <row r="1339" spans="1:2" x14ac:dyDescent="0.25">
      <c r="A1339">
        <v>22.5257446550645</v>
      </c>
      <c r="B1339">
        <v>-6.6505639939876504</v>
      </c>
    </row>
    <row r="1340" spans="1:2" x14ac:dyDescent="0.25">
      <c r="A1340">
        <f>-17.197446539712</f>
        <v>-17.197446539712001</v>
      </c>
      <c r="B1340">
        <v>-11.9255530043558</v>
      </c>
    </row>
    <row r="1341" spans="1:2" x14ac:dyDescent="0.25">
      <c r="A1341">
        <f>-29.5181597000546</f>
        <v>-29.5181597000546</v>
      </c>
      <c r="B1341">
        <v>-19.333787089354299</v>
      </c>
    </row>
    <row r="1342" spans="1:2" x14ac:dyDescent="0.25">
      <c r="A1342">
        <f>-19.9432399085699</f>
        <v>-19.9432399085699</v>
      </c>
      <c r="B1342">
        <v>-13.1853581499673</v>
      </c>
    </row>
    <row r="1343" spans="1:2" x14ac:dyDescent="0.25">
      <c r="A1343">
        <v>25.37606037694</v>
      </c>
      <c r="B1343">
        <v>-3.5630022737096998</v>
      </c>
    </row>
    <row r="1344" spans="1:2" x14ac:dyDescent="0.25">
      <c r="A1344">
        <f>-19.4975344972726</f>
        <v>-19.4975344972726</v>
      </c>
      <c r="B1344">
        <v>-16.123864736279302</v>
      </c>
    </row>
    <row r="1345" spans="1:2" x14ac:dyDescent="0.25">
      <c r="A1345">
        <f>-28.7597460474681</f>
        <v>-28.759746047468099</v>
      </c>
      <c r="B1345">
        <v>-13.498611047695499</v>
      </c>
    </row>
    <row r="1346" spans="1:2" x14ac:dyDescent="0.25">
      <c r="A1346">
        <v>8.4261002086314107</v>
      </c>
      <c r="B1346">
        <v>0.113501198074885</v>
      </c>
    </row>
    <row r="1347" spans="1:2" x14ac:dyDescent="0.25">
      <c r="A1347">
        <v>10.643150700912299</v>
      </c>
      <c r="B1347">
        <v>0.87514959728436703</v>
      </c>
    </row>
    <row r="1348" spans="1:2" x14ac:dyDescent="0.25">
      <c r="A1348">
        <v>-3.5306812957359499</v>
      </c>
      <c r="B1348">
        <v>4.8450083751379296</v>
      </c>
    </row>
    <row r="1349" spans="1:2" x14ac:dyDescent="0.25">
      <c r="A1349">
        <v>13.443124092861201</v>
      </c>
      <c r="B1349">
        <v>8.4077411022686803</v>
      </c>
    </row>
    <row r="1350" spans="1:2" x14ac:dyDescent="0.25">
      <c r="A1350">
        <v>6.2257702344478298</v>
      </c>
      <c r="B1350">
        <v>2.0757085538456401</v>
      </c>
    </row>
    <row r="1351" spans="1:2" x14ac:dyDescent="0.25">
      <c r="A1351">
        <v>0.44601715992108998</v>
      </c>
      <c r="B1351">
        <v>9.6468368770572592</v>
      </c>
    </row>
    <row r="1352" spans="1:2" x14ac:dyDescent="0.25">
      <c r="A1352">
        <v>26.067969791601101</v>
      </c>
      <c r="B1352">
        <v>-6.1106790107835796</v>
      </c>
    </row>
    <row r="1353" spans="1:2" x14ac:dyDescent="0.25">
      <c r="A1353">
        <f>-18.9385210536933</f>
        <v>-18.9385210536933</v>
      </c>
      <c r="B1353">
        <v>-19.1493651599861</v>
      </c>
    </row>
    <row r="1354" spans="1:2" x14ac:dyDescent="0.25">
      <c r="A1354">
        <f>-22.4192370282593</f>
        <v>-22.4192370282593</v>
      </c>
      <c r="B1354">
        <v>-18.2993492300265</v>
      </c>
    </row>
    <row r="1355" spans="1:2" x14ac:dyDescent="0.25">
      <c r="A1355">
        <v>-5.5213863722921097</v>
      </c>
      <c r="B1355">
        <v>0.104149026069777</v>
      </c>
    </row>
    <row r="1356" spans="1:2" x14ac:dyDescent="0.25">
      <c r="A1356">
        <f>-22.6567055034883</f>
        <v>-22.6567055034883</v>
      </c>
      <c r="B1356">
        <v>-11.8141349736397</v>
      </c>
    </row>
    <row r="1357" spans="1:2" x14ac:dyDescent="0.25">
      <c r="A1357">
        <v>21.490733419185901</v>
      </c>
      <c r="B1357">
        <v>-7.5325631635236601</v>
      </c>
    </row>
    <row r="1358" spans="1:2" x14ac:dyDescent="0.25">
      <c r="A1358">
        <v>33.3666783973948</v>
      </c>
      <c r="B1358">
        <v>-9.6008533082429608</v>
      </c>
    </row>
    <row r="1359" spans="1:2" x14ac:dyDescent="0.25">
      <c r="A1359">
        <f>-26.1399008710214</f>
        <v>-26.1399008710214</v>
      </c>
      <c r="B1359">
        <v>-16.320945941223499</v>
      </c>
    </row>
    <row r="1360" spans="1:2" x14ac:dyDescent="0.25">
      <c r="A1360">
        <f>-28.0420019060445</f>
        <v>-28.042001906044501</v>
      </c>
      <c r="B1360">
        <v>-17.1865063271628</v>
      </c>
    </row>
    <row r="1361" spans="1:2" x14ac:dyDescent="0.25">
      <c r="A1361">
        <v>22.463728432058399</v>
      </c>
      <c r="B1361">
        <v>-9.4796121745900699</v>
      </c>
    </row>
    <row r="1362" spans="1:2" x14ac:dyDescent="0.25">
      <c r="A1362">
        <f>-24.580236553059</f>
        <v>-24.580236553058999</v>
      </c>
      <c r="B1362">
        <v>-10.5116450293899</v>
      </c>
    </row>
    <row r="1363" spans="1:2" x14ac:dyDescent="0.25">
      <c r="A1363">
        <f>-17.564080620272</f>
        <v>-17.564080620272001</v>
      </c>
      <c r="B1363">
        <v>-18.574806806059499</v>
      </c>
    </row>
    <row r="1364" spans="1:2" x14ac:dyDescent="0.25">
      <c r="A1364">
        <f>-19.3027323845836</f>
        <v>-19.302732384583599</v>
      </c>
      <c r="B1364">
        <v>-9.5300748138665003</v>
      </c>
    </row>
    <row r="1365" spans="1:2" x14ac:dyDescent="0.25">
      <c r="A1365">
        <v>8.7230327332698394</v>
      </c>
      <c r="B1365">
        <v>0.38160032021948398</v>
      </c>
    </row>
    <row r="1366" spans="1:2" x14ac:dyDescent="0.25">
      <c r="A1366">
        <v>36.612394434022001</v>
      </c>
      <c r="B1366">
        <v>-9.0095358541579706</v>
      </c>
    </row>
    <row r="1367" spans="1:2" x14ac:dyDescent="0.25">
      <c r="A1367">
        <v>13.0847720222057</v>
      </c>
      <c r="B1367">
        <v>3.1377132665752399</v>
      </c>
    </row>
    <row r="1368" spans="1:2" x14ac:dyDescent="0.25">
      <c r="A1368">
        <v>35.2542024174613</v>
      </c>
      <c r="B1368">
        <v>-8.1718339192977005</v>
      </c>
    </row>
    <row r="1369" spans="1:2" x14ac:dyDescent="0.25">
      <c r="A1369">
        <v>8.4622183378477303</v>
      </c>
      <c r="B1369">
        <v>5.8131476338816501</v>
      </c>
    </row>
    <row r="1370" spans="1:2" x14ac:dyDescent="0.25">
      <c r="A1370">
        <f>-25.8536459486206</f>
        <v>-25.853645948620599</v>
      </c>
      <c r="B1370">
        <v>-13.1818594540748</v>
      </c>
    </row>
    <row r="1371" spans="1:2" x14ac:dyDescent="0.25">
      <c r="A1371">
        <v>4.8288950989863801</v>
      </c>
      <c r="B1371">
        <v>2.1790286505416701</v>
      </c>
    </row>
    <row r="1372" spans="1:2" x14ac:dyDescent="0.25">
      <c r="A1372">
        <f>-27.5278634886964</f>
        <v>-27.527863488696401</v>
      </c>
      <c r="B1372">
        <v>-13.5030679472993</v>
      </c>
    </row>
    <row r="1373" spans="1:2" x14ac:dyDescent="0.25">
      <c r="A1373">
        <v>-5.7809975658755901</v>
      </c>
      <c r="B1373">
        <v>1.1509648393751499</v>
      </c>
    </row>
    <row r="1374" spans="1:2" x14ac:dyDescent="0.25">
      <c r="A1374">
        <f>-30.1249728088606</f>
        <v>-30.124972808860601</v>
      </c>
      <c r="B1374">
        <v>-10.368476190629</v>
      </c>
    </row>
    <row r="1375" spans="1:2" x14ac:dyDescent="0.25">
      <c r="A1375">
        <f>-26.182435224522</f>
        <v>-26.182435224521999</v>
      </c>
      <c r="B1375">
        <v>-13.016584848900401</v>
      </c>
    </row>
    <row r="1376" spans="1:2" x14ac:dyDescent="0.25">
      <c r="A1376">
        <f>-16.5523188572342</f>
        <v>-16.552318857234201</v>
      </c>
      <c r="B1376">
        <v>-18.277625436034299</v>
      </c>
    </row>
    <row r="1377" spans="1:2" x14ac:dyDescent="0.25">
      <c r="A1377">
        <v>2.3455023059257298</v>
      </c>
      <c r="B1377">
        <v>7.0886611819719798</v>
      </c>
    </row>
    <row r="1378" spans="1:2" x14ac:dyDescent="0.25">
      <c r="A1378">
        <f>-20.365378810994</f>
        <v>-20.365378810993999</v>
      </c>
      <c r="B1378">
        <v>-11.6404360155025</v>
      </c>
    </row>
    <row r="1379" spans="1:2" x14ac:dyDescent="0.25">
      <c r="A1379">
        <f>-16.2837156921278</f>
        <v>-16.283715692127799</v>
      </c>
      <c r="B1379">
        <v>-9.9655575813266495</v>
      </c>
    </row>
    <row r="1380" spans="1:2" x14ac:dyDescent="0.25">
      <c r="A1380">
        <v>-2.9270432344122099</v>
      </c>
      <c r="B1380">
        <v>6.3245108929911602</v>
      </c>
    </row>
    <row r="1381" spans="1:2" x14ac:dyDescent="0.25">
      <c r="A1381">
        <v>4.1573746429212299</v>
      </c>
      <c r="B1381">
        <v>3.3792381638314999</v>
      </c>
    </row>
    <row r="1382" spans="1:2" x14ac:dyDescent="0.25">
      <c r="A1382">
        <v>0.68630358670499103</v>
      </c>
      <c r="B1382">
        <v>2.0660203991102501</v>
      </c>
    </row>
    <row r="1383" spans="1:2" x14ac:dyDescent="0.25">
      <c r="A1383">
        <f>-31.5496284198876</f>
        <v>-31.5496284198876</v>
      </c>
      <c r="B1383">
        <v>-16.581374392097999</v>
      </c>
    </row>
    <row r="1384" spans="1:2" x14ac:dyDescent="0.25">
      <c r="A1384">
        <v>6.7472972452687801</v>
      </c>
      <c r="B1384">
        <v>8.5165843171544005</v>
      </c>
    </row>
    <row r="1385" spans="1:2" x14ac:dyDescent="0.25">
      <c r="A1385">
        <f>-26.3912228325819</f>
        <v>-26.391222832581899</v>
      </c>
      <c r="B1385">
        <v>-14.482918262418901</v>
      </c>
    </row>
    <row r="1386" spans="1:2" x14ac:dyDescent="0.25">
      <c r="A1386">
        <v>25.176012033744499</v>
      </c>
      <c r="B1386">
        <v>-6.0064456940823803</v>
      </c>
    </row>
    <row r="1387" spans="1:2" x14ac:dyDescent="0.25">
      <c r="A1387">
        <f>-35.1707398355126</f>
        <v>-35.170739835512599</v>
      </c>
      <c r="B1387">
        <v>-16.1127980842308</v>
      </c>
    </row>
    <row r="1388" spans="1:2" x14ac:dyDescent="0.25">
      <c r="A1388">
        <v>12.7414238838677</v>
      </c>
      <c r="B1388">
        <v>8.9686458762639791</v>
      </c>
    </row>
    <row r="1389" spans="1:2" x14ac:dyDescent="0.25">
      <c r="A1389">
        <v>35.588773343461703</v>
      </c>
      <c r="B1389">
        <v>0.20706758106051901</v>
      </c>
    </row>
    <row r="1390" spans="1:2" x14ac:dyDescent="0.25">
      <c r="A1390">
        <f>-29.9190530444464</f>
        <v>-29.9190530444464</v>
      </c>
      <c r="B1390">
        <v>-16.4521213874953</v>
      </c>
    </row>
    <row r="1391" spans="1:2" x14ac:dyDescent="0.25">
      <c r="A1391">
        <f>-15.8368879520395</f>
        <v>-15.836887952039501</v>
      </c>
      <c r="B1391">
        <v>-15.3217976063448</v>
      </c>
    </row>
    <row r="1392" spans="1:2" x14ac:dyDescent="0.25">
      <c r="A1392">
        <v>5.3313785214373803</v>
      </c>
      <c r="B1392">
        <v>4.7699318970583402</v>
      </c>
    </row>
    <row r="1393" spans="1:2" x14ac:dyDescent="0.25">
      <c r="A1393">
        <v>-2.6803931539142498</v>
      </c>
      <c r="B1393">
        <v>6.4491167032335497</v>
      </c>
    </row>
    <row r="1394" spans="1:2" x14ac:dyDescent="0.25">
      <c r="A1394">
        <v>3.7032068323466798</v>
      </c>
      <c r="B1394">
        <v>8.9202673963625791</v>
      </c>
    </row>
    <row r="1395" spans="1:2" x14ac:dyDescent="0.25">
      <c r="A1395">
        <v>33.494930919659602</v>
      </c>
      <c r="B1395">
        <v>-2.1379224035170799</v>
      </c>
    </row>
    <row r="1396" spans="1:2" x14ac:dyDescent="0.25">
      <c r="A1396">
        <v>24.1549439263935</v>
      </c>
      <c r="B1396">
        <v>-3.6288005344199501</v>
      </c>
    </row>
    <row r="1397" spans="1:2" x14ac:dyDescent="0.25">
      <c r="A1397">
        <v>33.326922033632101</v>
      </c>
      <c r="B1397">
        <v>-7.7805350097784602</v>
      </c>
    </row>
    <row r="1398" spans="1:2" x14ac:dyDescent="0.25">
      <c r="A1398">
        <f>-34.190138104785</f>
        <v>-34.190138104784999</v>
      </c>
      <c r="B1398">
        <v>-14.576073393229199</v>
      </c>
    </row>
    <row r="1399" spans="1:2" x14ac:dyDescent="0.25">
      <c r="A1399">
        <f>-18.4226871564228</f>
        <v>-18.4226871564228</v>
      </c>
      <c r="B1399">
        <v>-12.9142246068189</v>
      </c>
    </row>
    <row r="1400" spans="1:2" x14ac:dyDescent="0.25">
      <c r="A1400">
        <v>-0.362578060702685</v>
      </c>
      <c r="B1400">
        <v>5.2597244494871003</v>
      </c>
    </row>
    <row r="1401" spans="1:2" x14ac:dyDescent="0.25">
      <c r="A1401">
        <v>25.0668824640093</v>
      </c>
      <c r="B1401">
        <v>-1.68556260829459</v>
      </c>
    </row>
    <row r="1402" spans="1:2" x14ac:dyDescent="0.25">
      <c r="A1402">
        <v>1.47876896238664</v>
      </c>
      <c r="B1402">
        <v>8.4783164608921098</v>
      </c>
    </row>
    <row r="1403" spans="1:2" x14ac:dyDescent="0.25">
      <c r="A1403">
        <v>37.586277003486003</v>
      </c>
      <c r="B1403">
        <v>-7.5360132506175104</v>
      </c>
    </row>
    <row r="1404" spans="1:2" x14ac:dyDescent="0.25">
      <c r="A1404">
        <f>-18.8973292464393</f>
        <v>-18.897329246439298</v>
      </c>
      <c r="B1404">
        <v>-10.759956661141199</v>
      </c>
    </row>
    <row r="1405" spans="1:2" x14ac:dyDescent="0.25">
      <c r="A1405">
        <f>-18.1556314704374</f>
        <v>-18.155631470437399</v>
      </c>
      <c r="B1405">
        <v>-16.277390907185001</v>
      </c>
    </row>
    <row r="1406" spans="1:2" x14ac:dyDescent="0.25">
      <c r="A1406">
        <v>-3.80415338840618</v>
      </c>
      <c r="B1406">
        <v>4.0052643656222502</v>
      </c>
    </row>
    <row r="1407" spans="1:2" x14ac:dyDescent="0.25">
      <c r="A1407">
        <v>23.691940750471499</v>
      </c>
      <c r="B1407">
        <v>-8.2117655223129802</v>
      </c>
    </row>
    <row r="1408" spans="1:2" x14ac:dyDescent="0.25">
      <c r="A1408">
        <v>3.4826530651554899</v>
      </c>
      <c r="B1408">
        <v>3.16356659374684</v>
      </c>
    </row>
    <row r="1409" spans="1:2" x14ac:dyDescent="0.25">
      <c r="A1409">
        <v>23.274798625810099</v>
      </c>
      <c r="B1409">
        <v>-6.6525707761577397</v>
      </c>
    </row>
    <row r="1410" spans="1:2" x14ac:dyDescent="0.25">
      <c r="A1410">
        <f>-29.4200830739571</f>
        <v>-29.420083073957102</v>
      </c>
      <c r="B1410">
        <v>-12.1633764342061</v>
      </c>
    </row>
    <row r="1411" spans="1:2" x14ac:dyDescent="0.25">
      <c r="A1411">
        <f>-23.4138988096246</f>
        <v>-23.413898809624602</v>
      </c>
      <c r="B1411">
        <v>-15.488794003622001</v>
      </c>
    </row>
    <row r="1412" spans="1:2" x14ac:dyDescent="0.25">
      <c r="A1412">
        <v>-0.63931295521615605</v>
      </c>
      <c r="B1412">
        <v>9.1841324115833398</v>
      </c>
    </row>
    <row r="1413" spans="1:2" x14ac:dyDescent="0.25">
      <c r="A1413">
        <f>-22.4080127421591</f>
        <v>-22.408012742159102</v>
      </c>
      <c r="B1413">
        <v>-17.248678980337701</v>
      </c>
    </row>
    <row r="1414" spans="1:2" x14ac:dyDescent="0.25">
      <c r="A1414">
        <f>-32.0517807141656</f>
        <v>-32.051780714165602</v>
      </c>
      <c r="B1414">
        <v>-12.0451546824854</v>
      </c>
    </row>
    <row r="1415" spans="1:2" x14ac:dyDescent="0.25">
      <c r="A1415">
        <v>3.9999356429286301</v>
      </c>
      <c r="B1415">
        <v>-2.40796574734389E-2</v>
      </c>
    </row>
    <row r="1416" spans="1:2" x14ac:dyDescent="0.25">
      <c r="A1416">
        <v>30.081083578192899</v>
      </c>
      <c r="B1416">
        <v>-4.3784467553308497</v>
      </c>
    </row>
    <row r="1417" spans="1:2" x14ac:dyDescent="0.25">
      <c r="A1417">
        <v>22.1900450478878</v>
      </c>
      <c r="B1417">
        <v>-8.5643309766865201</v>
      </c>
    </row>
    <row r="1418" spans="1:2" x14ac:dyDescent="0.25">
      <c r="A1418">
        <f>-16.4282223018455</f>
        <v>-16.428222301845501</v>
      </c>
      <c r="B1418">
        <v>-10.874460125156</v>
      </c>
    </row>
    <row r="1419" spans="1:2" x14ac:dyDescent="0.25">
      <c r="A1419">
        <v>34.972165194134398</v>
      </c>
      <c r="B1419">
        <v>-6.2093925119154898</v>
      </c>
    </row>
    <row r="1420" spans="1:2" x14ac:dyDescent="0.25">
      <c r="A1420">
        <v>24.126087202696599</v>
      </c>
      <c r="B1420">
        <v>-2.6524629088259801</v>
      </c>
    </row>
    <row r="1421" spans="1:2" x14ac:dyDescent="0.25">
      <c r="A1421">
        <v>31.061063144527399</v>
      </c>
      <c r="B1421">
        <v>-0.27633552706327902</v>
      </c>
    </row>
    <row r="1422" spans="1:2" x14ac:dyDescent="0.25">
      <c r="A1422">
        <f>-33.3900473130049</f>
        <v>-33.390047313004899</v>
      </c>
      <c r="B1422">
        <v>-18.302456987331201</v>
      </c>
    </row>
    <row r="1423" spans="1:2" x14ac:dyDescent="0.25">
      <c r="A1423">
        <f>-18.7106676440709</f>
        <v>-18.710667644070899</v>
      </c>
      <c r="B1423">
        <v>-17.2527824996859</v>
      </c>
    </row>
    <row r="1424" spans="1:2" x14ac:dyDescent="0.25">
      <c r="A1424">
        <v>39.3236006890887</v>
      </c>
      <c r="B1424">
        <v>-1.95549496061652</v>
      </c>
    </row>
    <row r="1425" spans="1:2" x14ac:dyDescent="0.25">
      <c r="A1425">
        <f>-31.5890693235402</f>
        <v>-31.589069323540201</v>
      </c>
      <c r="B1425">
        <v>-11.76462819971</v>
      </c>
    </row>
    <row r="1426" spans="1:2" x14ac:dyDescent="0.25">
      <c r="A1426">
        <f>-25.604982434441</f>
        <v>-25.604982434440998</v>
      </c>
      <c r="B1426">
        <v>-10.823805107635</v>
      </c>
    </row>
    <row r="1427" spans="1:2" x14ac:dyDescent="0.25">
      <c r="A1427">
        <v>12.2690242883604</v>
      </c>
      <c r="B1427">
        <v>3.89245658922226</v>
      </c>
    </row>
    <row r="1428" spans="1:2" x14ac:dyDescent="0.25">
      <c r="A1428">
        <f>-29.3531169162695</f>
        <v>-29.353116916269499</v>
      </c>
      <c r="B1428">
        <v>-17.0183336035876</v>
      </c>
    </row>
    <row r="1429" spans="1:2" x14ac:dyDescent="0.25">
      <c r="A1429">
        <f>-29.5136780660033</f>
        <v>-29.513678066003301</v>
      </c>
      <c r="B1429">
        <v>-11.0752020761655</v>
      </c>
    </row>
    <row r="1430" spans="1:2" x14ac:dyDescent="0.25">
      <c r="A1430">
        <v>23.496139895488401</v>
      </c>
      <c r="B1430">
        <v>-4.57621593961266</v>
      </c>
    </row>
    <row r="1431" spans="1:2" x14ac:dyDescent="0.25">
      <c r="A1431">
        <v>22.979541969156401</v>
      </c>
      <c r="B1431">
        <v>-1.7770097559587901</v>
      </c>
    </row>
    <row r="1432" spans="1:2" x14ac:dyDescent="0.25">
      <c r="A1432">
        <v>37.109108371110601</v>
      </c>
      <c r="B1432">
        <v>-0.32523460748046001</v>
      </c>
    </row>
    <row r="1433" spans="1:2" x14ac:dyDescent="0.25">
      <c r="A1433">
        <f>-25.6098432486591</f>
        <v>-25.6098432486591</v>
      </c>
      <c r="B1433">
        <v>-12.9447851905681</v>
      </c>
    </row>
    <row r="1434" spans="1:2" x14ac:dyDescent="0.25">
      <c r="A1434">
        <v>6.0288362579008405E-4</v>
      </c>
      <c r="B1434">
        <v>5.6843210204685501</v>
      </c>
    </row>
    <row r="1435" spans="1:2" x14ac:dyDescent="0.25">
      <c r="A1435">
        <v>39.1544888509709</v>
      </c>
      <c r="B1435">
        <v>-5.2371733391642197</v>
      </c>
    </row>
    <row r="1436" spans="1:2" x14ac:dyDescent="0.25">
      <c r="A1436">
        <f>-17.1474596797771</f>
        <v>-17.1474596797771</v>
      </c>
      <c r="B1436">
        <v>-13.1918640855692</v>
      </c>
    </row>
    <row r="1437" spans="1:2" x14ac:dyDescent="0.25">
      <c r="A1437">
        <v>37.371033710211897</v>
      </c>
      <c r="B1437">
        <v>-7.8337191401037902</v>
      </c>
    </row>
    <row r="1438" spans="1:2" x14ac:dyDescent="0.25">
      <c r="A1438">
        <v>6.3900364831978598</v>
      </c>
      <c r="B1438">
        <v>6.2570317948027903</v>
      </c>
    </row>
    <row r="1439" spans="1:2" x14ac:dyDescent="0.25">
      <c r="A1439">
        <f>-18.7859287876742</f>
        <v>-18.785928787674202</v>
      </c>
      <c r="B1439">
        <v>-11.870049608998199</v>
      </c>
    </row>
    <row r="1440" spans="1:2" x14ac:dyDescent="0.25">
      <c r="A1440">
        <f>-21.8866973491053</f>
        <v>-21.886697349105301</v>
      </c>
      <c r="B1440">
        <v>-10.6855511248142</v>
      </c>
    </row>
    <row r="1441" spans="1:2" x14ac:dyDescent="0.25">
      <c r="A1441">
        <f>-16.8963416370087</f>
        <v>-16.8963416370087</v>
      </c>
      <c r="B1441">
        <v>-13.712649330708899</v>
      </c>
    </row>
    <row r="1442" spans="1:2" x14ac:dyDescent="0.25">
      <c r="A1442">
        <f>-15.6896733039129</f>
        <v>-15.689673303912899</v>
      </c>
      <c r="B1442">
        <v>-16.584344284612001</v>
      </c>
    </row>
    <row r="1443" spans="1:2" x14ac:dyDescent="0.25">
      <c r="A1443">
        <v>8.4983086877590797</v>
      </c>
      <c r="B1443">
        <v>7.5490826241717297</v>
      </c>
    </row>
    <row r="1444" spans="1:2" x14ac:dyDescent="0.25">
      <c r="A1444">
        <f>-18.9607330344076</f>
        <v>-18.9607330344076</v>
      </c>
      <c r="B1444">
        <v>-9.6561672021422797</v>
      </c>
    </row>
    <row r="1445" spans="1:2" x14ac:dyDescent="0.25">
      <c r="A1445">
        <v>10.8932637022266</v>
      </c>
      <c r="B1445">
        <v>4.7957886214402201</v>
      </c>
    </row>
    <row r="1446" spans="1:2" x14ac:dyDescent="0.25">
      <c r="A1446">
        <v>32.051596829079102</v>
      </c>
      <c r="B1446">
        <v>-1.71298019763589</v>
      </c>
    </row>
    <row r="1447" spans="1:2" x14ac:dyDescent="0.25">
      <c r="A1447">
        <v>27.804435810318299</v>
      </c>
      <c r="B1447">
        <v>-1.40302943668364</v>
      </c>
    </row>
    <row r="1448" spans="1:2" x14ac:dyDescent="0.25">
      <c r="A1448">
        <f>-32.0598956040507</f>
        <v>-32.059895604050702</v>
      </c>
      <c r="B1448">
        <v>-18.422521695709499</v>
      </c>
    </row>
    <row r="1449" spans="1:2" x14ac:dyDescent="0.25">
      <c r="A1449">
        <v>4.3477589269952501</v>
      </c>
      <c r="B1449">
        <v>3.2032229711164999</v>
      </c>
    </row>
    <row r="1450" spans="1:2" x14ac:dyDescent="0.25">
      <c r="A1450">
        <v>34.967151971932502</v>
      </c>
      <c r="B1450">
        <v>-6.3740532881699004</v>
      </c>
    </row>
    <row r="1451" spans="1:2" x14ac:dyDescent="0.25">
      <c r="A1451">
        <f>-17.9555660105851</f>
        <v>-17.955566010585098</v>
      </c>
      <c r="B1451">
        <v>-9.4668130523281402</v>
      </c>
    </row>
    <row r="1452" spans="1:2" x14ac:dyDescent="0.25">
      <c r="A1452">
        <f>-30.2179513453772</f>
        <v>-30.217951345377202</v>
      </c>
      <c r="B1452">
        <v>-17.5660450349434</v>
      </c>
    </row>
    <row r="1453" spans="1:2" x14ac:dyDescent="0.25">
      <c r="A1453">
        <v>7.3431777112032801</v>
      </c>
      <c r="B1453">
        <v>1.5470567709501699</v>
      </c>
    </row>
    <row r="1454" spans="1:2" x14ac:dyDescent="0.25">
      <c r="A1454">
        <v>1.4429179621308299</v>
      </c>
      <c r="B1454">
        <v>8.2753864008165703</v>
      </c>
    </row>
    <row r="1455" spans="1:2" x14ac:dyDescent="0.25">
      <c r="A1455">
        <v>8.9557509954817398</v>
      </c>
      <c r="B1455">
        <v>2.7121954123693799</v>
      </c>
    </row>
    <row r="1456" spans="1:2" x14ac:dyDescent="0.25">
      <c r="A1456">
        <v>21.225855051768601</v>
      </c>
      <c r="B1456">
        <v>-1.21835759312548</v>
      </c>
    </row>
    <row r="1457" spans="1:2" x14ac:dyDescent="0.25">
      <c r="A1457">
        <v>33.263550283559603</v>
      </c>
      <c r="B1457">
        <v>-0.47423545668705802</v>
      </c>
    </row>
    <row r="1458" spans="1:2" x14ac:dyDescent="0.25">
      <c r="A1458">
        <v>9.4561550294665899</v>
      </c>
      <c r="B1458">
        <v>5.6687313778956998</v>
      </c>
    </row>
    <row r="1459" spans="1:2" x14ac:dyDescent="0.25">
      <c r="A1459">
        <v>35.852509398043402</v>
      </c>
      <c r="B1459">
        <v>-1.3906710368005</v>
      </c>
    </row>
    <row r="1460" spans="1:2" x14ac:dyDescent="0.25">
      <c r="A1460">
        <f>-22.3974710114386</f>
        <v>-22.397471011438601</v>
      </c>
      <c r="B1460">
        <v>-16.2289178708306</v>
      </c>
    </row>
    <row r="1461" spans="1:2" x14ac:dyDescent="0.25">
      <c r="A1461">
        <v>3.8521541597556799</v>
      </c>
      <c r="B1461">
        <v>2.49619672765431</v>
      </c>
    </row>
    <row r="1462" spans="1:2" x14ac:dyDescent="0.25">
      <c r="A1462">
        <v>5.1746028178750203</v>
      </c>
      <c r="B1462">
        <v>7.4675669343923303</v>
      </c>
    </row>
    <row r="1463" spans="1:2" x14ac:dyDescent="0.25">
      <c r="A1463">
        <v>-4.6298600826740497</v>
      </c>
      <c r="B1463">
        <v>7.8067125308225798</v>
      </c>
    </row>
    <row r="1464" spans="1:2" x14ac:dyDescent="0.25">
      <c r="A1464">
        <v>-1.8296677709943701</v>
      </c>
      <c r="B1464">
        <v>1.13552040434693</v>
      </c>
    </row>
    <row r="1465" spans="1:2" x14ac:dyDescent="0.25">
      <c r="A1465">
        <v>24.241669637102198</v>
      </c>
      <c r="B1465">
        <v>-5.5100816758743596</v>
      </c>
    </row>
    <row r="1466" spans="1:2" x14ac:dyDescent="0.25">
      <c r="A1466">
        <v>-3.3330436341044898</v>
      </c>
      <c r="B1466">
        <v>5.0880065182553302</v>
      </c>
    </row>
    <row r="1467" spans="1:2" x14ac:dyDescent="0.25">
      <c r="A1467">
        <v>21.040205173334702</v>
      </c>
      <c r="B1467">
        <v>-0.55124627469613596</v>
      </c>
    </row>
    <row r="1468" spans="1:2" x14ac:dyDescent="0.25">
      <c r="A1468">
        <f>-31.778205839829</f>
        <v>-31.778205839828999</v>
      </c>
      <c r="B1468">
        <v>-18.867444750607302</v>
      </c>
    </row>
    <row r="1469" spans="1:2" x14ac:dyDescent="0.25">
      <c r="A1469">
        <f>-33.2170411108642</f>
        <v>-33.217041110864201</v>
      </c>
      <c r="B1469">
        <v>-19.1053305050701</v>
      </c>
    </row>
    <row r="1470" spans="1:2" x14ac:dyDescent="0.25">
      <c r="A1470">
        <v>5.0331005463246399</v>
      </c>
      <c r="B1470">
        <v>9.1142999391791601</v>
      </c>
    </row>
    <row r="1471" spans="1:2" x14ac:dyDescent="0.25">
      <c r="A1471">
        <v>31.0800602748023</v>
      </c>
      <c r="B1471">
        <v>-5.3029056478692498</v>
      </c>
    </row>
    <row r="1472" spans="1:2" x14ac:dyDescent="0.25">
      <c r="A1472">
        <f>-25.4374985636008</f>
        <v>-25.437498563600801</v>
      </c>
      <c r="B1472">
        <v>-15.230646251211301</v>
      </c>
    </row>
    <row r="1473" spans="1:2" x14ac:dyDescent="0.25">
      <c r="A1473">
        <v>35.3384140019444</v>
      </c>
      <c r="B1473">
        <v>-5.5861718049705296</v>
      </c>
    </row>
    <row r="1474" spans="1:2" x14ac:dyDescent="0.25">
      <c r="A1474">
        <f>-33.6218292872803</f>
        <v>-33.621829287280299</v>
      </c>
      <c r="B1474">
        <v>-15.1129755246494</v>
      </c>
    </row>
    <row r="1475" spans="1:2" x14ac:dyDescent="0.25">
      <c r="A1475">
        <v>29.728490607974699</v>
      </c>
      <c r="B1475">
        <v>-7.9773885895058703</v>
      </c>
    </row>
    <row r="1476" spans="1:2" x14ac:dyDescent="0.25">
      <c r="A1476">
        <v>30.3155437410094</v>
      </c>
      <c r="B1476">
        <v>-8.6474287622708399</v>
      </c>
    </row>
    <row r="1477" spans="1:2" x14ac:dyDescent="0.25">
      <c r="A1477">
        <f>-25.2782323183813</f>
        <v>-25.278232318381299</v>
      </c>
      <c r="B1477">
        <v>-16.757854781203399</v>
      </c>
    </row>
    <row r="1478" spans="1:2" x14ac:dyDescent="0.25">
      <c r="A1478">
        <v>-6.3002602156505496</v>
      </c>
      <c r="B1478">
        <v>4.1011322211493102</v>
      </c>
    </row>
    <row r="1479" spans="1:2" x14ac:dyDescent="0.25">
      <c r="A1479">
        <f>-29.7320322118684</f>
        <v>-29.7320322118684</v>
      </c>
      <c r="B1479">
        <v>-15.302382054454799</v>
      </c>
    </row>
    <row r="1480" spans="1:2" x14ac:dyDescent="0.25">
      <c r="A1480">
        <f>-17.6287965095435</f>
        <v>-17.628796509543498</v>
      </c>
      <c r="B1480">
        <v>-13.501441353387399</v>
      </c>
    </row>
    <row r="1481" spans="1:2" x14ac:dyDescent="0.25">
      <c r="A1481">
        <v>3.6282926833694402</v>
      </c>
      <c r="B1481">
        <v>3.7789551098227401</v>
      </c>
    </row>
    <row r="1482" spans="1:2" x14ac:dyDescent="0.25">
      <c r="A1482">
        <f>-24.3267040363983</f>
        <v>-24.326704036398301</v>
      </c>
      <c r="B1482">
        <v>-15.129335331019901</v>
      </c>
    </row>
    <row r="1483" spans="1:2" x14ac:dyDescent="0.25">
      <c r="A1483">
        <f>-22.6814517271728</f>
        <v>-22.681451727172799</v>
      </c>
      <c r="B1483">
        <v>-13.7855114464856</v>
      </c>
    </row>
    <row r="1484" spans="1:2" x14ac:dyDescent="0.25">
      <c r="A1484">
        <v>7.9349733595189598</v>
      </c>
      <c r="B1484">
        <v>0.51471850321586698</v>
      </c>
    </row>
    <row r="1485" spans="1:2" x14ac:dyDescent="0.25">
      <c r="A1485">
        <v>36.600102673259798</v>
      </c>
      <c r="B1485">
        <v>-4.1195958139371198</v>
      </c>
    </row>
    <row r="1486" spans="1:2" x14ac:dyDescent="0.25">
      <c r="A1486">
        <f>-31.7678494569153</f>
        <v>-31.7678494569153</v>
      </c>
      <c r="B1486">
        <v>-18.519398952055099</v>
      </c>
    </row>
    <row r="1487" spans="1:2" x14ac:dyDescent="0.25">
      <c r="A1487">
        <f>-32.923507353393</f>
        <v>-32.923507353392999</v>
      </c>
      <c r="B1487">
        <v>-16.062138827381901</v>
      </c>
    </row>
    <row r="1488" spans="1:2" x14ac:dyDescent="0.25">
      <c r="A1488">
        <v>-6.5543959291434598E-2</v>
      </c>
      <c r="B1488">
        <v>2.78955294534572</v>
      </c>
    </row>
    <row r="1489" spans="1:2" x14ac:dyDescent="0.25">
      <c r="A1489">
        <v>12.9812463417676</v>
      </c>
      <c r="B1489">
        <v>4.5966175419786897</v>
      </c>
    </row>
    <row r="1490" spans="1:2" x14ac:dyDescent="0.25">
      <c r="A1490">
        <f>-18.5996953442253</f>
        <v>-18.599695344225299</v>
      </c>
      <c r="B1490">
        <v>-16.760233667718399</v>
      </c>
    </row>
    <row r="1491" spans="1:2" x14ac:dyDescent="0.25">
      <c r="A1491">
        <f>-15.9123812372766</f>
        <v>-15.9123812372766</v>
      </c>
      <c r="B1491">
        <v>-10.242236490858099</v>
      </c>
    </row>
    <row r="1492" spans="1:2" x14ac:dyDescent="0.25">
      <c r="A1492">
        <v>38.379893641873302</v>
      </c>
      <c r="B1492">
        <v>-1.1426249572457801</v>
      </c>
    </row>
    <row r="1493" spans="1:2" x14ac:dyDescent="0.25">
      <c r="A1493">
        <f>-27.30955493499</f>
        <v>-27.30955493499</v>
      </c>
      <c r="B1493">
        <v>-17.346042464517701</v>
      </c>
    </row>
    <row r="1494" spans="1:2" x14ac:dyDescent="0.25">
      <c r="A1494">
        <v>27.520485330597101</v>
      </c>
      <c r="B1494">
        <v>-7.8495971755502003</v>
      </c>
    </row>
    <row r="1495" spans="1:2" x14ac:dyDescent="0.25">
      <c r="A1495">
        <v>-4.9840220655895404</v>
      </c>
      <c r="B1495">
        <v>9.3725026002882199</v>
      </c>
    </row>
    <row r="1496" spans="1:2" x14ac:dyDescent="0.25">
      <c r="A1496">
        <v>-5.36776574863954</v>
      </c>
      <c r="B1496">
        <v>7.4485581651345303</v>
      </c>
    </row>
    <row r="1497" spans="1:2" x14ac:dyDescent="0.25">
      <c r="A1497">
        <f>-31.2339493773612</f>
        <v>-31.233949377361199</v>
      </c>
      <c r="B1497">
        <v>-13.4440840618041</v>
      </c>
    </row>
    <row r="1498" spans="1:2" x14ac:dyDescent="0.25">
      <c r="A1498">
        <f>-30.1356758637936</f>
        <v>-30.135675863793601</v>
      </c>
      <c r="B1498">
        <v>-10.7259399080964</v>
      </c>
    </row>
    <row r="1499" spans="1:2" x14ac:dyDescent="0.25">
      <c r="A1499">
        <v>28.079445335043001</v>
      </c>
      <c r="B1499">
        <v>-0.82780874264208903</v>
      </c>
    </row>
    <row r="1500" spans="1:2" x14ac:dyDescent="0.25">
      <c r="A1500">
        <f>-35.0682259179813</f>
        <v>-35.068225917981302</v>
      </c>
      <c r="B1500">
        <v>-16.5160155917754</v>
      </c>
    </row>
    <row r="1501" spans="1:2" x14ac:dyDescent="0.25">
      <c r="A1501">
        <v>28.438300343259701</v>
      </c>
      <c r="B1501">
        <v>-7.3443416223524398</v>
      </c>
    </row>
    <row r="1502" spans="1:2" x14ac:dyDescent="0.25">
      <c r="A1502">
        <v>9.2320205170922094</v>
      </c>
      <c r="B1502">
        <v>0.14341090114517399</v>
      </c>
    </row>
    <row r="1503" spans="1:2" x14ac:dyDescent="0.25">
      <c r="A1503">
        <f>-23.3739768560457</f>
        <v>-23.373976856045701</v>
      </c>
      <c r="B1503">
        <v>-14.2244118958185</v>
      </c>
    </row>
    <row r="1504" spans="1:2" x14ac:dyDescent="0.25">
      <c r="A1504">
        <f>-31.3502021581736</f>
        <v>-31.350202158173602</v>
      </c>
      <c r="B1504">
        <v>-11.073803975261701</v>
      </c>
    </row>
    <row r="1505" spans="1:2" x14ac:dyDescent="0.25">
      <c r="A1505">
        <v>23.736817344567601</v>
      </c>
      <c r="B1505">
        <v>-3.8012869820623201</v>
      </c>
    </row>
    <row r="1506" spans="1:2" x14ac:dyDescent="0.25">
      <c r="A1506">
        <v>31.000812589845602</v>
      </c>
      <c r="B1506">
        <v>-0.77785851189016597</v>
      </c>
    </row>
    <row r="1507" spans="1:2" x14ac:dyDescent="0.25">
      <c r="A1507">
        <f>-15.6618841927157</f>
        <v>-15.6618841927157</v>
      </c>
      <c r="B1507">
        <v>-13.0168996905594</v>
      </c>
    </row>
    <row r="1508" spans="1:2" x14ac:dyDescent="0.25">
      <c r="A1508">
        <f>-31.9894505703677</f>
        <v>-31.989450570367701</v>
      </c>
      <c r="B1508">
        <v>-11.694284735816399</v>
      </c>
    </row>
    <row r="1509" spans="1:2" x14ac:dyDescent="0.25">
      <c r="A1509">
        <f>-26.4465461855055</f>
        <v>-26.4465461855055</v>
      </c>
      <c r="B1509">
        <v>-12.994136361991499</v>
      </c>
    </row>
    <row r="1510" spans="1:2" x14ac:dyDescent="0.25">
      <c r="A1510">
        <v>13.1809679378184</v>
      </c>
      <c r="B1510">
        <v>0.74317552262874498</v>
      </c>
    </row>
    <row r="1511" spans="1:2" x14ac:dyDescent="0.25">
      <c r="A1511">
        <v>-3.4350925831100598</v>
      </c>
      <c r="B1511">
        <v>6.4305697172076801</v>
      </c>
    </row>
    <row r="1512" spans="1:2" x14ac:dyDescent="0.25">
      <c r="A1512">
        <v>5.2987345704169302</v>
      </c>
      <c r="B1512">
        <v>2.3838731260909398</v>
      </c>
    </row>
    <row r="1513" spans="1:2" x14ac:dyDescent="0.25">
      <c r="A1513">
        <v>30.961353325373501</v>
      </c>
      <c r="B1513">
        <v>-5.1873706552594703</v>
      </c>
    </row>
    <row r="1514" spans="1:2" x14ac:dyDescent="0.25">
      <c r="A1514">
        <f>-25.8157452927731</f>
        <v>-25.815745292773101</v>
      </c>
      <c r="B1514">
        <v>-16.863874232052599</v>
      </c>
    </row>
    <row r="1515" spans="1:2" x14ac:dyDescent="0.25">
      <c r="A1515">
        <v>40.0510513929068</v>
      </c>
      <c r="B1515">
        <v>-2.1597485557059102</v>
      </c>
    </row>
    <row r="1516" spans="1:2" x14ac:dyDescent="0.25">
      <c r="A1516">
        <v>23.102534372442499</v>
      </c>
      <c r="B1516">
        <v>-4.8230316345745496</v>
      </c>
    </row>
    <row r="1517" spans="1:2" x14ac:dyDescent="0.25">
      <c r="A1517">
        <v>1.76231141666729</v>
      </c>
      <c r="B1517">
        <v>5.9049383253424299</v>
      </c>
    </row>
    <row r="1518" spans="1:2" x14ac:dyDescent="0.25">
      <c r="A1518">
        <f>-25.3067539399669</f>
        <v>-25.306753939966899</v>
      </c>
      <c r="B1518">
        <v>-14.783081089908</v>
      </c>
    </row>
    <row r="1519" spans="1:2" x14ac:dyDescent="0.25">
      <c r="A1519">
        <f>-29.9124933515323</f>
        <v>-29.912493351532301</v>
      </c>
      <c r="B1519">
        <v>-11.1687315858674</v>
      </c>
    </row>
    <row r="1520" spans="1:2" x14ac:dyDescent="0.25">
      <c r="A1520">
        <f>-17.8111778874778</f>
        <v>-17.8111778874778</v>
      </c>
      <c r="B1520">
        <v>-17.430504005505298</v>
      </c>
    </row>
    <row r="1521" spans="1:2" x14ac:dyDescent="0.25">
      <c r="A1521">
        <v>12.1853768451522</v>
      </c>
      <c r="B1521">
        <v>1.4715206895281501</v>
      </c>
    </row>
    <row r="1522" spans="1:2" x14ac:dyDescent="0.25">
      <c r="A1522">
        <f>-30.4181806104096</f>
        <v>-30.4181806104096</v>
      </c>
      <c r="B1522">
        <v>-13.6203815028507</v>
      </c>
    </row>
    <row r="1523" spans="1:2" x14ac:dyDescent="0.25">
      <c r="A1523">
        <v>32.721085194638299</v>
      </c>
      <c r="B1523">
        <v>-9.6067735830190699</v>
      </c>
    </row>
    <row r="1524" spans="1:2" x14ac:dyDescent="0.25">
      <c r="A1524">
        <f>-30.5714030580189</f>
        <v>-30.571403058018898</v>
      </c>
      <c r="B1524">
        <v>-19.4091534300977</v>
      </c>
    </row>
    <row r="1525" spans="1:2" x14ac:dyDescent="0.25">
      <c r="A1525">
        <f>-26.3391597038119</f>
        <v>-26.339159703811902</v>
      </c>
      <c r="B1525">
        <v>-14.742865450747701</v>
      </c>
    </row>
    <row r="1526" spans="1:2" x14ac:dyDescent="0.25">
      <c r="A1526">
        <f>-20.801631967529</f>
        <v>-20.801631967529001</v>
      </c>
      <c r="B1526">
        <v>-12.364594545643399</v>
      </c>
    </row>
    <row r="1527" spans="1:2" x14ac:dyDescent="0.25">
      <c r="A1527">
        <f>-29.0262913009991</f>
        <v>-29.026291300999102</v>
      </c>
      <c r="B1527">
        <v>-18.5650608464315</v>
      </c>
    </row>
    <row r="1528" spans="1:2" x14ac:dyDescent="0.25">
      <c r="A1528">
        <v>25.855134094169198</v>
      </c>
      <c r="B1528">
        <v>-0.33487805476047999</v>
      </c>
    </row>
    <row r="1529" spans="1:2" x14ac:dyDescent="0.25">
      <c r="A1529">
        <f>-17.2318026189824</f>
        <v>-17.2318026189824</v>
      </c>
      <c r="B1529">
        <v>-14.6157453918269</v>
      </c>
    </row>
    <row r="1530" spans="1:2" x14ac:dyDescent="0.25">
      <c r="A1530">
        <v>1.1354830779490901</v>
      </c>
      <c r="B1530">
        <v>3.3955006309240701</v>
      </c>
    </row>
    <row r="1531" spans="1:2" x14ac:dyDescent="0.25">
      <c r="A1531">
        <f>-23.2003940555056</f>
        <v>-23.200394055505601</v>
      </c>
      <c r="B1531">
        <v>-14.895920654203501</v>
      </c>
    </row>
    <row r="1532" spans="1:2" x14ac:dyDescent="0.25">
      <c r="A1532">
        <v>35.536706527122398</v>
      </c>
      <c r="B1532">
        <v>5.82433328774207E-2</v>
      </c>
    </row>
    <row r="1533" spans="1:2" x14ac:dyDescent="0.25">
      <c r="A1533">
        <f>-23.9940428838656</f>
        <v>-23.9940428838656</v>
      </c>
      <c r="B1533">
        <v>-9.4309782094023191</v>
      </c>
    </row>
    <row r="1534" spans="1:2" x14ac:dyDescent="0.25">
      <c r="A1534">
        <v>12.8836082055226</v>
      </c>
      <c r="B1534">
        <v>1.34269473012596</v>
      </c>
    </row>
    <row r="1535" spans="1:2" x14ac:dyDescent="0.25">
      <c r="A1535">
        <v>38.228685393899802</v>
      </c>
      <c r="B1535">
        <v>-7.2243377523652796</v>
      </c>
    </row>
    <row r="1536" spans="1:2" x14ac:dyDescent="0.25">
      <c r="A1536">
        <v>10.269980022126299</v>
      </c>
      <c r="B1536">
        <v>5.4076913100439103</v>
      </c>
    </row>
    <row r="1537" spans="1:2" x14ac:dyDescent="0.25">
      <c r="A1537">
        <v>-4.6023095564893701</v>
      </c>
      <c r="B1537">
        <v>4.6291946816534599</v>
      </c>
    </row>
    <row r="1538" spans="1:2" x14ac:dyDescent="0.25">
      <c r="A1538">
        <v>23.609779618855399</v>
      </c>
      <c r="B1538">
        <v>-6.2000542274591703</v>
      </c>
    </row>
    <row r="1539" spans="1:2" x14ac:dyDescent="0.25">
      <c r="A1539">
        <v>11.615725750300699</v>
      </c>
      <c r="B1539">
        <v>3.0508886831931599</v>
      </c>
    </row>
    <row r="1540" spans="1:2" x14ac:dyDescent="0.25">
      <c r="A1540">
        <v>-5.85121644047722</v>
      </c>
      <c r="B1540">
        <v>9.5627511952947604</v>
      </c>
    </row>
    <row r="1541" spans="1:2" x14ac:dyDescent="0.25">
      <c r="A1541">
        <f>-25.5617113712362</f>
        <v>-25.5617113712362</v>
      </c>
      <c r="B1541">
        <v>-17.840617241444601</v>
      </c>
    </row>
    <row r="1542" spans="1:2" x14ac:dyDescent="0.25">
      <c r="A1542">
        <v>6.50321456249082</v>
      </c>
      <c r="B1542">
        <v>1.7190937046939001</v>
      </c>
    </row>
    <row r="1543" spans="1:2" x14ac:dyDescent="0.25">
      <c r="A1543">
        <v>39.003232889977397</v>
      </c>
      <c r="B1543">
        <v>-1.01839713536287</v>
      </c>
    </row>
    <row r="1544" spans="1:2" x14ac:dyDescent="0.25">
      <c r="A1544">
        <f>-20.5257417076458</f>
        <v>-20.5257417076458</v>
      </c>
      <c r="B1544">
        <v>-11.4522688004641</v>
      </c>
    </row>
    <row r="1545" spans="1:2" x14ac:dyDescent="0.25">
      <c r="A1545">
        <v>26.624438744868801</v>
      </c>
      <c r="B1545">
        <v>-6.7893636120580503</v>
      </c>
    </row>
    <row r="1546" spans="1:2" x14ac:dyDescent="0.25">
      <c r="A1546">
        <f>-22.7414504079386</f>
        <v>-22.741450407938601</v>
      </c>
      <c r="B1546">
        <v>-9.5654560195742899</v>
      </c>
    </row>
    <row r="1547" spans="1:2" x14ac:dyDescent="0.25">
      <c r="A1547">
        <f>-32.0543515733803</f>
        <v>-32.054351573380302</v>
      </c>
      <c r="B1547">
        <v>-14.3674539495353</v>
      </c>
    </row>
    <row r="1548" spans="1:2" x14ac:dyDescent="0.25">
      <c r="A1548">
        <v>6.9074738942042497</v>
      </c>
      <c r="B1548">
        <v>8.0966811614838292</v>
      </c>
    </row>
    <row r="1549" spans="1:2" x14ac:dyDescent="0.25">
      <c r="A1549">
        <v>7.9839156686303099</v>
      </c>
      <c r="B1549">
        <v>1.78572270236444</v>
      </c>
    </row>
    <row r="1550" spans="1:2" x14ac:dyDescent="0.25">
      <c r="A1550">
        <f>-22.1317651631966</f>
        <v>-22.131765163196601</v>
      </c>
      <c r="B1550">
        <v>-14.311169136431801</v>
      </c>
    </row>
    <row r="1551" spans="1:2" x14ac:dyDescent="0.25">
      <c r="A1551">
        <f>-15.7016073106327</f>
        <v>-15.701607310632699</v>
      </c>
      <c r="B1551">
        <v>-14.5808052375993</v>
      </c>
    </row>
    <row r="1552" spans="1:2" x14ac:dyDescent="0.25">
      <c r="A1552">
        <v>36.150686212420297</v>
      </c>
      <c r="B1552">
        <v>-3.0794651630076202</v>
      </c>
    </row>
    <row r="1553" spans="1:2" x14ac:dyDescent="0.25">
      <c r="A1553">
        <v>8.0124302459813208</v>
      </c>
      <c r="B1553">
        <v>9.1011613780755507</v>
      </c>
    </row>
    <row r="1554" spans="1:2" x14ac:dyDescent="0.25">
      <c r="A1554">
        <v>0.23876369601186201</v>
      </c>
      <c r="B1554">
        <v>8.7171448999810295</v>
      </c>
    </row>
    <row r="1555" spans="1:2" x14ac:dyDescent="0.25">
      <c r="A1555">
        <v>4.8025650693540198</v>
      </c>
      <c r="B1555">
        <v>5.3300750436688098</v>
      </c>
    </row>
    <row r="1556" spans="1:2" x14ac:dyDescent="0.25">
      <c r="A1556">
        <f>-35.2643600870756</f>
        <v>-35.264360087075602</v>
      </c>
      <c r="B1556">
        <v>-10.8820351664704</v>
      </c>
    </row>
    <row r="1557" spans="1:2" x14ac:dyDescent="0.25">
      <c r="A1557">
        <v>8.0282678238494896</v>
      </c>
      <c r="B1557">
        <v>6.8436524059997401</v>
      </c>
    </row>
    <row r="1558" spans="1:2" x14ac:dyDescent="0.25">
      <c r="A1558">
        <f>-31.7562060331866</f>
        <v>-31.756206033186601</v>
      </c>
      <c r="B1558">
        <v>-10.503852563434799</v>
      </c>
    </row>
    <row r="1559" spans="1:2" x14ac:dyDescent="0.25">
      <c r="A1559">
        <v>38.2948854568549</v>
      </c>
      <c r="B1559">
        <v>-7.6954774571686402</v>
      </c>
    </row>
    <row r="1560" spans="1:2" x14ac:dyDescent="0.25">
      <c r="A1560">
        <v>8.9107167110052892</v>
      </c>
      <c r="B1560">
        <v>0.196495420559162</v>
      </c>
    </row>
    <row r="1561" spans="1:2" x14ac:dyDescent="0.25">
      <c r="A1561">
        <v>22.802410529717399</v>
      </c>
      <c r="B1561">
        <v>-8.3147912942285505</v>
      </c>
    </row>
    <row r="1562" spans="1:2" x14ac:dyDescent="0.25">
      <c r="A1562">
        <v>2.8057103088128401</v>
      </c>
      <c r="B1562">
        <v>-1.5522476122289099E-2</v>
      </c>
    </row>
    <row r="1563" spans="1:2" x14ac:dyDescent="0.25">
      <c r="A1563">
        <f>-23.4270696496082</f>
        <v>-23.4270696496082</v>
      </c>
      <c r="B1563">
        <v>-16.721086770432599</v>
      </c>
    </row>
    <row r="1564" spans="1:2" x14ac:dyDescent="0.25">
      <c r="A1564">
        <f>-35.2293135403089</f>
        <v>-35.229313540308901</v>
      </c>
      <c r="B1564">
        <v>-17.292520159049602</v>
      </c>
    </row>
    <row r="1565" spans="1:2" x14ac:dyDescent="0.25">
      <c r="A1565">
        <v>7.7438756460794602</v>
      </c>
      <c r="B1565">
        <v>3.2698615055039699</v>
      </c>
    </row>
    <row r="1566" spans="1:2" x14ac:dyDescent="0.25">
      <c r="A1566">
        <f>-34.2097991855619</f>
        <v>-34.209799185561899</v>
      </c>
      <c r="B1566">
        <v>-11.397299223438401</v>
      </c>
    </row>
    <row r="1567" spans="1:2" x14ac:dyDescent="0.25">
      <c r="A1567">
        <v>28.8209693143945</v>
      </c>
      <c r="B1567">
        <v>0.21416946212934401</v>
      </c>
    </row>
    <row r="1568" spans="1:2" x14ac:dyDescent="0.25">
      <c r="A1568">
        <v>40.313798804512302</v>
      </c>
      <c r="B1568">
        <v>-5.26773762870019</v>
      </c>
    </row>
    <row r="1569" spans="1:2" x14ac:dyDescent="0.25">
      <c r="A1569">
        <v>32.558949405190603</v>
      </c>
      <c r="B1569">
        <v>-3.64235891965432</v>
      </c>
    </row>
    <row r="1570" spans="1:2" x14ac:dyDescent="0.25">
      <c r="A1570">
        <v>22.325131682255201</v>
      </c>
      <c r="B1570">
        <v>-4.9091325578013096</v>
      </c>
    </row>
    <row r="1571" spans="1:2" x14ac:dyDescent="0.25">
      <c r="A1571">
        <v>8.2397101172235292</v>
      </c>
      <c r="B1571">
        <v>4.5347182596311297</v>
      </c>
    </row>
    <row r="1572" spans="1:2" x14ac:dyDescent="0.25">
      <c r="A1572">
        <v>22.523215597627299</v>
      </c>
      <c r="B1572">
        <v>-1.4861933399924701</v>
      </c>
    </row>
    <row r="1573" spans="1:2" x14ac:dyDescent="0.25">
      <c r="A1573">
        <f>-30.3484818097308</f>
        <v>-30.348481809730799</v>
      </c>
      <c r="B1573">
        <v>-16.493695318603301</v>
      </c>
    </row>
    <row r="1574" spans="1:2" x14ac:dyDescent="0.25">
      <c r="A1574">
        <v>33.563924527715102</v>
      </c>
      <c r="B1574">
        <v>-9.3145546404813597</v>
      </c>
    </row>
    <row r="1575" spans="1:2" x14ac:dyDescent="0.25">
      <c r="A1575">
        <v>34.208568096130499</v>
      </c>
      <c r="B1575">
        <v>-7.7060802196745799</v>
      </c>
    </row>
    <row r="1576" spans="1:2" x14ac:dyDescent="0.25">
      <c r="A1576">
        <v>28.7280569913435</v>
      </c>
      <c r="B1576">
        <v>-6.5464543230148102</v>
      </c>
    </row>
    <row r="1577" spans="1:2" x14ac:dyDescent="0.25">
      <c r="A1577">
        <f>-16.124300322059</f>
        <v>-16.124300322059</v>
      </c>
      <c r="B1577">
        <v>-13.8321234944748</v>
      </c>
    </row>
    <row r="1578" spans="1:2" x14ac:dyDescent="0.25">
      <c r="A1578">
        <v>7.8395565370122497</v>
      </c>
      <c r="B1578">
        <v>0.84791641832026199</v>
      </c>
    </row>
    <row r="1579" spans="1:2" x14ac:dyDescent="0.25">
      <c r="A1579">
        <v>36.531899311465502</v>
      </c>
      <c r="B1579">
        <v>-3.0552087237360399</v>
      </c>
    </row>
    <row r="1580" spans="1:2" x14ac:dyDescent="0.25">
      <c r="A1580">
        <f>-17.9105570181848</f>
        <v>-17.9105570181848</v>
      </c>
      <c r="B1580">
        <v>-13.010904711288999</v>
      </c>
    </row>
    <row r="1581" spans="1:2" x14ac:dyDescent="0.25">
      <c r="A1581">
        <v>4.10938279572692</v>
      </c>
      <c r="B1581">
        <v>8.1881804002651499</v>
      </c>
    </row>
    <row r="1582" spans="1:2" x14ac:dyDescent="0.25">
      <c r="A1582">
        <v>23.133086264548801</v>
      </c>
      <c r="B1582">
        <v>-5.5548522078355003</v>
      </c>
    </row>
    <row r="1583" spans="1:2" x14ac:dyDescent="0.25">
      <c r="A1583">
        <v>40.283758519658903</v>
      </c>
      <c r="B1583">
        <v>-3.1041050116053399</v>
      </c>
    </row>
    <row r="1584" spans="1:2" x14ac:dyDescent="0.25">
      <c r="A1584">
        <f>-6.28651966286684</f>
        <v>-6.2865196628668398</v>
      </c>
      <c r="B1584">
        <v>-0.273987031660686</v>
      </c>
    </row>
    <row r="1585" spans="1:2" x14ac:dyDescent="0.25">
      <c r="A1585">
        <v>28.900263910669899</v>
      </c>
      <c r="B1585">
        <v>-2.8280679657590402</v>
      </c>
    </row>
    <row r="1586" spans="1:2" x14ac:dyDescent="0.25">
      <c r="A1586">
        <v>28.8776836369588</v>
      </c>
      <c r="B1586">
        <v>-9.0746655990654208</v>
      </c>
    </row>
    <row r="1587" spans="1:2" x14ac:dyDescent="0.25">
      <c r="A1587">
        <v>35.3803521567636</v>
      </c>
      <c r="B1587">
        <v>-9.2306828012128506</v>
      </c>
    </row>
    <row r="1588" spans="1:2" x14ac:dyDescent="0.25">
      <c r="A1588">
        <v>1.3419486107221701</v>
      </c>
      <c r="B1588">
        <v>6.3397948024166597</v>
      </c>
    </row>
    <row r="1589" spans="1:2" x14ac:dyDescent="0.25">
      <c r="A1589">
        <f>-22.8315869515311</f>
        <v>-22.831586951531101</v>
      </c>
      <c r="B1589">
        <v>-10.1968016626651</v>
      </c>
    </row>
    <row r="1590" spans="1:2" x14ac:dyDescent="0.25">
      <c r="A1590">
        <f>-30.4232960123478</f>
        <v>-30.423296012347802</v>
      </c>
      <c r="B1590">
        <v>-11.4989062831556</v>
      </c>
    </row>
    <row r="1591" spans="1:2" x14ac:dyDescent="0.25">
      <c r="A1591">
        <v>40.383002193040099</v>
      </c>
      <c r="B1591">
        <v>0.15925636765437701</v>
      </c>
    </row>
    <row r="1592" spans="1:2" x14ac:dyDescent="0.25">
      <c r="A1592">
        <f>-16.584575590038</f>
        <v>-16.584575590038</v>
      </c>
      <c r="B1592">
        <v>-14.2231246289294</v>
      </c>
    </row>
    <row r="1593" spans="1:2" x14ac:dyDescent="0.25">
      <c r="A1593">
        <v>2.6607609136497099</v>
      </c>
      <c r="B1593">
        <v>4.2667015102609902</v>
      </c>
    </row>
    <row r="1594" spans="1:2" x14ac:dyDescent="0.25">
      <c r="A1594">
        <f>-24.1961381254291</f>
        <v>-24.196138125429101</v>
      </c>
      <c r="B1594">
        <v>-17.2099962979545</v>
      </c>
    </row>
    <row r="1595" spans="1:2" x14ac:dyDescent="0.25">
      <c r="A1595">
        <v>32.5983609802419</v>
      </c>
      <c r="B1595">
        <v>-7.4668157738755001</v>
      </c>
    </row>
    <row r="1596" spans="1:2" x14ac:dyDescent="0.25">
      <c r="A1596">
        <v>4.2474013279957399</v>
      </c>
      <c r="B1596">
        <v>2.1568381736950202</v>
      </c>
    </row>
    <row r="1597" spans="1:2" x14ac:dyDescent="0.25">
      <c r="A1597">
        <v>1.3050284448188101</v>
      </c>
      <c r="B1597">
        <v>6.1111808689981801</v>
      </c>
    </row>
    <row r="1598" spans="1:2" x14ac:dyDescent="0.25">
      <c r="A1598">
        <v>8.4355426151507409</v>
      </c>
      <c r="B1598">
        <v>-0.12565262700330099</v>
      </c>
    </row>
    <row r="1599" spans="1:2" x14ac:dyDescent="0.25">
      <c r="A1599">
        <v>35.900993902448597</v>
      </c>
      <c r="B1599">
        <v>-8.4658511382887003</v>
      </c>
    </row>
    <row r="1600" spans="1:2" x14ac:dyDescent="0.25">
      <c r="A1600">
        <v>40.167552334396802</v>
      </c>
      <c r="B1600">
        <v>-9.1939797036453399</v>
      </c>
    </row>
    <row r="1601" spans="1:2" x14ac:dyDescent="0.25">
      <c r="A1601">
        <v>11.7952290461328</v>
      </c>
      <c r="B1601">
        <v>1.96015410802606</v>
      </c>
    </row>
    <row r="1602" spans="1:2" x14ac:dyDescent="0.25">
      <c r="A1602">
        <v>2.0886936867410699</v>
      </c>
      <c r="B1602">
        <v>8.0346858705648803</v>
      </c>
    </row>
    <row r="1603" spans="1:2" x14ac:dyDescent="0.25">
      <c r="A1603">
        <f>-32.7304886491342</f>
        <v>-32.730488649134202</v>
      </c>
      <c r="B1603">
        <v>-15.5232284755014</v>
      </c>
    </row>
    <row r="1604" spans="1:2" x14ac:dyDescent="0.25">
      <c r="A1604">
        <v>0.65184831007682897</v>
      </c>
      <c r="B1604">
        <v>9.5207416457237297</v>
      </c>
    </row>
    <row r="1605" spans="1:2" x14ac:dyDescent="0.25">
      <c r="A1605">
        <f>-26.6956786805782</f>
        <v>-26.695678680578201</v>
      </c>
      <c r="B1605">
        <v>-17.623582257729701</v>
      </c>
    </row>
    <row r="1606" spans="1:2" x14ac:dyDescent="0.25">
      <c r="A1606">
        <v>-4.8173916056709203</v>
      </c>
      <c r="B1606">
        <v>5.5941149786311799</v>
      </c>
    </row>
    <row r="1607" spans="1:2" x14ac:dyDescent="0.25">
      <c r="A1607">
        <v>38.061332350453</v>
      </c>
      <c r="B1607">
        <v>-6.7445773626375498</v>
      </c>
    </row>
    <row r="1608" spans="1:2" x14ac:dyDescent="0.25">
      <c r="A1608">
        <v>28.0471072712424</v>
      </c>
      <c r="B1608">
        <v>-2.4868449072307701</v>
      </c>
    </row>
    <row r="1609" spans="1:2" x14ac:dyDescent="0.25">
      <c r="A1609">
        <f>-23.7885518852706</f>
        <v>-23.7885518852706</v>
      </c>
      <c r="B1609">
        <v>-14.113652605372501</v>
      </c>
    </row>
    <row r="1610" spans="1:2" x14ac:dyDescent="0.25">
      <c r="A1610">
        <v>1.96822021135119</v>
      </c>
      <c r="B1610">
        <v>-0.29689113527236299</v>
      </c>
    </row>
    <row r="1611" spans="1:2" x14ac:dyDescent="0.25">
      <c r="A1611">
        <v>2.7924383576045702</v>
      </c>
      <c r="B1611">
        <v>2.4899058176042899</v>
      </c>
    </row>
    <row r="1612" spans="1:2" x14ac:dyDescent="0.25">
      <c r="A1612">
        <v>13.350574883257501</v>
      </c>
      <c r="B1612">
        <v>4.2100619009299898</v>
      </c>
    </row>
    <row r="1613" spans="1:2" x14ac:dyDescent="0.25">
      <c r="A1613">
        <f>-30.5260819886332</f>
        <v>-30.526081988633202</v>
      </c>
      <c r="B1613">
        <v>-11.0067072279515</v>
      </c>
    </row>
    <row r="1614" spans="1:2" x14ac:dyDescent="0.25">
      <c r="A1614">
        <f>-29.0354291363705</f>
        <v>-29.035429136370499</v>
      </c>
      <c r="B1614">
        <v>-17.990974513190199</v>
      </c>
    </row>
    <row r="1615" spans="1:2" x14ac:dyDescent="0.25">
      <c r="A1615">
        <f>-20.1138648344352</f>
        <v>-20.113864834435201</v>
      </c>
      <c r="B1615">
        <v>-13.841373559369099</v>
      </c>
    </row>
    <row r="1616" spans="1:2" x14ac:dyDescent="0.25">
      <c r="A1616">
        <v>11.9527785727159</v>
      </c>
      <c r="B1616">
        <v>9.46836007434508</v>
      </c>
    </row>
    <row r="1617" spans="1:2" x14ac:dyDescent="0.25">
      <c r="A1617">
        <v>23.879822042145701</v>
      </c>
      <c r="B1617">
        <v>-2.6905571026634298</v>
      </c>
    </row>
    <row r="1618" spans="1:2" x14ac:dyDescent="0.25">
      <c r="A1618">
        <v>3.3914524409857201</v>
      </c>
      <c r="B1618">
        <v>1.5113160270396899</v>
      </c>
    </row>
    <row r="1619" spans="1:2" x14ac:dyDescent="0.25">
      <c r="A1619">
        <v>32.703520400225699</v>
      </c>
      <c r="B1619">
        <v>-9.5998953108476996</v>
      </c>
    </row>
    <row r="1620" spans="1:2" x14ac:dyDescent="0.25">
      <c r="A1620">
        <v>3.98427536480227</v>
      </c>
      <c r="B1620">
        <v>3.5038275272736801</v>
      </c>
    </row>
    <row r="1621" spans="1:2" x14ac:dyDescent="0.25">
      <c r="A1621">
        <f>-27.010129024779</f>
        <v>-27.010129024779001</v>
      </c>
      <c r="B1621">
        <v>-18.650863016921701</v>
      </c>
    </row>
    <row r="1622" spans="1:2" x14ac:dyDescent="0.25">
      <c r="A1622">
        <f>-17.214339161092</f>
        <v>-17.214339161091999</v>
      </c>
      <c r="B1622">
        <v>-17.159932728726901</v>
      </c>
    </row>
    <row r="1623" spans="1:2" x14ac:dyDescent="0.25">
      <c r="A1623">
        <v>21.1502118921921</v>
      </c>
      <c r="B1623">
        <v>-0.63802077902940002</v>
      </c>
    </row>
    <row r="1624" spans="1:2" x14ac:dyDescent="0.25">
      <c r="A1624">
        <f>-34.9474237409446</f>
        <v>-34.9474237409446</v>
      </c>
      <c r="B1624">
        <v>-10.115024022292999</v>
      </c>
    </row>
    <row r="1625" spans="1:2" x14ac:dyDescent="0.25">
      <c r="A1625">
        <f>-31.5738129652547</f>
        <v>-31.573812965254699</v>
      </c>
      <c r="B1625">
        <v>-19.416075522226301</v>
      </c>
    </row>
    <row r="1626" spans="1:2" x14ac:dyDescent="0.25">
      <c r="A1626">
        <v>9.4782422814141807</v>
      </c>
      <c r="B1626">
        <v>9.42066354447946</v>
      </c>
    </row>
    <row r="1627" spans="1:2" x14ac:dyDescent="0.25">
      <c r="A1627">
        <v>3.56660960964461</v>
      </c>
      <c r="B1627">
        <v>0.34502341117621999</v>
      </c>
    </row>
    <row r="1628" spans="1:2" x14ac:dyDescent="0.25">
      <c r="A1628">
        <f>-15.4242384776773</f>
        <v>-15.424238477677299</v>
      </c>
      <c r="B1628">
        <v>-19.246839859426501</v>
      </c>
    </row>
    <row r="1629" spans="1:2" x14ac:dyDescent="0.25">
      <c r="A1629">
        <v>38.630503684368399</v>
      </c>
      <c r="B1629">
        <v>-6.7710680772567597</v>
      </c>
    </row>
    <row r="1630" spans="1:2" x14ac:dyDescent="0.25">
      <c r="A1630">
        <f>-15.9428965009934</f>
        <v>-15.942896500993401</v>
      </c>
      <c r="B1630">
        <v>-15.8184819387871</v>
      </c>
    </row>
    <row r="1631" spans="1:2" x14ac:dyDescent="0.25">
      <c r="A1631">
        <v>24.116044427035099</v>
      </c>
      <c r="B1631">
        <v>-2.6388304470163599</v>
      </c>
    </row>
    <row r="1632" spans="1:2" x14ac:dyDescent="0.25">
      <c r="A1632">
        <f>-34.2942399653872</f>
        <v>-34.294239965387199</v>
      </c>
      <c r="B1632">
        <v>-12.660276282398399</v>
      </c>
    </row>
    <row r="1633" spans="1:2" x14ac:dyDescent="0.25">
      <c r="A1633">
        <v>4.5530080464595102</v>
      </c>
      <c r="B1633">
        <v>5.8774511420963398</v>
      </c>
    </row>
    <row r="1634" spans="1:2" x14ac:dyDescent="0.25">
      <c r="A1634">
        <f>-24.6363213647216</f>
        <v>-24.636321364721599</v>
      </c>
      <c r="B1634">
        <v>-14.3252337655335</v>
      </c>
    </row>
    <row r="1635" spans="1:2" x14ac:dyDescent="0.25">
      <c r="A1635">
        <v>9.2252445386334099</v>
      </c>
      <c r="B1635">
        <v>0.26004325530955902</v>
      </c>
    </row>
    <row r="1636" spans="1:2" x14ac:dyDescent="0.25">
      <c r="A1636">
        <v>24.1272859451764</v>
      </c>
      <c r="B1636">
        <v>-8.84950627143186</v>
      </c>
    </row>
    <row r="1637" spans="1:2" x14ac:dyDescent="0.25">
      <c r="A1637">
        <f>-15.9133967626517</f>
        <v>-15.913396762651701</v>
      </c>
      <c r="B1637">
        <v>-15.477217955967101</v>
      </c>
    </row>
    <row r="1638" spans="1:2" x14ac:dyDescent="0.25">
      <c r="A1638">
        <v>7.28581862787048</v>
      </c>
      <c r="B1638">
        <v>4.6110193630337601</v>
      </c>
    </row>
    <row r="1639" spans="1:2" x14ac:dyDescent="0.25">
      <c r="A1639">
        <f>-25.272355849879</f>
        <v>-25.272355849878998</v>
      </c>
      <c r="B1639">
        <v>-11.089460717451701</v>
      </c>
    </row>
    <row r="1640" spans="1:2" x14ac:dyDescent="0.25">
      <c r="A1640">
        <f>-29.6820474746357</f>
        <v>-29.682047474635699</v>
      </c>
      <c r="B1640">
        <v>-17.778662979166899</v>
      </c>
    </row>
    <row r="1641" spans="1:2" x14ac:dyDescent="0.25">
      <c r="A1641">
        <v>0.59266043308141902</v>
      </c>
      <c r="B1641">
        <v>2.6835262678798601</v>
      </c>
    </row>
    <row r="1642" spans="1:2" x14ac:dyDescent="0.25">
      <c r="A1642">
        <v>11.3911044757327</v>
      </c>
      <c r="B1642">
        <v>4.3523136626702499</v>
      </c>
    </row>
    <row r="1643" spans="1:2" x14ac:dyDescent="0.25">
      <c r="A1643">
        <v>-5.1442292666996803</v>
      </c>
      <c r="B1643">
        <v>5.2322109658620999</v>
      </c>
    </row>
    <row r="1644" spans="1:2" x14ac:dyDescent="0.25">
      <c r="A1644">
        <v>3.4345129130715799</v>
      </c>
      <c r="B1644">
        <v>3.9190889816759502</v>
      </c>
    </row>
    <row r="1645" spans="1:2" x14ac:dyDescent="0.25">
      <c r="A1645">
        <f>-30.2310043233513</f>
        <v>-30.2310043233513</v>
      </c>
      <c r="B1645">
        <v>-13.9303004894228</v>
      </c>
    </row>
    <row r="1646" spans="1:2" x14ac:dyDescent="0.25">
      <c r="A1646">
        <f>-30.7763681601796</f>
        <v>-30.776368160179601</v>
      </c>
      <c r="B1646">
        <v>-14.102900678015301</v>
      </c>
    </row>
    <row r="1647" spans="1:2" x14ac:dyDescent="0.25">
      <c r="A1647">
        <f>-26.0143779824727</f>
        <v>-26.014377982472698</v>
      </c>
      <c r="B1647">
        <v>-13.098855205016701</v>
      </c>
    </row>
    <row r="1648" spans="1:2" x14ac:dyDescent="0.25">
      <c r="A1648">
        <v>12.352611729123</v>
      </c>
      <c r="B1648">
        <v>4.8198273556802196</v>
      </c>
    </row>
    <row r="1649" spans="1:2" x14ac:dyDescent="0.25">
      <c r="A1649">
        <f>-26.0761142691621</f>
        <v>-26.076114269162101</v>
      </c>
      <c r="B1649">
        <v>-16.7234114568057</v>
      </c>
    </row>
    <row r="1650" spans="1:2" x14ac:dyDescent="0.25">
      <c r="A1650">
        <f>-29.0771812233762</f>
        <v>-29.077181223376201</v>
      </c>
      <c r="B1650">
        <v>-12.292585224852701</v>
      </c>
    </row>
    <row r="1651" spans="1:2" x14ac:dyDescent="0.25">
      <c r="A1651">
        <v>31.597975363505299</v>
      </c>
      <c r="B1651">
        <v>-5.0489170056852197</v>
      </c>
    </row>
    <row r="1652" spans="1:2" x14ac:dyDescent="0.25">
      <c r="A1652">
        <v>-4.6270332207431002</v>
      </c>
      <c r="B1652">
        <v>9.3210459607345193</v>
      </c>
    </row>
    <row r="1653" spans="1:2" x14ac:dyDescent="0.25">
      <c r="A1653">
        <f>-30.7379593341295</f>
        <v>-30.737959334129499</v>
      </c>
      <c r="B1653">
        <v>-9.5262086111701496</v>
      </c>
    </row>
    <row r="1654" spans="1:2" x14ac:dyDescent="0.25">
      <c r="A1654">
        <f>-33.6797249240359</f>
        <v>-33.679724924035902</v>
      </c>
      <c r="B1654">
        <v>-12.3415154002478</v>
      </c>
    </row>
    <row r="1655" spans="1:2" x14ac:dyDescent="0.25">
      <c r="A1655">
        <v>29.839927441501199</v>
      </c>
      <c r="B1655">
        <v>-3.1348018639646398</v>
      </c>
    </row>
    <row r="1656" spans="1:2" x14ac:dyDescent="0.25">
      <c r="A1656">
        <v>30.106497469443401</v>
      </c>
      <c r="B1656">
        <v>-5.1596318003167703</v>
      </c>
    </row>
    <row r="1657" spans="1:2" x14ac:dyDescent="0.25">
      <c r="A1657">
        <v>33.085944888714202</v>
      </c>
      <c r="B1657">
        <v>-2.0279814388654902</v>
      </c>
    </row>
    <row r="1658" spans="1:2" x14ac:dyDescent="0.25">
      <c r="A1658">
        <f>-34.9088956006567</f>
        <v>-34.908895600656699</v>
      </c>
      <c r="B1658">
        <v>-16.409052797170801</v>
      </c>
    </row>
    <row r="1659" spans="1:2" x14ac:dyDescent="0.25">
      <c r="A1659">
        <v>35.178138158463597</v>
      </c>
      <c r="B1659">
        <v>-7.7353990039507501</v>
      </c>
    </row>
    <row r="1660" spans="1:2" x14ac:dyDescent="0.25">
      <c r="A1660">
        <v>-1.8347284234283801</v>
      </c>
      <c r="B1660">
        <v>4.4034942239868498</v>
      </c>
    </row>
    <row r="1661" spans="1:2" x14ac:dyDescent="0.25">
      <c r="A1661">
        <v>-2.9000976282563502</v>
      </c>
      <c r="B1661">
        <v>1.41163568074763</v>
      </c>
    </row>
    <row r="1662" spans="1:2" x14ac:dyDescent="0.25">
      <c r="A1662">
        <v>1.85765877356036E-3</v>
      </c>
      <c r="B1662">
        <v>3.5031379539918501</v>
      </c>
    </row>
    <row r="1663" spans="1:2" x14ac:dyDescent="0.25">
      <c r="A1663">
        <v>-3.8015595719851198</v>
      </c>
      <c r="B1663">
        <v>1.09364864369543</v>
      </c>
    </row>
    <row r="1664" spans="1:2" x14ac:dyDescent="0.25">
      <c r="A1664">
        <v>29.6136501992147</v>
      </c>
      <c r="B1664">
        <v>-8.6670809738902399</v>
      </c>
    </row>
    <row r="1665" spans="1:2" x14ac:dyDescent="0.25">
      <c r="A1665">
        <f>-22.4828764470098</f>
        <v>-22.482876447009801</v>
      </c>
      <c r="B1665">
        <v>-17.7904820595122</v>
      </c>
    </row>
    <row r="1666" spans="1:2" x14ac:dyDescent="0.25">
      <c r="A1666">
        <v>23.134843233013999</v>
      </c>
      <c r="B1666">
        <v>-5.9074024969361201</v>
      </c>
    </row>
    <row r="1667" spans="1:2" x14ac:dyDescent="0.25">
      <c r="A1667">
        <f>-31.9683918131628</f>
        <v>-31.9683918131628</v>
      </c>
      <c r="B1667">
        <v>-14.862074616288099</v>
      </c>
    </row>
    <row r="1668" spans="1:2" x14ac:dyDescent="0.25">
      <c r="A1668">
        <f>-27.6726057678832</f>
        <v>-27.672605767883201</v>
      </c>
      <c r="B1668">
        <v>-18.169026551942501</v>
      </c>
    </row>
    <row r="1669" spans="1:2" x14ac:dyDescent="0.25">
      <c r="A1669">
        <f>-19.2064518657645</f>
        <v>-19.2064518657645</v>
      </c>
      <c r="B1669">
        <v>-9.9973665967951604</v>
      </c>
    </row>
    <row r="1670" spans="1:2" x14ac:dyDescent="0.25">
      <c r="A1670">
        <v>21.7859128651912</v>
      </c>
      <c r="B1670">
        <v>-8.8127575837406606</v>
      </c>
    </row>
    <row r="1671" spans="1:2" x14ac:dyDescent="0.25">
      <c r="A1671">
        <v>30.689539953917802</v>
      </c>
      <c r="B1671">
        <v>-6.96533892557194</v>
      </c>
    </row>
    <row r="1672" spans="1:2" x14ac:dyDescent="0.25">
      <c r="A1672">
        <v>7.6601924814196796</v>
      </c>
      <c r="B1672">
        <v>6.6740970131845199</v>
      </c>
    </row>
    <row r="1673" spans="1:2" x14ac:dyDescent="0.25">
      <c r="A1673">
        <v>1.62959445740292</v>
      </c>
      <c r="B1673">
        <v>7.8908311710478003</v>
      </c>
    </row>
    <row r="1674" spans="1:2" x14ac:dyDescent="0.25">
      <c r="A1674">
        <v>37.222475621214699</v>
      </c>
      <c r="B1674">
        <v>-6.74505421767239</v>
      </c>
    </row>
    <row r="1675" spans="1:2" x14ac:dyDescent="0.25">
      <c r="A1675">
        <v>26.7579718565128</v>
      </c>
      <c r="B1675">
        <v>-0.54022376413386997</v>
      </c>
    </row>
    <row r="1676" spans="1:2" x14ac:dyDescent="0.25">
      <c r="A1676">
        <v>39.427148547704697</v>
      </c>
      <c r="B1676">
        <v>-5.6615678197717196</v>
      </c>
    </row>
    <row r="1677" spans="1:2" x14ac:dyDescent="0.25">
      <c r="A1677">
        <v>30.8592181766208</v>
      </c>
      <c r="B1677">
        <v>-0.87371030859191201</v>
      </c>
    </row>
    <row r="1678" spans="1:2" x14ac:dyDescent="0.25">
      <c r="A1678">
        <f>-33.3734388324023</f>
        <v>-33.3734388324023</v>
      </c>
      <c r="B1678">
        <v>-9.9623742370982704</v>
      </c>
    </row>
    <row r="1679" spans="1:2" x14ac:dyDescent="0.25">
      <c r="A1679">
        <v>0.62856153411549098</v>
      </c>
      <c r="B1679">
        <v>3.62558427596591</v>
      </c>
    </row>
    <row r="1680" spans="1:2" x14ac:dyDescent="0.25">
      <c r="A1680">
        <v>7.7754774319343998</v>
      </c>
      <c r="B1680">
        <v>6.7634725822736499</v>
      </c>
    </row>
    <row r="1681" spans="1:2" x14ac:dyDescent="0.25">
      <c r="A1681">
        <f>-29.1455708505257</f>
        <v>-29.145570850525701</v>
      </c>
      <c r="B1681">
        <v>-13.9817383373132</v>
      </c>
    </row>
    <row r="1682" spans="1:2" x14ac:dyDescent="0.25">
      <c r="A1682">
        <v>-2.7790009142932499</v>
      </c>
      <c r="B1682">
        <v>3.1007194991260798</v>
      </c>
    </row>
    <row r="1683" spans="1:2" x14ac:dyDescent="0.25">
      <c r="A1683">
        <v>38.394509790289902</v>
      </c>
      <c r="B1683">
        <v>-1.50394306187928</v>
      </c>
    </row>
    <row r="1684" spans="1:2" x14ac:dyDescent="0.25">
      <c r="A1684">
        <v>-5.3013524308072997</v>
      </c>
      <c r="B1684">
        <v>3.0819126356006099</v>
      </c>
    </row>
    <row r="1685" spans="1:2" x14ac:dyDescent="0.25">
      <c r="A1685">
        <v>2.9495929878499698</v>
      </c>
      <c r="B1685">
        <v>4.2210396787610396</v>
      </c>
    </row>
    <row r="1686" spans="1:2" x14ac:dyDescent="0.25">
      <c r="A1686">
        <f>-24.0525696815142</f>
        <v>-24.0525696815142</v>
      </c>
      <c r="B1686">
        <v>-12.3227334591143</v>
      </c>
    </row>
    <row r="1687" spans="1:2" x14ac:dyDescent="0.25">
      <c r="A1687">
        <v>31.8667153812324</v>
      </c>
      <c r="B1687">
        <v>-6.6082837354759603</v>
      </c>
    </row>
    <row r="1688" spans="1:2" x14ac:dyDescent="0.25">
      <c r="A1688">
        <v>29.023300985178</v>
      </c>
      <c r="B1688">
        <v>-3.33387792163209</v>
      </c>
    </row>
    <row r="1689" spans="1:2" x14ac:dyDescent="0.25">
      <c r="A1689">
        <v>32.961217213028299</v>
      </c>
      <c r="B1689">
        <v>-3.57586190889766</v>
      </c>
    </row>
    <row r="1690" spans="1:2" x14ac:dyDescent="0.25">
      <c r="A1690">
        <f>-27.3442202969876</f>
        <v>-27.344220296987601</v>
      </c>
      <c r="B1690">
        <v>-19.3785295825239</v>
      </c>
    </row>
    <row r="1691" spans="1:2" x14ac:dyDescent="0.25">
      <c r="A1691">
        <f>-24.1006983872977</f>
        <v>-24.100698387297701</v>
      </c>
      <c r="B1691">
        <v>-16.093815721990701</v>
      </c>
    </row>
    <row r="1692" spans="1:2" x14ac:dyDescent="0.25">
      <c r="A1692">
        <f>-20.8371507981624</f>
        <v>-20.837150798162401</v>
      </c>
      <c r="B1692">
        <v>-11.836035419675699</v>
      </c>
    </row>
    <row r="1693" spans="1:2" x14ac:dyDescent="0.25">
      <c r="A1693">
        <v>12.9010808256134</v>
      </c>
      <c r="B1693">
        <v>7.8038919265861697</v>
      </c>
    </row>
    <row r="1694" spans="1:2" x14ac:dyDescent="0.25">
      <c r="A1694">
        <f>-25.7646260192791</f>
        <v>-25.764626019279099</v>
      </c>
      <c r="B1694">
        <v>-9.5461274491287202</v>
      </c>
    </row>
    <row r="1695" spans="1:2" x14ac:dyDescent="0.25">
      <c r="A1695">
        <f>-16.6422940507319</f>
        <v>-16.642294050731898</v>
      </c>
      <c r="B1695">
        <v>-16.346008946152399</v>
      </c>
    </row>
    <row r="1696" spans="1:2" x14ac:dyDescent="0.25">
      <c r="A1696">
        <v>7.28923294191019</v>
      </c>
      <c r="B1696">
        <v>4.8439024241742903</v>
      </c>
    </row>
    <row r="1697" spans="1:2" x14ac:dyDescent="0.25">
      <c r="A1697">
        <f>-16.1134175216252</f>
        <v>-16.113417521625198</v>
      </c>
      <c r="B1697">
        <v>-14.1096403234751</v>
      </c>
    </row>
    <row r="1698" spans="1:2" x14ac:dyDescent="0.25">
      <c r="A1698">
        <v>2.5574581663939</v>
      </c>
      <c r="B1698">
        <v>8.05910648813758</v>
      </c>
    </row>
    <row r="1699" spans="1:2" x14ac:dyDescent="0.25">
      <c r="A1699">
        <v>-1.54997904509582</v>
      </c>
      <c r="B1699">
        <v>9.4243058925608594</v>
      </c>
    </row>
    <row r="1700" spans="1:2" x14ac:dyDescent="0.25">
      <c r="A1700">
        <v>34.082048298309502</v>
      </c>
      <c r="B1700">
        <v>-8.7726788432788396</v>
      </c>
    </row>
    <row r="1701" spans="1:2" x14ac:dyDescent="0.25">
      <c r="A1701">
        <f>-29.8018287946863</f>
        <v>-29.801828794686301</v>
      </c>
      <c r="B1701">
        <v>-15.0871991345743</v>
      </c>
    </row>
    <row r="1702" spans="1:2" x14ac:dyDescent="0.25">
      <c r="A1702">
        <v>29.555170304587499</v>
      </c>
      <c r="B1702">
        <v>-9.1914421192857105</v>
      </c>
    </row>
    <row r="1703" spans="1:2" x14ac:dyDescent="0.25">
      <c r="A1703">
        <v>13.015648944864999</v>
      </c>
      <c r="B1703">
        <v>1.6114098108512001</v>
      </c>
    </row>
    <row r="1704" spans="1:2" x14ac:dyDescent="0.25">
      <c r="A1704">
        <f>-20.2431678842261</f>
        <v>-20.2431678842261</v>
      </c>
      <c r="B1704">
        <v>-12.7079259500587</v>
      </c>
    </row>
    <row r="1705" spans="1:2" x14ac:dyDescent="0.25">
      <c r="A1705">
        <f>-30.9188896706378</f>
        <v>-30.9188896706378</v>
      </c>
      <c r="B1705">
        <v>-10.9937736732949</v>
      </c>
    </row>
    <row r="1706" spans="1:2" x14ac:dyDescent="0.25">
      <c r="A1706">
        <v>30.811299352372899</v>
      </c>
      <c r="B1706">
        <v>-4.6460088690170096</v>
      </c>
    </row>
    <row r="1707" spans="1:2" x14ac:dyDescent="0.25">
      <c r="A1707">
        <v>-3.8670489788498701</v>
      </c>
      <c r="B1707">
        <v>3.49872093612748</v>
      </c>
    </row>
    <row r="1708" spans="1:2" x14ac:dyDescent="0.25">
      <c r="A1708">
        <v>29.782873741772399</v>
      </c>
      <c r="B1708">
        <v>-0.83371769760417802</v>
      </c>
    </row>
    <row r="1709" spans="1:2" x14ac:dyDescent="0.25">
      <c r="A1709">
        <v>5.7912285659975904</v>
      </c>
      <c r="B1709">
        <v>0.77772746712213803</v>
      </c>
    </row>
    <row r="1710" spans="1:2" x14ac:dyDescent="0.25">
      <c r="A1710">
        <v>-5.2037837565822302</v>
      </c>
      <c r="B1710">
        <v>0.56858221451267998</v>
      </c>
    </row>
    <row r="1711" spans="1:2" x14ac:dyDescent="0.25">
      <c r="A1711">
        <v>38.283571949093599</v>
      </c>
      <c r="B1711">
        <v>-0.84561040334081305</v>
      </c>
    </row>
    <row r="1712" spans="1:2" x14ac:dyDescent="0.25">
      <c r="A1712">
        <v>0.23688374748507099</v>
      </c>
      <c r="B1712">
        <v>5.40095779989361</v>
      </c>
    </row>
    <row r="1713" spans="1:2" x14ac:dyDescent="0.25">
      <c r="A1713">
        <f>-22.0047800620948</f>
        <v>-22.004780062094799</v>
      </c>
      <c r="B1713">
        <v>-13.425996774166901</v>
      </c>
    </row>
    <row r="1714" spans="1:2" x14ac:dyDescent="0.25">
      <c r="A1714">
        <v>8.2570481115784098</v>
      </c>
      <c r="B1714">
        <v>4.1183753160525196</v>
      </c>
    </row>
    <row r="1715" spans="1:2" x14ac:dyDescent="0.25">
      <c r="A1715">
        <v>25.946447524873498</v>
      </c>
      <c r="B1715">
        <v>-3.15518900327874</v>
      </c>
    </row>
    <row r="1716" spans="1:2" x14ac:dyDescent="0.25">
      <c r="A1716">
        <v>40.691541743706701</v>
      </c>
      <c r="B1716">
        <v>-8.6289910287229894</v>
      </c>
    </row>
    <row r="1717" spans="1:2" x14ac:dyDescent="0.25">
      <c r="A1717">
        <f>-18.3594452159339</f>
        <v>-18.359445215933899</v>
      </c>
      <c r="B1717">
        <v>-15.136790864826001</v>
      </c>
    </row>
    <row r="1718" spans="1:2" x14ac:dyDescent="0.25">
      <c r="A1718">
        <f>-32.8342121079041</f>
        <v>-32.834212107904101</v>
      </c>
      <c r="B1718">
        <v>-17.3801530445268</v>
      </c>
    </row>
    <row r="1719" spans="1:2" x14ac:dyDescent="0.25">
      <c r="A1719">
        <v>2.95833866841238</v>
      </c>
      <c r="B1719">
        <v>1.23057020137132</v>
      </c>
    </row>
    <row r="1720" spans="1:2" x14ac:dyDescent="0.25">
      <c r="A1720">
        <v>36.028613272794999</v>
      </c>
      <c r="B1720">
        <v>-7.7595276779348099</v>
      </c>
    </row>
    <row r="1721" spans="1:2" x14ac:dyDescent="0.25">
      <c r="A1721">
        <v>5.0135630264527897</v>
      </c>
      <c r="B1721">
        <v>7.7851117774196501</v>
      </c>
    </row>
    <row r="1722" spans="1:2" x14ac:dyDescent="0.25">
      <c r="A1722">
        <v>-5.6061691179856101</v>
      </c>
      <c r="B1722">
        <v>1.7352368826596001</v>
      </c>
    </row>
    <row r="1723" spans="1:2" x14ac:dyDescent="0.25">
      <c r="A1723">
        <f>-16.8487826996318</f>
        <v>-16.848782699631801</v>
      </c>
      <c r="B1723">
        <v>-14.972040604981499</v>
      </c>
    </row>
    <row r="1724" spans="1:2" x14ac:dyDescent="0.25">
      <c r="A1724">
        <v>5.1390117278639096</v>
      </c>
      <c r="B1724">
        <v>4.1321211609590298</v>
      </c>
    </row>
    <row r="1725" spans="1:2" x14ac:dyDescent="0.25">
      <c r="A1725">
        <f>-21.8335380288701</f>
        <v>-21.833538028870102</v>
      </c>
      <c r="B1725">
        <v>-14.7883188927352</v>
      </c>
    </row>
    <row r="1726" spans="1:2" x14ac:dyDescent="0.25">
      <c r="A1726">
        <v>8.1360275605460508</v>
      </c>
      <c r="B1726">
        <v>1.25732721542024</v>
      </c>
    </row>
    <row r="1727" spans="1:2" x14ac:dyDescent="0.25">
      <c r="A1727">
        <v>10.2817854230124</v>
      </c>
      <c r="B1727">
        <v>8.7561181551741196</v>
      </c>
    </row>
    <row r="1728" spans="1:2" x14ac:dyDescent="0.25">
      <c r="A1728">
        <f>-20.3216898258471</f>
        <v>-20.321689825847098</v>
      </c>
      <c r="B1728">
        <v>-13.1371341108563</v>
      </c>
    </row>
    <row r="1729" spans="1:2" x14ac:dyDescent="0.25">
      <c r="A1729">
        <f>-34.3931663538497</f>
        <v>-34.393166353849701</v>
      </c>
      <c r="B1729">
        <v>-9.4837569140979507</v>
      </c>
    </row>
    <row r="1730" spans="1:2" x14ac:dyDescent="0.25">
      <c r="A1730">
        <v>-2.26298159010044</v>
      </c>
      <c r="B1730">
        <v>6.6552785766587501</v>
      </c>
    </row>
    <row r="1731" spans="1:2" x14ac:dyDescent="0.25">
      <c r="A1731">
        <v>5.7818474532149402</v>
      </c>
      <c r="B1731">
        <v>2.6688088544173398</v>
      </c>
    </row>
    <row r="1732" spans="1:2" x14ac:dyDescent="0.25">
      <c r="A1732">
        <v>39.231956248076102</v>
      </c>
      <c r="B1732">
        <v>-5.5746716598068096</v>
      </c>
    </row>
    <row r="1733" spans="1:2" x14ac:dyDescent="0.25">
      <c r="A1733">
        <v>2.5344799908421298</v>
      </c>
      <c r="B1733">
        <v>6.2765430043501302</v>
      </c>
    </row>
    <row r="1734" spans="1:2" x14ac:dyDescent="0.25">
      <c r="A1734">
        <v>37.8272187187711</v>
      </c>
      <c r="B1734">
        <v>-9.1503348849542192</v>
      </c>
    </row>
    <row r="1735" spans="1:2" x14ac:dyDescent="0.25">
      <c r="A1735">
        <f>-32.7125122815895</f>
        <v>-32.712512281589497</v>
      </c>
      <c r="B1735">
        <v>-12.4436993155213</v>
      </c>
    </row>
    <row r="1736" spans="1:2" x14ac:dyDescent="0.25">
      <c r="A1736">
        <v>-5.07124875618186</v>
      </c>
      <c r="B1736">
        <v>6.1041617128658796</v>
      </c>
    </row>
    <row r="1737" spans="1:2" x14ac:dyDescent="0.25">
      <c r="A1737">
        <f>-28.1310555403424</f>
        <v>-28.131055540342398</v>
      </c>
      <c r="B1737">
        <v>-19.086045516987699</v>
      </c>
    </row>
    <row r="1738" spans="1:2" x14ac:dyDescent="0.25">
      <c r="A1738">
        <v>-2.8503614685512302</v>
      </c>
      <c r="B1738">
        <v>4.7876441897918198</v>
      </c>
    </row>
    <row r="1739" spans="1:2" x14ac:dyDescent="0.25">
      <c r="A1739">
        <f>-29.4729519768369</f>
        <v>-29.472951976836899</v>
      </c>
      <c r="B1739">
        <v>-16.3102389389522</v>
      </c>
    </row>
    <row r="1740" spans="1:2" x14ac:dyDescent="0.25">
      <c r="A1740">
        <v>30.4818095896341</v>
      </c>
      <c r="B1740">
        <v>-4.2764302589158802</v>
      </c>
    </row>
    <row r="1741" spans="1:2" x14ac:dyDescent="0.25">
      <c r="A1741">
        <f>-33.6713116974772</f>
        <v>-33.671311697477201</v>
      </c>
      <c r="B1741">
        <v>-13.4807719250825</v>
      </c>
    </row>
    <row r="1742" spans="1:2" x14ac:dyDescent="0.25">
      <c r="A1742">
        <v>37.475314166707903</v>
      </c>
      <c r="B1742">
        <v>-4.7842503948428998</v>
      </c>
    </row>
    <row r="1743" spans="1:2" x14ac:dyDescent="0.25">
      <c r="A1743">
        <v>22.6765434137236</v>
      </c>
      <c r="B1743">
        <v>-0.24600443825336499</v>
      </c>
    </row>
    <row r="1744" spans="1:2" x14ac:dyDescent="0.25">
      <c r="A1744">
        <v>11.674331942896</v>
      </c>
      <c r="B1744">
        <v>1.7584447728168699</v>
      </c>
    </row>
    <row r="1745" spans="1:2" x14ac:dyDescent="0.25">
      <c r="A1745">
        <v>35.1859944495517</v>
      </c>
      <c r="B1745">
        <v>-4.5511390704219599</v>
      </c>
    </row>
    <row r="1746" spans="1:2" x14ac:dyDescent="0.25">
      <c r="A1746">
        <f>-26.4065562663807</f>
        <v>-26.406556266380701</v>
      </c>
      <c r="B1746">
        <v>-12.2616831979662</v>
      </c>
    </row>
    <row r="1747" spans="1:2" x14ac:dyDescent="0.25">
      <c r="A1747">
        <v>26.436691626655598</v>
      </c>
      <c r="B1747">
        <v>-3.4173486847571399</v>
      </c>
    </row>
    <row r="1748" spans="1:2" x14ac:dyDescent="0.25">
      <c r="A1748">
        <v>36.515513243764801</v>
      </c>
      <c r="B1748">
        <v>-7.9834725817454597</v>
      </c>
    </row>
    <row r="1749" spans="1:2" x14ac:dyDescent="0.25">
      <c r="A1749">
        <f>-21.7315274782035</f>
        <v>-21.7315274782035</v>
      </c>
      <c r="B1749">
        <v>-11.7358578119665</v>
      </c>
    </row>
    <row r="1750" spans="1:2" x14ac:dyDescent="0.25">
      <c r="A1750">
        <v>6.3982355089397798</v>
      </c>
      <c r="B1750">
        <v>2.7694014806565801</v>
      </c>
    </row>
    <row r="1751" spans="1:2" x14ac:dyDescent="0.25">
      <c r="A1751">
        <v>0.964570013459634</v>
      </c>
      <c r="B1751">
        <v>1.9257315735749501</v>
      </c>
    </row>
    <row r="1752" spans="1:2" x14ac:dyDescent="0.25">
      <c r="A1752">
        <f>-18.8535850945292</f>
        <v>-18.853585094529201</v>
      </c>
      <c r="B1752">
        <v>-11.743011735847199</v>
      </c>
    </row>
    <row r="1753" spans="1:2" x14ac:dyDescent="0.25">
      <c r="A1753">
        <f>-17.8244936996404</f>
        <v>-17.824493699640399</v>
      </c>
      <c r="B1753">
        <v>-13.6062422492903</v>
      </c>
    </row>
    <row r="1754" spans="1:2" x14ac:dyDescent="0.25">
      <c r="A1754">
        <f>-16.5445092432323</f>
        <v>-16.544509243232302</v>
      </c>
      <c r="B1754">
        <v>-17.000209151881499</v>
      </c>
    </row>
    <row r="1755" spans="1:2" x14ac:dyDescent="0.25">
      <c r="A1755">
        <v>9.7600486417090195</v>
      </c>
      <c r="B1755">
        <v>8.5141659786606798</v>
      </c>
    </row>
    <row r="1756" spans="1:2" x14ac:dyDescent="0.25">
      <c r="A1756">
        <f>-15.9833716979983</f>
        <v>-15.983371697998299</v>
      </c>
      <c r="B1756">
        <v>-12.4686199621245</v>
      </c>
    </row>
    <row r="1757" spans="1:2" x14ac:dyDescent="0.25">
      <c r="A1757">
        <f>-28.3671142690597</f>
        <v>-28.367114269059702</v>
      </c>
      <c r="B1757">
        <v>-16.943416444178901</v>
      </c>
    </row>
    <row r="1758" spans="1:2" x14ac:dyDescent="0.25">
      <c r="A1758">
        <v>8.5499169327044306</v>
      </c>
      <c r="B1758">
        <v>2.8091465312332899</v>
      </c>
    </row>
    <row r="1759" spans="1:2" x14ac:dyDescent="0.25">
      <c r="A1759">
        <v>8.6991083599701504</v>
      </c>
      <c r="B1759">
        <v>2.67388074401034</v>
      </c>
    </row>
    <row r="1760" spans="1:2" x14ac:dyDescent="0.25">
      <c r="A1760">
        <v>3.13175782795755</v>
      </c>
      <c r="B1760">
        <v>3.1552416102427099</v>
      </c>
    </row>
    <row r="1761" spans="1:2" x14ac:dyDescent="0.25">
      <c r="A1761">
        <f>-25.5796910544204</f>
        <v>-25.579691054420401</v>
      </c>
      <c r="B1761">
        <v>-15.3529362783104</v>
      </c>
    </row>
    <row r="1762" spans="1:2" x14ac:dyDescent="0.25">
      <c r="A1762">
        <v>35.988074194868297</v>
      </c>
      <c r="B1762">
        <v>-2.3509179014392201</v>
      </c>
    </row>
    <row r="1763" spans="1:2" x14ac:dyDescent="0.25">
      <c r="A1763">
        <f>-35.0949155830614</f>
        <v>-35.0949155830614</v>
      </c>
      <c r="B1763">
        <v>-17.554230004178802</v>
      </c>
    </row>
    <row r="1764" spans="1:2" x14ac:dyDescent="0.25">
      <c r="A1764">
        <f>-26.0017131375962</f>
        <v>-26.001713137596202</v>
      </c>
      <c r="B1764">
        <v>-16.731838660268501</v>
      </c>
    </row>
    <row r="1765" spans="1:2" x14ac:dyDescent="0.25">
      <c r="A1765">
        <f>-15.9220606196308</f>
        <v>-15.9220606196308</v>
      </c>
      <c r="B1765">
        <v>-16.35995135325</v>
      </c>
    </row>
    <row r="1766" spans="1:2" x14ac:dyDescent="0.25">
      <c r="A1766">
        <f>-27.3151001903116</f>
        <v>-27.3151001903116</v>
      </c>
      <c r="B1766">
        <v>-17.047862108650399</v>
      </c>
    </row>
    <row r="1767" spans="1:2" x14ac:dyDescent="0.25">
      <c r="A1767">
        <v>27.090695221945399</v>
      </c>
      <c r="B1767">
        <v>-1.7832296664730301</v>
      </c>
    </row>
    <row r="1768" spans="1:2" x14ac:dyDescent="0.25">
      <c r="A1768">
        <f>-24.8826311680652</f>
        <v>-24.882631168065199</v>
      </c>
      <c r="B1768">
        <v>-16.452621904822699</v>
      </c>
    </row>
    <row r="1769" spans="1:2" x14ac:dyDescent="0.25">
      <c r="A1769">
        <v>21.5828976717251</v>
      </c>
      <c r="B1769">
        <v>-2.9424860230232799</v>
      </c>
    </row>
    <row r="1770" spans="1:2" x14ac:dyDescent="0.25">
      <c r="A1770">
        <f>-18.9609453684558</f>
        <v>-18.9609453684558</v>
      </c>
      <c r="B1770">
        <v>-16.139726685964799</v>
      </c>
    </row>
    <row r="1771" spans="1:2" x14ac:dyDescent="0.25">
      <c r="A1771">
        <v>11.1008521244233</v>
      </c>
      <c r="B1771">
        <v>8.7089007985391103</v>
      </c>
    </row>
    <row r="1772" spans="1:2" x14ac:dyDescent="0.25">
      <c r="A1772">
        <v>30.1106541000904</v>
      </c>
      <c r="B1772">
        <v>-7.0824660848541701</v>
      </c>
    </row>
    <row r="1773" spans="1:2" x14ac:dyDescent="0.25">
      <c r="A1773">
        <f>-16.3563479505121</f>
        <v>-16.356347950512099</v>
      </c>
      <c r="B1773">
        <v>-14.587333012645001</v>
      </c>
    </row>
    <row r="1774" spans="1:2" x14ac:dyDescent="0.25">
      <c r="A1774">
        <f>-16.6108451372436</f>
        <v>-16.610845137243601</v>
      </c>
      <c r="B1774">
        <v>-14.164620967991601</v>
      </c>
    </row>
    <row r="1775" spans="1:2" x14ac:dyDescent="0.25">
      <c r="A1775">
        <v>9.2990345728272708</v>
      </c>
      <c r="B1775">
        <v>0.17830501022692999</v>
      </c>
    </row>
    <row r="1776" spans="1:2" x14ac:dyDescent="0.25">
      <c r="A1776">
        <v>-3.88189636184019</v>
      </c>
      <c r="B1776">
        <v>0.32898678244888502</v>
      </c>
    </row>
    <row r="1777" spans="1:2" x14ac:dyDescent="0.25">
      <c r="A1777">
        <f>-22.1073954540951</f>
        <v>-22.107395454095101</v>
      </c>
      <c r="B1777">
        <v>-12.344604021726701</v>
      </c>
    </row>
    <row r="1778" spans="1:2" x14ac:dyDescent="0.25">
      <c r="A1778">
        <v>-6.0813092933883102</v>
      </c>
      <c r="B1778">
        <v>0.51451670669911098</v>
      </c>
    </row>
    <row r="1779" spans="1:2" x14ac:dyDescent="0.25">
      <c r="A1779">
        <v>32.956015183143698</v>
      </c>
      <c r="B1779">
        <v>-3.0278949324777802</v>
      </c>
    </row>
    <row r="1780" spans="1:2" x14ac:dyDescent="0.25">
      <c r="A1780">
        <v>37.182278855712802</v>
      </c>
      <c r="B1780">
        <v>-2.98135082792197</v>
      </c>
    </row>
    <row r="1781" spans="1:2" x14ac:dyDescent="0.25">
      <c r="A1781">
        <v>37.0293636207102</v>
      </c>
      <c r="B1781">
        <v>-8.7040550414549998</v>
      </c>
    </row>
    <row r="1782" spans="1:2" x14ac:dyDescent="0.25">
      <c r="A1782">
        <v>6.2796084291623204</v>
      </c>
      <c r="B1782">
        <v>2.40119708243604</v>
      </c>
    </row>
    <row r="1783" spans="1:2" x14ac:dyDescent="0.25">
      <c r="A1783">
        <v>8.1932173438128402</v>
      </c>
      <c r="B1783">
        <v>4.4995024716353598</v>
      </c>
    </row>
    <row r="1784" spans="1:2" x14ac:dyDescent="0.25">
      <c r="A1784">
        <v>12.9589921398677</v>
      </c>
      <c r="B1784">
        <v>6.1063897059515</v>
      </c>
    </row>
    <row r="1785" spans="1:2" x14ac:dyDescent="0.25">
      <c r="A1785">
        <v>32.746964185650498</v>
      </c>
      <c r="B1785">
        <v>-5.6147932838439401</v>
      </c>
    </row>
    <row r="1786" spans="1:2" x14ac:dyDescent="0.25">
      <c r="A1786">
        <v>26.6151817146302</v>
      </c>
      <c r="B1786">
        <v>-6.7233491346582603</v>
      </c>
    </row>
    <row r="1787" spans="1:2" x14ac:dyDescent="0.25">
      <c r="A1787">
        <v>6.8724461697902104</v>
      </c>
      <c r="B1787">
        <v>3.7529236341368799</v>
      </c>
    </row>
    <row r="1788" spans="1:2" x14ac:dyDescent="0.25">
      <c r="A1788">
        <f>-29.0589872327743</f>
        <v>-29.0589872327743</v>
      </c>
      <c r="B1788">
        <v>-9.9225432916716496</v>
      </c>
    </row>
    <row r="1789" spans="1:2" x14ac:dyDescent="0.25">
      <c r="A1789">
        <v>26.252495834566702</v>
      </c>
      <c r="B1789">
        <v>-8.8751520539322506</v>
      </c>
    </row>
    <row r="1790" spans="1:2" x14ac:dyDescent="0.25">
      <c r="A1790">
        <v>-2.8085586045895301</v>
      </c>
      <c r="B1790">
        <v>1.4021108317481299</v>
      </c>
    </row>
    <row r="1791" spans="1:2" x14ac:dyDescent="0.25">
      <c r="A1791">
        <v>8.9046519022956296</v>
      </c>
      <c r="B1791">
        <v>2.57316781575306</v>
      </c>
    </row>
    <row r="1792" spans="1:2" x14ac:dyDescent="0.25">
      <c r="A1792">
        <v>6.8839340126781297</v>
      </c>
      <c r="B1792">
        <v>0.66366535665345205</v>
      </c>
    </row>
    <row r="1793" spans="1:2" x14ac:dyDescent="0.25">
      <c r="A1793">
        <v>39.978327499636599</v>
      </c>
      <c r="B1793">
        <v>-2.59688062152411</v>
      </c>
    </row>
    <row r="1794" spans="1:2" x14ac:dyDescent="0.25">
      <c r="A1794">
        <v>34.507616512920798</v>
      </c>
      <c r="B1794">
        <v>-4.6074480579352199</v>
      </c>
    </row>
    <row r="1795" spans="1:2" x14ac:dyDescent="0.25">
      <c r="A1795">
        <v>2.0837821439211699</v>
      </c>
      <c r="B1795">
        <v>0.47616126973535799</v>
      </c>
    </row>
    <row r="1796" spans="1:2" x14ac:dyDescent="0.25">
      <c r="A1796">
        <v>23.492448017699299</v>
      </c>
      <c r="B1796">
        <v>-4.2033500708950102</v>
      </c>
    </row>
    <row r="1797" spans="1:2" x14ac:dyDescent="0.25">
      <c r="A1797">
        <v>7.5788089564775598</v>
      </c>
      <c r="B1797">
        <v>4.4898296502811403</v>
      </c>
    </row>
    <row r="1798" spans="1:2" x14ac:dyDescent="0.25">
      <c r="A1798">
        <v>11.2012266704317</v>
      </c>
      <c r="B1798">
        <v>8.6848375249768797</v>
      </c>
    </row>
    <row r="1799" spans="1:2" x14ac:dyDescent="0.25">
      <c r="A1799">
        <f>-26.0303410184123</f>
        <v>-26.030341018412301</v>
      </c>
      <c r="B1799">
        <v>-18.424065878840999</v>
      </c>
    </row>
    <row r="1800" spans="1:2" x14ac:dyDescent="0.25">
      <c r="A1800">
        <v>28.2118479946189</v>
      </c>
      <c r="B1800">
        <v>-7.2037738499235102</v>
      </c>
    </row>
    <row r="1801" spans="1:2" x14ac:dyDescent="0.25">
      <c r="A1801">
        <v>-2.1021542384543199</v>
      </c>
      <c r="B1801">
        <v>4.69920065053845</v>
      </c>
    </row>
    <row r="1802" spans="1:2" x14ac:dyDescent="0.25">
      <c r="A1802">
        <f>-15.5574664830837</f>
        <v>-15.557466483083701</v>
      </c>
      <c r="B1802">
        <v>-12.8481265938935</v>
      </c>
    </row>
    <row r="1803" spans="1:2" x14ac:dyDescent="0.25">
      <c r="A1803">
        <v>20.7735841396286</v>
      </c>
      <c r="B1803">
        <v>-4.9010108418392004</v>
      </c>
    </row>
    <row r="1804" spans="1:2" x14ac:dyDescent="0.25">
      <c r="A1804">
        <f>-20.0744673345728</f>
        <v>-20.074467334572802</v>
      </c>
      <c r="B1804">
        <v>-10.5952656149144</v>
      </c>
    </row>
    <row r="1805" spans="1:2" x14ac:dyDescent="0.25">
      <c r="A1805">
        <v>4.4935040274400997</v>
      </c>
      <c r="B1805">
        <v>3.0185286113668699</v>
      </c>
    </row>
    <row r="1806" spans="1:2" x14ac:dyDescent="0.25">
      <c r="A1806">
        <v>27.218770099518299</v>
      </c>
      <c r="B1806">
        <v>-0.54504020403757603</v>
      </c>
    </row>
    <row r="1807" spans="1:2" x14ac:dyDescent="0.25">
      <c r="A1807">
        <v>0.784354955960055</v>
      </c>
      <c r="B1807">
        <v>2.8071546290477301</v>
      </c>
    </row>
    <row r="1808" spans="1:2" x14ac:dyDescent="0.25">
      <c r="A1808">
        <v>30.856388072913902</v>
      </c>
      <c r="B1808">
        <v>-8.20010274157592</v>
      </c>
    </row>
    <row r="1809" spans="1:2" x14ac:dyDescent="0.25">
      <c r="A1809">
        <v>31.5164141188048</v>
      </c>
      <c r="B1809">
        <v>-8.5228509486461892</v>
      </c>
    </row>
    <row r="1810" spans="1:2" x14ac:dyDescent="0.25">
      <c r="A1810">
        <v>40.374463716647298</v>
      </c>
      <c r="B1810">
        <v>-2.4767627231591698</v>
      </c>
    </row>
    <row r="1811" spans="1:2" x14ac:dyDescent="0.25">
      <c r="A1811">
        <v>36.846492773263101</v>
      </c>
      <c r="B1811">
        <v>-6.3954788151769097</v>
      </c>
    </row>
    <row r="1812" spans="1:2" x14ac:dyDescent="0.25">
      <c r="A1812">
        <v>20.797365992177699</v>
      </c>
      <c r="B1812">
        <v>-4.5819423566939896</v>
      </c>
    </row>
    <row r="1813" spans="1:2" x14ac:dyDescent="0.25">
      <c r="A1813">
        <f>-17.0703864919002</f>
        <v>-17.070386491900202</v>
      </c>
      <c r="B1813">
        <v>-17.304453131576199</v>
      </c>
    </row>
    <row r="1814" spans="1:2" x14ac:dyDescent="0.25">
      <c r="A1814">
        <f>-24.5918703561144</f>
        <v>-24.591870356114399</v>
      </c>
      <c r="B1814">
        <v>-16.9901939586133</v>
      </c>
    </row>
    <row r="1815" spans="1:2" x14ac:dyDescent="0.25">
      <c r="A1815">
        <v>7.2265586157025696</v>
      </c>
      <c r="B1815">
        <v>4.0994244801053803</v>
      </c>
    </row>
    <row r="1816" spans="1:2" x14ac:dyDescent="0.25">
      <c r="A1816">
        <f>-28.7747168541931</f>
        <v>-28.774716854193102</v>
      </c>
      <c r="B1816">
        <v>-16.1802893193722</v>
      </c>
    </row>
    <row r="1817" spans="1:2" x14ac:dyDescent="0.25">
      <c r="A1817">
        <f>-24.3580399047406</f>
        <v>-24.3580399047406</v>
      </c>
      <c r="B1817">
        <v>-13.9992476364416</v>
      </c>
    </row>
    <row r="1818" spans="1:2" x14ac:dyDescent="0.25">
      <c r="A1818">
        <v>-4.7051275355009397</v>
      </c>
      <c r="B1818">
        <v>3.9768770737152401</v>
      </c>
    </row>
    <row r="1819" spans="1:2" x14ac:dyDescent="0.25">
      <c r="A1819">
        <f>-27.6513143792005</f>
        <v>-27.6513143792005</v>
      </c>
      <c r="B1819">
        <v>-15.0646128853358</v>
      </c>
    </row>
    <row r="1820" spans="1:2" x14ac:dyDescent="0.25">
      <c r="A1820">
        <v>30.065754967575401</v>
      </c>
      <c r="B1820">
        <v>-0.64372975526558296</v>
      </c>
    </row>
    <row r="1821" spans="1:2" x14ac:dyDescent="0.25">
      <c r="A1821">
        <f>-22.3136744078827</f>
        <v>-22.313674407882701</v>
      </c>
      <c r="B1821">
        <v>-10.843005125378101</v>
      </c>
    </row>
    <row r="1822" spans="1:2" x14ac:dyDescent="0.25">
      <c r="A1822">
        <f>-22.0672947774384</f>
        <v>-22.067294777438399</v>
      </c>
      <c r="B1822">
        <v>-11.850005113533999</v>
      </c>
    </row>
    <row r="1823" spans="1:2" x14ac:dyDescent="0.25">
      <c r="A1823">
        <f>-0.632319673425455</f>
        <v>-0.63231967342545503</v>
      </c>
      <c r="B1823">
        <v>-0.32211449994206598</v>
      </c>
    </row>
    <row r="1824" spans="1:2" x14ac:dyDescent="0.25">
      <c r="A1824">
        <f>-16.8094082324427</f>
        <v>-16.809408232442699</v>
      </c>
      <c r="B1824">
        <v>-16.3513436915309</v>
      </c>
    </row>
    <row r="1825" spans="1:2" x14ac:dyDescent="0.25">
      <c r="A1825">
        <v>22.7089639800989</v>
      </c>
      <c r="B1825">
        <v>3.9064191187094303E-2</v>
      </c>
    </row>
    <row r="1826" spans="1:2" x14ac:dyDescent="0.25">
      <c r="A1826">
        <f>-26.2286560995914</f>
        <v>-26.228656099591401</v>
      </c>
      <c r="B1826">
        <v>-18.553397066249701</v>
      </c>
    </row>
    <row r="1827" spans="1:2" x14ac:dyDescent="0.25">
      <c r="A1827">
        <v>9.1278187634732006</v>
      </c>
      <c r="B1827">
        <v>7.6272736763826199</v>
      </c>
    </row>
    <row r="1828" spans="1:2" x14ac:dyDescent="0.25">
      <c r="A1828">
        <v>23.100159810111901</v>
      </c>
      <c r="B1828">
        <v>-5.3468286102065301</v>
      </c>
    </row>
    <row r="1829" spans="1:2" x14ac:dyDescent="0.25">
      <c r="A1829">
        <v>40.139165360661302</v>
      </c>
      <c r="B1829">
        <v>-4.5048483497085501</v>
      </c>
    </row>
    <row r="1830" spans="1:2" x14ac:dyDescent="0.25">
      <c r="A1830">
        <v>11.5494407493638</v>
      </c>
      <c r="B1830">
        <v>1.16466748590711</v>
      </c>
    </row>
    <row r="1831" spans="1:2" x14ac:dyDescent="0.25">
      <c r="A1831">
        <v>-2.2591667433385401</v>
      </c>
      <c r="B1831">
        <v>1.6522785718859501</v>
      </c>
    </row>
    <row r="1832" spans="1:2" x14ac:dyDescent="0.25">
      <c r="A1832">
        <f>-19.3414387595419</f>
        <v>-19.341438759541902</v>
      </c>
      <c r="B1832">
        <v>-11.643145083453399</v>
      </c>
    </row>
    <row r="1833" spans="1:2" x14ac:dyDescent="0.25">
      <c r="A1833">
        <v>38.4704036921202</v>
      </c>
      <c r="B1833">
        <v>-6.4524072189332502</v>
      </c>
    </row>
    <row r="1834" spans="1:2" x14ac:dyDescent="0.25">
      <c r="A1834">
        <v>12.653470007612199</v>
      </c>
      <c r="B1834">
        <v>6.4587743969173204</v>
      </c>
    </row>
    <row r="1835" spans="1:2" x14ac:dyDescent="0.25">
      <c r="A1835">
        <f>-22.6170369379548</f>
        <v>-22.617036937954801</v>
      </c>
      <c r="B1835">
        <v>-19.248387097295598</v>
      </c>
    </row>
    <row r="1836" spans="1:2" x14ac:dyDescent="0.25">
      <c r="A1836">
        <f>-26.6195403463776</f>
        <v>-26.619540346377601</v>
      </c>
      <c r="B1836">
        <v>-12.4881569586654</v>
      </c>
    </row>
    <row r="1837" spans="1:2" x14ac:dyDescent="0.25">
      <c r="A1837">
        <v>10.603702121989301</v>
      </c>
      <c r="B1837">
        <v>4.1694405587022398</v>
      </c>
    </row>
    <row r="1838" spans="1:2" x14ac:dyDescent="0.25">
      <c r="A1838">
        <f>-22.2634068360157</f>
        <v>-22.263406836015701</v>
      </c>
      <c r="B1838">
        <v>-17.490770377718601</v>
      </c>
    </row>
    <row r="1839" spans="1:2" x14ac:dyDescent="0.25">
      <c r="A1839">
        <f>-16.3086609043525</f>
        <v>-16.3086609043525</v>
      </c>
      <c r="B1839">
        <v>-13.805768669573601</v>
      </c>
    </row>
    <row r="1840" spans="1:2" x14ac:dyDescent="0.25">
      <c r="A1840">
        <v>28.949322764602801</v>
      </c>
      <c r="B1840">
        <v>-9.0435963681499096</v>
      </c>
    </row>
    <row r="1841" spans="1:2" x14ac:dyDescent="0.25">
      <c r="A1841">
        <v>32.985461388067797</v>
      </c>
      <c r="B1841">
        <v>-0.78154570349846597</v>
      </c>
    </row>
    <row r="1842" spans="1:2" x14ac:dyDescent="0.25">
      <c r="A1842">
        <f>-32.9708348494867</f>
        <v>-32.9708348494867</v>
      </c>
      <c r="B1842">
        <v>-12.661669509768499</v>
      </c>
    </row>
    <row r="1843" spans="1:2" x14ac:dyDescent="0.25">
      <c r="A1843">
        <v>28.708800385903501</v>
      </c>
      <c r="B1843">
        <v>-8.3944524837808991</v>
      </c>
    </row>
    <row r="1844" spans="1:2" x14ac:dyDescent="0.25">
      <c r="A1844">
        <v>32.793815519390101</v>
      </c>
      <c r="B1844">
        <v>-4.4904493414242097</v>
      </c>
    </row>
    <row r="1845" spans="1:2" x14ac:dyDescent="0.25">
      <c r="A1845">
        <v>29.918169041692199</v>
      </c>
      <c r="B1845">
        <v>-1.9226960530471</v>
      </c>
    </row>
    <row r="1846" spans="1:2" x14ac:dyDescent="0.25">
      <c r="A1846">
        <v>6.1376750551849497</v>
      </c>
      <c r="B1846">
        <v>2.84371968829051</v>
      </c>
    </row>
    <row r="1847" spans="1:2" x14ac:dyDescent="0.25">
      <c r="A1847">
        <v>21.138906998790699</v>
      </c>
      <c r="B1847">
        <v>-7.0799154109023696</v>
      </c>
    </row>
    <row r="1848" spans="1:2" x14ac:dyDescent="0.25">
      <c r="A1848">
        <v>2.4039736930286102</v>
      </c>
      <c r="B1848">
        <v>1.13420250344042</v>
      </c>
    </row>
    <row r="1849" spans="1:2" x14ac:dyDescent="0.25">
      <c r="A1849">
        <v>-5.0102701341240401</v>
      </c>
      <c r="B1849">
        <v>6.08747619108519</v>
      </c>
    </row>
    <row r="1850" spans="1:2" x14ac:dyDescent="0.25">
      <c r="A1850">
        <v>38.336801895408399</v>
      </c>
      <c r="B1850">
        <v>-3.1022998006838902</v>
      </c>
    </row>
    <row r="1851" spans="1:2" x14ac:dyDescent="0.25">
      <c r="A1851">
        <f>-27.7026743079337</f>
        <v>-27.702674307933702</v>
      </c>
      <c r="B1851">
        <v>-18.3854532661483</v>
      </c>
    </row>
    <row r="1852" spans="1:2" x14ac:dyDescent="0.25">
      <c r="A1852">
        <v>9.6814674140608901</v>
      </c>
      <c r="B1852">
        <v>0.25993508932784298</v>
      </c>
    </row>
    <row r="1853" spans="1:2" x14ac:dyDescent="0.25">
      <c r="A1853">
        <v>-2.9521023772768902</v>
      </c>
      <c r="B1853">
        <v>1.52511887416652</v>
      </c>
    </row>
    <row r="1854" spans="1:2" x14ac:dyDescent="0.25">
      <c r="A1854">
        <v>13.478753404950799</v>
      </c>
      <c r="B1854">
        <v>-0.23408264294314199</v>
      </c>
    </row>
    <row r="1855" spans="1:2" x14ac:dyDescent="0.25">
      <c r="A1855">
        <f>-20.6366565570688</f>
        <v>-20.6366565570688</v>
      </c>
      <c r="B1855">
        <v>-10.7094528175744</v>
      </c>
    </row>
    <row r="1856" spans="1:2" x14ac:dyDescent="0.25">
      <c r="A1856">
        <v>-5.4531614408840303</v>
      </c>
      <c r="B1856">
        <v>6.9840297055796503</v>
      </c>
    </row>
    <row r="1857" spans="1:2" x14ac:dyDescent="0.25">
      <c r="A1857">
        <v>11.341958676268099</v>
      </c>
      <c r="B1857">
        <v>8.8984330987507896</v>
      </c>
    </row>
    <row r="1858" spans="1:2" x14ac:dyDescent="0.25">
      <c r="A1858">
        <v>34.3574952573343</v>
      </c>
      <c r="B1858">
        <v>-5.5295215450295299</v>
      </c>
    </row>
    <row r="1859" spans="1:2" x14ac:dyDescent="0.25">
      <c r="A1859">
        <v>-0.52927942895747704</v>
      </c>
      <c r="B1859">
        <v>5.4831231485278504</v>
      </c>
    </row>
    <row r="1860" spans="1:2" x14ac:dyDescent="0.25">
      <c r="A1860">
        <v>38.817572733211399</v>
      </c>
      <c r="B1860">
        <v>-2.03620577103906</v>
      </c>
    </row>
    <row r="1861" spans="1:2" x14ac:dyDescent="0.25">
      <c r="A1861">
        <v>8.9079895911764506</v>
      </c>
      <c r="B1861">
        <v>2.8749733449828598</v>
      </c>
    </row>
    <row r="1862" spans="1:2" x14ac:dyDescent="0.25">
      <c r="A1862">
        <f>-15.7519395051596</f>
        <v>-15.7519395051596</v>
      </c>
      <c r="B1862">
        <v>-14.4385634875746</v>
      </c>
    </row>
    <row r="1863" spans="1:2" x14ac:dyDescent="0.25">
      <c r="A1863">
        <f>-23.7391995163161</f>
        <v>-23.739199516316098</v>
      </c>
      <c r="B1863">
        <v>-11.940658689195899</v>
      </c>
    </row>
    <row r="1864" spans="1:2" x14ac:dyDescent="0.25">
      <c r="A1864">
        <v>-0.69618124654128999</v>
      </c>
      <c r="B1864">
        <v>4.5333606034070097</v>
      </c>
    </row>
    <row r="1865" spans="1:2" x14ac:dyDescent="0.25">
      <c r="A1865">
        <f>-32.001916469607</f>
        <v>-32.001916469607004</v>
      </c>
      <c r="B1865">
        <v>-14.340846538782101</v>
      </c>
    </row>
    <row r="1866" spans="1:2" x14ac:dyDescent="0.25">
      <c r="A1866">
        <v>21.358778931061799</v>
      </c>
      <c r="B1866">
        <v>-5.7363601416185102</v>
      </c>
    </row>
    <row r="1867" spans="1:2" x14ac:dyDescent="0.25">
      <c r="A1867">
        <v>35.6091387489585</v>
      </c>
      <c r="B1867">
        <v>-1.91493773030405</v>
      </c>
    </row>
    <row r="1868" spans="1:2" x14ac:dyDescent="0.25">
      <c r="A1868">
        <v>10.101608250205301</v>
      </c>
      <c r="B1868">
        <v>7.1489349132357196</v>
      </c>
    </row>
    <row r="1869" spans="1:2" x14ac:dyDescent="0.25">
      <c r="A1869">
        <v>38.389719083410299</v>
      </c>
      <c r="B1869">
        <v>-2.1354219734204398</v>
      </c>
    </row>
    <row r="1870" spans="1:2" x14ac:dyDescent="0.25">
      <c r="A1870">
        <f>-24.2887491138333</f>
        <v>-24.288749113833301</v>
      </c>
      <c r="B1870">
        <v>-11.312057654434801</v>
      </c>
    </row>
    <row r="1871" spans="1:2" x14ac:dyDescent="0.25">
      <c r="A1871">
        <v>-4.3476595431593701</v>
      </c>
      <c r="B1871">
        <v>4.6734149569261199</v>
      </c>
    </row>
    <row r="1872" spans="1:2" x14ac:dyDescent="0.25">
      <c r="A1872">
        <v>-6.1576386587227203</v>
      </c>
      <c r="B1872">
        <v>3.4386082760540702</v>
      </c>
    </row>
    <row r="1873" spans="1:2" x14ac:dyDescent="0.25">
      <c r="A1873">
        <f>-29.3607969143346</f>
        <v>-29.3607969143346</v>
      </c>
      <c r="B1873">
        <v>-10.8481603264283</v>
      </c>
    </row>
    <row r="1874" spans="1:2" x14ac:dyDescent="0.25">
      <c r="A1874">
        <v>27.7404142149073</v>
      </c>
      <c r="B1874">
        <v>-0.28615979952569498</v>
      </c>
    </row>
    <row r="1875" spans="1:2" x14ac:dyDescent="0.25">
      <c r="A1875">
        <v>28.705245111715001</v>
      </c>
      <c r="B1875">
        <v>-3.2483843268487198</v>
      </c>
    </row>
    <row r="1876" spans="1:2" x14ac:dyDescent="0.25">
      <c r="A1876">
        <f>-34.3130848627288</f>
        <v>-34.3130848627288</v>
      </c>
      <c r="B1876">
        <v>-13.6697832340612</v>
      </c>
    </row>
    <row r="1877" spans="1:2" x14ac:dyDescent="0.25">
      <c r="A1877">
        <v>39.426387940094699</v>
      </c>
      <c r="B1877">
        <v>-7.8293633580901396</v>
      </c>
    </row>
    <row r="1878" spans="1:2" x14ac:dyDescent="0.25">
      <c r="A1878">
        <f>-32.285724185425</f>
        <v>-32.285724185425003</v>
      </c>
      <c r="B1878">
        <v>-11.7470235865778</v>
      </c>
    </row>
    <row r="1879" spans="1:2" x14ac:dyDescent="0.25">
      <c r="A1879">
        <f>-20.6904581415797</f>
        <v>-20.6904581415797</v>
      </c>
      <c r="B1879">
        <v>-19.1578583816624</v>
      </c>
    </row>
    <row r="1880" spans="1:2" x14ac:dyDescent="0.25">
      <c r="A1880">
        <v>2.61933191276351</v>
      </c>
      <c r="B1880">
        <v>7.86324103648231</v>
      </c>
    </row>
    <row r="1881" spans="1:2" x14ac:dyDescent="0.25">
      <c r="A1881">
        <v>30.867298791898602</v>
      </c>
      <c r="B1881">
        <v>-2.48003005300908</v>
      </c>
    </row>
    <row r="1882" spans="1:2" x14ac:dyDescent="0.25">
      <c r="A1882">
        <f>-16.6997339370053</f>
        <v>-16.699733937005298</v>
      </c>
      <c r="B1882">
        <v>-11.126352839252901</v>
      </c>
    </row>
    <row r="1883" spans="1:2" x14ac:dyDescent="0.25">
      <c r="A1883">
        <f>-33.792362480917</f>
        <v>-33.792362480916999</v>
      </c>
      <c r="B1883">
        <v>-10.857185767068099</v>
      </c>
    </row>
    <row r="1884" spans="1:2" x14ac:dyDescent="0.25">
      <c r="A1884">
        <v>-4.3812457906981797</v>
      </c>
      <c r="B1884">
        <v>9.3175819147431493</v>
      </c>
    </row>
    <row r="1885" spans="1:2" x14ac:dyDescent="0.25">
      <c r="A1885">
        <v>10.1181351179386</v>
      </c>
      <c r="B1885">
        <v>2.0059620489640899</v>
      </c>
    </row>
    <row r="1886" spans="1:2" x14ac:dyDescent="0.25">
      <c r="A1886">
        <f>-19.4686513954303</f>
        <v>-19.4686513954303</v>
      </c>
      <c r="B1886">
        <v>-19.3868903690596</v>
      </c>
    </row>
    <row r="1887" spans="1:2" x14ac:dyDescent="0.25">
      <c r="A1887">
        <v>32.596387981549299</v>
      </c>
      <c r="B1887">
        <v>-7.8533010207871801</v>
      </c>
    </row>
    <row r="1888" spans="1:2" x14ac:dyDescent="0.25">
      <c r="A1888">
        <v>35.380955912493903</v>
      </c>
      <c r="B1888">
        <v>-5.4542332172526802</v>
      </c>
    </row>
    <row r="1889" spans="1:2" x14ac:dyDescent="0.25">
      <c r="A1889">
        <v>-4.7409670251517504</v>
      </c>
      <c r="B1889">
        <v>4.8645340361149696</v>
      </c>
    </row>
    <row r="1890" spans="1:2" x14ac:dyDescent="0.25">
      <c r="A1890">
        <v>13.2840307300846</v>
      </c>
      <c r="B1890">
        <v>5.3209346524124399</v>
      </c>
    </row>
    <row r="1891" spans="1:2" x14ac:dyDescent="0.25">
      <c r="A1891">
        <v>-4.3219607172581904</v>
      </c>
      <c r="B1891">
        <v>7.7808923119729601</v>
      </c>
    </row>
    <row r="1892" spans="1:2" x14ac:dyDescent="0.25">
      <c r="A1892">
        <v>10.0595108534758</v>
      </c>
      <c r="B1892">
        <v>4.8064307328601599</v>
      </c>
    </row>
    <row r="1893" spans="1:2" x14ac:dyDescent="0.25">
      <c r="A1893">
        <v>22.061196832398199</v>
      </c>
      <c r="B1893">
        <v>-4.1587070872987502</v>
      </c>
    </row>
    <row r="1894" spans="1:2" x14ac:dyDescent="0.25">
      <c r="A1894">
        <v>33.508611083722599</v>
      </c>
      <c r="B1894">
        <v>-2.8656256958417798</v>
      </c>
    </row>
    <row r="1895" spans="1:2" x14ac:dyDescent="0.25">
      <c r="A1895">
        <f>-32.2433200744529</f>
        <v>-32.243320074452903</v>
      </c>
      <c r="B1895">
        <v>-16.298253805817598</v>
      </c>
    </row>
    <row r="1896" spans="1:2" x14ac:dyDescent="0.25">
      <c r="A1896">
        <v>-3.5671768246984201</v>
      </c>
      <c r="B1896">
        <v>6.5036668731681102</v>
      </c>
    </row>
    <row r="1897" spans="1:2" x14ac:dyDescent="0.25">
      <c r="A1897">
        <v>-4.7909689587138597</v>
      </c>
      <c r="B1897">
        <v>0.39027658976410201</v>
      </c>
    </row>
    <row r="1898" spans="1:2" x14ac:dyDescent="0.25">
      <c r="A1898">
        <f>-32.3220222764434</f>
        <v>-32.322022276443398</v>
      </c>
      <c r="B1898">
        <v>-18.688503589835602</v>
      </c>
    </row>
    <row r="1899" spans="1:2" x14ac:dyDescent="0.25">
      <c r="A1899">
        <f>-21.3353253080416</f>
        <v>-21.3353253080416</v>
      </c>
      <c r="B1899">
        <v>-14.751853025649201</v>
      </c>
    </row>
    <row r="1900" spans="1:2" x14ac:dyDescent="0.25">
      <c r="A1900">
        <v>9.3247630637063796</v>
      </c>
      <c r="B1900">
        <v>2.78951908550586</v>
      </c>
    </row>
    <row r="1901" spans="1:2" x14ac:dyDescent="0.25">
      <c r="A1901">
        <f>-22.4489134508638</f>
        <v>-22.448913450863799</v>
      </c>
      <c r="B1901">
        <v>-19.110322366427901</v>
      </c>
    </row>
    <row r="1902" spans="1:2" x14ac:dyDescent="0.25">
      <c r="A1902">
        <v>29.353659383988401</v>
      </c>
      <c r="B1902">
        <v>-9.3679206017475902</v>
      </c>
    </row>
    <row r="1903" spans="1:2" x14ac:dyDescent="0.25">
      <c r="A1903">
        <f>-26.1375017175216</f>
        <v>-26.137501717521602</v>
      </c>
      <c r="B1903">
        <v>-14.251845067936999</v>
      </c>
    </row>
    <row r="1904" spans="1:2" x14ac:dyDescent="0.25">
      <c r="A1904">
        <f>-30.739181724772</f>
        <v>-30.739181724771999</v>
      </c>
      <c r="B1904">
        <v>-12.470305837126901</v>
      </c>
    </row>
    <row r="1905" spans="1:2" x14ac:dyDescent="0.25">
      <c r="A1905">
        <v>27.874290976486801</v>
      </c>
      <c r="B1905">
        <v>-8.5394124894651693</v>
      </c>
    </row>
    <row r="1906" spans="1:2" x14ac:dyDescent="0.25">
      <c r="A1906">
        <v>23.612490807095199</v>
      </c>
      <c r="B1906">
        <v>-8.3231191174846497</v>
      </c>
    </row>
    <row r="1907" spans="1:2" x14ac:dyDescent="0.25">
      <c r="A1907">
        <f>-28.2410317620023</f>
        <v>-28.241031762002301</v>
      </c>
      <c r="B1907">
        <v>-9.63027790653633</v>
      </c>
    </row>
    <row r="1908" spans="1:2" x14ac:dyDescent="0.25">
      <c r="A1908">
        <f>-18.8673276145387</f>
        <v>-18.867327614538699</v>
      </c>
      <c r="B1908">
        <v>-14.682956616895501</v>
      </c>
    </row>
    <row r="1909" spans="1:2" x14ac:dyDescent="0.25">
      <c r="A1909">
        <v>-4.6774219967541697</v>
      </c>
      <c r="B1909">
        <v>3.6473071413545499</v>
      </c>
    </row>
    <row r="1910" spans="1:2" x14ac:dyDescent="0.25">
      <c r="A1910">
        <f>-25.1434695429218</f>
        <v>-25.1434695429218</v>
      </c>
      <c r="B1910">
        <v>-16.982049606714298</v>
      </c>
    </row>
    <row r="1911" spans="1:2" x14ac:dyDescent="0.25">
      <c r="A1911">
        <v>12.1566294576978</v>
      </c>
      <c r="B1911">
        <v>4.91721880541205</v>
      </c>
    </row>
    <row r="1912" spans="1:2" x14ac:dyDescent="0.25">
      <c r="A1912">
        <f>-32.1837781723759</f>
        <v>-32.183778172375902</v>
      </c>
      <c r="B1912">
        <v>-10.277117915537101</v>
      </c>
    </row>
    <row r="1913" spans="1:2" x14ac:dyDescent="0.25">
      <c r="A1913">
        <v>35.196965772170003</v>
      </c>
      <c r="B1913">
        <v>-2.53804697622137</v>
      </c>
    </row>
    <row r="1914" spans="1:2" x14ac:dyDescent="0.25">
      <c r="A1914">
        <f>-31.8335362763491</f>
        <v>-31.833536276349101</v>
      </c>
      <c r="B1914">
        <v>-17.959167826862799</v>
      </c>
    </row>
    <row r="1915" spans="1:2" x14ac:dyDescent="0.25">
      <c r="A1915">
        <v>34.128836336249599</v>
      </c>
      <c r="B1915">
        <v>-6.3995328076191802</v>
      </c>
    </row>
    <row r="1916" spans="1:2" x14ac:dyDescent="0.25">
      <c r="A1916">
        <v>21.325613917898199</v>
      </c>
      <c r="B1916">
        <v>-6.0347562472720497</v>
      </c>
    </row>
    <row r="1917" spans="1:2" x14ac:dyDescent="0.25">
      <c r="A1917">
        <v>22.919264468020401</v>
      </c>
      <c r="B1917">
        <v>-6.0579891031870101</v>
      </c>
    </row>
    <row r="1918" spans="1:2" x14ac:dyDescent="0.25">
      <c r="A1918">
        <v>7.5258335002084698</v>
      </c>
      <c r="B1918">
        <v>5.2818206862077002</v>
      </c>
    </row>
    <row r="1919" spans="1:2" x14ac:dyDescent="0.25">
      <c r="A1919">
        <v>-5.6160672928107997</v>
      </c>
      <c r="B1919">
        <v>2.6480011500053</v>
      </c>
    </row>
    <row r="1920" spans="1:2" x14ac:dyDescent="0.25">
      <c r="A1920">
        <v>28.136989683427998</v>
      </c>
      <c r="B1920">
        <v>-7.0988611232576799</v>
      </c>
    </row>
    <row r="1921" spans="1:2" x14ac:dyDescent="0.25">
      <c r="A1921">
        <f>-27.7801669572794</f>
        <v>-27.780166957279398</v>
      </c>
      <c r="B1921">
        <v>-11.76363320854</v>
      </c>
    </row>
    <row r="1922" spans="1:2" x14ac:dyDescent="0.25">
      <c r="A1922">
        <v>13.3641755541466</v>
      </c>
      <c r="B1922">
        <v>8.8755204557440592</v>
      </c>
    </row>
    <row r="1923" spans="1:2" x14ac:dyDescent="0.25">
      <c r="A1923">
        <v>33.698079130346798</v>
      </c>
      <c r="B1923">
        <v>-6.8033476670320496</v>
      </c>
    </row>
    <row r="1924" spans="1:2" x14ac:dyDescent="0.25">
      <c r="A1924">
        <v>33.570343273791302</v>
      </c>
      <c r="B1924">
        <v>-5.1897585597309996</v>
      </c>
    </row>
    <row r="1925" spans="1:2" x14ac:dyDescent="0.25">
      <c r="A1925">
        <f>-16.9564462965124</f>
        <v>-16.9564462965124</v>
      </c>
      <c r="B1925">
        <v>-14.281648316870299</v>
      </c>
    </row>
    <row r="1926" spans="1:2" x14ac:dyDescent="0.25">
      <c r="A1926">
        <v>31.175357326738698</v>
      </c>
      <c r="B1926">
        <v>-0.40602895161455499</v>
      </c>
    </row>
    <row r="1927" spans="1:2" x14ac:dyDescent="0.25">
      <c r="A1927">
        <v>37.827630595270001</v>
      </c>
      <c r="B1927">
        <v>-5.91949202368051</v>
      </c>
    </row>
    <row r="1928" spans="1:2" x14ac:dyDescent="0.25">
      <c r="A1928">
        <f>-20.5680466960168</f>
        <v>-20.5680466960168</v>
      </c>
      <c r="B1928">
        <v>-11.8577941720013</v>
      </c>
    </row>
    <row r="1929" spans="1:2" x14ac:dyDescent="0.25">
      <c r="A1929">
        <v>7.4609859683790196</v>
      </c>
      <c r="B1929">
        <v>0.14386183306668701</v>
      </c>
    </row>
    <row r="1930" spans="1:2" x14ac:dyDescent="0.25">
      <c r="A1930">
        <v>30.117352559853</v>
      </c>
      <c r="B1930">
        <v>0.273711978118866</v>
      </c>
    </row>
    <row r="1931" spans="1:2" x14ac:dyDescent="0.25">
      <c r="A1931">
        <v>33.846278654185298</v>
      </c>
      <c r="B1931">
        <v>-2.09134177683161</v>
      </c>
    </row>
    <row r="1932" spans="1:2" x14ac:dyDescent="0.25">
      <c r="A1932">
        <v>31.207254727993298</v>
      </c>
      <c r="B1932">
        <v>-3.3738040832540701</v>
      </c>
    </row>
    <row r="1933" spans="1:2" x14ac:dyDescent="0.25">
      <c r="A1933">
        <f>-18.4355068544456</f>
        <v>-18.435506854445599</v>
      </c>
      <c r="B1933">
        <v>-11.6550433540728</v>
      </c>
    </row>
    <row r="1934" spans="1:2" x14ac:dyDescent="0.25">
      <c r="A1934">
        <f>-31.5714857997719</f>
        <v>-31.571485799771899</v>
      </c>
      <c r="B1934">
        <v>-15.092212783994899</v>
      </c>
    </row>
    <row r="1935" spans="1:2" x14ac:dyDescent="0.25">
      <c r="A1935">
        <f>-22.3713744914885</f>
        <v>-22.371374491488499</v>
      </c>
      <c r="B1935">
        <v>-14.4027903041895</v>
      </c>
    </row>
    <row r="1936" spans="1:2" x14ac:dyDescent="0.25">
      <c r="A1936">
        <v>38.070853660554</v>
      </c>
      <c r="B1936">
        <v>-7.2962063397107197</v>
      </c>
    </row>
    <row r="1937" spans="1:2" x14ac:dyDescent="0.25">
      <c r="A1937">
        <f>-15.5452240813672</f>
        <v>-15.5452240813672</v>
      </c>
      <c r="B1937">
        <v>-19.3808471787709</v>
      </c>
    </row>
    <row r="1938" spans="1:2" x14ac:dyDescent="0.25">
      <c r="A1938">
        <v>3.6734984471266499</v>
      </c>
      <c r="B1938">
        <v>6.0139395778065401</v>
      </c>
    </row>
    <row r="1939" spans="1:2" x14ac:dyDescent="0.25">
      <c r="A1939">
        <v>3.30821546674734</v>
      </c>
      <c r="B1939">
        <v>0.24743757505470201</v>
      </c>
    </row>
    <row r="1940" spans="1:2" x14ac:dyDescent="0.25">
      <c r="A1940">
        <v>8.3727318829224906</v>
      </c>
      <c r="B1940">
        <v>3.55434268492351</v>
      </c>
    </row>
    <row r="1941" spans="1:2" x14ac:dyDescent="0.25">
      <c r="A1941">
        <f>-24.448725557782</f>
        <v>-24.448725557782002</v>
      </c>
      <c r="B1941">
        <v>-12.0447278836004</v>
      </c>
    </row>
    <row r="1942" spans="1:2" x14ac:dyDescent="0.25">
      <c r="A1942">
        <v>35.281813426798898</v>
      </c>
      <c r="B1942">
        <v>-8.9816576260736696</v>
      </c>
    </row>
    <row r="1943" spans="1:2" x14ac:dyDescent="0.25">
      <c r="A1943">
        <v>37.422337671391602</v>
      </c>
      <c r="B1943">
        <v>-3.92911975952175</v>
      </c>
    </row>
    <row r="1944" spans="1:2" x14ac:dyDescent="0.25">
      <c r="A1944">
        <v>11.2685931315732</v>
      </c>
      <c r="B1944">
        <v>4.7876079024178102</v>
      </c>
    </row>
    <row r="1945" spans="1:2" x14ac:dyDescent="0.25">
      <c r="A1945">
        <f>-5.27303570958311</f>
        <v>-5.2730357095831097</v>
      </c>
      <c r="B1945">
        <v>-0.11571926852229</v>
      </c>
    </row>
    <row r="1946" spans="1:2" x14ac:dyDescent="0.25">
      <c r="A1946">
        <v>39.185582493990303</v>
      </c>
      <c r="B1946">
        <v>-5.3901296512920904</v>
      </c>
    </row>
    <row r="1947" spans="1:2" x14ac:dyDescent="0.25">
      <c r="A1947">
        <f>-29.1157554258287</f>
        <v>-29.115755425828699</v>
      </c>
      <c r="B1947">
        <v>-11.892893003764399</v>
      </c>
    </row>
    <row r="1948" spans="1:2" x14ac:dyDescent="0.25">
      <c r="A1948">
        <v>39.963708929555999</v>
      </c>
      <c r="B1948">
        <v>-7.6020506553479903</v>
      </c>
    </row>
    <row r="1949" spans="1:2" x14ac:dyDescent="0.25">
      <c r="A1949">
        <v>26.415700621987099</v>
      </c>
      <c r="B1949">
        <v>-8.5787034520154002</v>
      </c>
    </row>
    <row r="1950" spans="1:2" x14ac:dyDescent="0.25">
      <c r="A1950">
        <v>7.9644035870955197</v>
      </c>
      <c r="B1950">
        <v>1.3131331954252801</v>
      </c>
    </row>
    <row r="1951" spans="1:2" x14ac:dyDescent="0.25">
      <c r="A1951">
        <v>27.317429161520199</v>
      </c>
      <c r="B1951">
        <v>-5.0581497423124597</v>
      </c>
    </row>
    <row r="1952" spans="1:2" x14ac:dyDescent="0.25">
      <c r="A1952">
        <v>24.7214172338082</v>
      </c>
      <c r="B1952">
        <v>-2.61529330098577</v>
      </c>
    </row>
    <row r="1953" spans="1:2" x14ac:dyDescent="0.25">
      <c r="A1953">
        <f>-21.4706891677737</f>
        <v>-21.470689167773699</v>
      </c>
      <c r="B1953">
        <v>-16.9909601773223</v>
      </c>
    </row>
    <row r="1954" spans="1:2" x14ac:dyDescent="0.25">
      <c r="A1954">
        <v>7.4909554538376701</v>
      </c>
      <c r="B1954">
        <v>3.9328268584060901</v>
      </c>
    </row>
    <row r="1955" spans="1:2" x14ac:dyDescent="0.25">
      <c r="A1955">
        <v>28.0136056099225</v>
      </c>
      <c r="B1955">
        <v>-0.38142291653841898</v>
      </c>
    </row>
    <row r="1956" spans="1:2" x14ac:dyDescent="0.25">
      <c r="A1956">
        <v>2.9542523486915102</v>
      </c>
      <c r="B1956">
        <v>2.9933516074492199</v>
      </c>
    </row>
    <row r="1957" spans="1:2" x14ac:dyDescent="0.25">
      <c r="A1957">
        <v>27.521692451820901</v>
      </c>
      <c r="B1957">
        <v>-1.7276096570394199</v>
      </c>
    </row>
    <row r="1958" spans="1:2" x14ac:dyDescent="0.25">
      <c r="A1958">
        <v>8.3652964621236592</v>
      </c>
      <c r="B1958">
        <v>3.4439824261065901</v>
      </c>
    </row>
    <row r="1959" spans="1:2" x14ac:dyDescent="0.25">
      <c r="A1959">
        <f>-28.5579078785906</f>
        <v>-28.557907878590601</v>
      </c>
      <c r="B1959">
        <v>-16.229862856983701</v>
      </c>
    </row>
    <row r="1960" spans="1:2" x14ac:dyDescent="0.25">
      <c r="A1960">
        <v>-0.88365780844942299</v>
      </c>
      <c r="B1960">
        <v>0.35913899398016202</v>
      </c>
    </row>
    <row r="1961" spans="1:2" x14ac:dyDescent="0.25">
      <c r="A1961">
        <f>-21.0293844980471</f>
        <v>-21.029384498047101</v>
      </c>
      <c r="B1961">
        <v>-13.306086590343</v>
      </c>
    </row>
    <row r="1962" spans="1:2" x14ac:dyDescent="0.25">
      <c r="A1962">
        <f>-26.6648646238374</f>
        <v>-26.664864623837399</v>
      </c>
      <c r="B1962">
        <v>-18.639433619182402</v>
      </c>
    </row>
    <row r="1963" spans="1:2" x14ac:dyDescent="0.25">
      <c r="A1963">
        <v>5.4900585101231902</v>
      </c>
      <c r="B1963">
        <v>4.0020363225877498</v>
      </c>
    </row>
    <row r="1964" spans="1:2" x14ac:dyDescent="0.25">
      <c r="A1964">
        <v>-2.73898392372773</v>
      </c>
      <c r="B1964">
        <v>4.8301004085737702</v>
      </c>
    </row>
    <row r="1965" spans="1:2" x14ac:dyDescent="0.25">
      <c r="A1965">
        <v>0.81354603666305803</v>
      </c>
      <c r="B1965">
        <v>8.4768443191256999</v>
      </c>
    </row>
    <row r="1966" spans="1:2" x14ac:dyDescent="0.25">
      <c r="A1966">
        <f>-24.9052289746621</f>
        <v>-24.905228974662101</v>
      </c>
      <c r="B1966">
        <v>-18.615527654561401</v>
      </c>
    </row>
    <row r="1967" spans="1:2" x14ac:dyDescent="0.25">
      <c r="A1967">
        <v>10.546041517814</v>
      </c>
      <c r="B1967">
        <v>4.1361744019160502</v>
      </c>
    </row>
    <row r="1968" spans="1:2" x14ac:dyDescent="0.25">
      <c r="A1968">
        <f>-16.459565975865</f>
        <v>-16.459565975865001</v>
      </c>
      <c r="B1968">
        <v>-13.808332500110801</v>
      </c>
    </row>
    <row r="1969" spans="1:2" x14ac:dyDescent="0.25">
      <c r="A1969">
        <v>-5.4342615874749596</v>
      </c>
      <c r="B1969">
        <v>2.38129138719844</v>
      </c>
    </row>
    <row r="1970" spans="1:2" x14ac:dyDescent="0.25">
      <c r="A1970">
        <f>-16.8994435396203</f>
        <v>-16.8994435396203</v>
      </c>
      <c r="B1970">
        <v>-11.7035149594992</v>
      </c>
    </row>
    <row r="1971" spans="1:2" x14ac:dyDescent="0.25">
      <c r="A1971">
        <v>40.328954132075999</v>
      </c>
      <c r="B1971">
        <v>-4.3909396134392704</v>
      </c>
    </row>
    <row r="1972" spans="1:2" x14ac:dyDescent="0.25">
      <c r="A1972">
        <f>-25.7069881206535</f>
        <v>-25.706988120653499</v>
      </c>
      <c r="B1972">
        <v>-10.901351990423301</v>
      </c>
    </row>
    <row r="1973" spans="1:2" x14ac:dyDescent="0.25">
      <c r="A1973">
        <v>29.101990187022398</v>
      </c>
      <c r="B1973">
        <v>-6.1755369384924599</v>
      </c>
    </row>
    <row r="1974" spans="1:2" x14ac:dyDescent="0.25">
      <c r="A1974">
        <v>22.270403925575099</v>
      </c>
      <c r="B1974">
        <v>-0.76089592615087998</v>
      </c>
    </row>
    <row r="1975" spans="1:2" x14ac:dyDescent="0.25">
      <c r="A1975">
        <v>35.102673370330301</v>
      </c>
      <c r="B1975">
        <v>-3.7506661119418601</v>
      </c>
    </row>
    <row r="1976" spans="1:2" x14ac:dyDescent="0.25">
      <c r="A1976">
        <v>0.78987781845559601</v>
      </c>
      <c r="B1976">
        <v>8.2204740826265308</v>
      </c>
    </row>
    <row r="1977" spans="1:2" x14ac:dyDescent="0.25">
      <c r="A1977">
        <v>-2.1618203142286001</v>
      </c>
      <c r="B1977">
        <v>8.5926229351937593</v>
      </c>
    </row>
    <row r="1978" spans="1:2" x14ac:dyDescent="0.25">
      <c r="A1978">
        <v>24.9558285617031</v>
      </c>
      <c r="B1978">
        <v>-7.61602111100584</v>
      </c>
    </row>
    <row r="1979" spans="1:2" x14ac:dyDescent="0.25">
      <c r="A1979">
        <f>-24.1051113424189</f>
        <v>-24.105111342418901</v>
      </c>
      <c r="B1979">
        <v>-10.4152381506892</v>
      </c>
    </row>
    <row r="1980" spans="1:2" x14ac:dyDescent="0.25">
      <c r="A1980">
        <f>-32.3878679860553</f>
        <v>-32.387867986055298</v>
      </c>
      <c r="B1980">
        <v>-11.5997987492268</v>
      </c>
    </row>
    <row r="1981" spans="1:2" x14ac:dyDescent="0.25">
      <c r="A1981">
        <v>8.4314973765753294</v>
      </c>
      <c r="B1981">
        <v>8.99489042065216</v>
      </c>
    </row>
    <row r="1982" spans="1:2" x14ac:dyDescent="0.25">
      <c r="A1982">
        <f>-22.2036607420435</f>
        <v>-22.2036607420435</v>
      </c>
      <c r="B1982">
        <v>-16.442334319121699</v>
      </c>
    </row>
    <row r="1983" spans="1:2" x14ac:dyDescent="0.25">
      <c r="A1983">
        <v>11.5863811823489</v>
      </c>
      <c r="B1983">
        <v>6.4508469722660102</v>
      </c>
    </row>
    <row r="1984" spans="1:2" x14ac:dyDescent="0.25">
      <c r="A1984">
        <v>8.4812227860950404</v>
      </c>
      <c r="B1984">
        <v>4.9294448138375602</v>
      </c>
    </row>
    <row r="1985" spans="1:2" x14ac:dyDescent="0.25">
      <c r="A1985">
        <f>-19.5302222072975</f>
        <v>-19.530222207297498</v>
      </c>
      <c r="B1985">
        <v>-14.1052278300648</v>
      </c>
    </row>
    <row r="1986" spans="1:2" x14ac:dyDescent="0.25">
      <c r="A1986">
        <v>25.995286358181399</v>
      </c>
      <c r="B1986">
        <v>-3.7663034721993802</v>
      </c>
    </row>
    <row r="1987" spans="1:2" x14ac:dyDescent="0.25">
      <c r="A1987">
        <v>24.396332057936199</v>
      </c>
      <c r="B1987">
        <v>-3.7208806880879002</v>
      </c>
    </row>
    <row r="1988" spans="1:2" x14ac:dyDescent="0.25">
      <c r="A1988">
        <v>32.100853291084</v>
      </c>
      <c r="B1988">
        <v>-6.70348424462534</v>
      </c>
    </row>
    <row r="1989" spans="1:2" x14ac:dyDescent="0.25">
      <c r="A1989">
        <f>-23.3441720487745</f>
        <v>-23.344172048774499</v>
      </c>
      <c r="B1989">
        <v>-13.5275611303051</v>
      </c>
    </row>
    <row r="1990" spans="1:2" x14ac:dyDescent="0.25">
      <c r="A1990">
        <v>5.3186145276780001</v>
      </c>
      <c r="B1990">
        <v>4.9305233787799496</v>
      </c>
    </row>
    <row r="1991" spans="1:2" x14ac:dyDescent="0.25">
      <c r="A1991">
        <v>38.190418439435703</v>
      </c>
      <c r="B1991">
        <v>-5.1852600216225202</v>
      </c>
    </row>
    <row r="1992" spans="1:2" x14ac:dyDescent="0.25">
      <c r="A1992">
        <v>-4.7733773120454801</v>
      </c>
      <c r="B1992">
        <v>1.8699640158033199</v>
      </c>
    </row>
    <row r="1993" spans="1:2" x14ac:dyDescent="0.25">
      <c r="A1993">
        <v>29.246513559451799</v>
      </c>
      <c r="B1993">
        <v>-8.8008886036931901</v>
      </c>
    </row>
    <row r="1994" spans="1:2" x14ac:dyDescent="0.25">
      <c r="A1994">
        <v>24.8301298948012</v>
      </c>
      <c r="B1994">
        <v>-3.5743310778780999</v>
      </c>
    </row>
    <row r="1995" spans="1:2" x14ac:dyDescent="0.25">
      <c r="A1995">
        <v>37.054123385543697</v>
      </c>
      <c r="B1995">
        <v>-7.2538696062799204</v>
      </c>
    </row>
    <row r="1996" spans="1:2" x14ac:dyDescent="0.25">
      <c r="A1996">
        <f>-21.4015761507417</f>
        <v>-21.4015761507417</v>
      </c>
      <c r="B1996">
        <v>-17.250158484113399</v>
      </c>
    </row>
    <row r="1997" spans="1:2" x14ac:dyDescent="0.25">
      <c r="A1997">
        <f>-25.1138161058452</f>
        <v>-25.113816105845199</v>
      </c>
      <c r="B1997">
        <v>-16.297360730662</v>
      </c>
    </row>
    <row r="1998" spans="1:2" x14ac:dyDescent="0.25">
      <c r="A1998">
        <v>-2.2441263793541002</v>
      </c>
      <c r="B1998">
        <v>1.5380624556773801</v>
      </c>
    </row>
    <row r="1999" spans="1:2" x14ac:dyDescent="0.25">
      <c r="A1999">
        <v>31.6197248254384</v>
      </c>
      <c r="B1999">
        <v>-8.35281127299824</v>
      </c>
    </row>
    <row r="2000" spans="1:2" x14ac:dyDescent="0.25">
      <c r="A2000">
        <f>-26.885433146948</f>
        <v>-26.885433146947999</v>
      </c>
      <c r="B2000">
        <v>-10.0973274034744</v>
      </c>
    </row>
    <row r="2001" spans="1:2" x14ac:dyDescent="0.25">
      <c r="A2001">
        <v>1.27434473978292</v>
      </c>
      <c r="B2001">
        <v>1.62592353473318</v>
      </c>
    </row>
    <row r="2002" spans="1:2" x14ac:dyDescent="0.25">
      <c r="A2002">
        <f>-23.2625054919851</f>
        <v>-23.262505491985099</v>
      </c>
      <c r="B2002">
        <v>-11.1491740675194</v>
      </c>
    </row>
    <row r="2003" spans="1:2" x14ac:dyDescent="0.25">
      <c r="A2003">
        <v>13.3627853816967</v>
      </c>
      <c r="B2003">
        <v>7.1923277833944503</v>
      </c>
    </row>
    <row r="2004" spans="1:2" x14ac:dyDescent="0.25">
      <c r="A2004">
        <v>1.1667737033804799</v>
      </c>
      <c r="B2004">
        <v>-0.185943989343095</v>
      </c>
    </row>
    <row r="2005" spans="1:2" x14ac:dyDescent="0.25">
      <c r="A2005">
        <f>-32.7357487269147</f>
        <v>-32.7357487269147</v>
      </c>
      <c r="B2005">
        <v>-12.193273435182499</v>
      </c>
    </row>
    <row r="2006" spans="1:2" x14ac:dyDescent="0.25">
      <c r="A2006">
        <v>22.673315571530299</v>
      </c>
      <c r="B2006">
        <v>-1.35238543726348</v>
      </c>
    </row>
    <row r="2007" spans="1:2" x14ac:dyDescent="0.25">
      <c r="A2007">
        <f>-34.0163752793672</f>
        <v>-34.016375279367203</v>
      </c>
      <c r="B2007">
        <v>-18.8586413008214</v>
      </c>
    </row>
    <row r="2008" spans="1:2" x14ac:dyDescent="0.25">
      <c r="A2008">
        <v>0.82533619820352699</v>
      </c>
      <c r="B2008">
        <v>6.4404627560506702</v>
      </c>
    </row>
    <row r="2009" spans="1:2" x14ac:dyDescent="0.25">
      <c r="A2009">
        <f>-16.0595458608283</f>
        <v>-16.059545860828301</v>
      </c>
      <c r="B2009">
        <v>-15.1064303645257</v>
      </c>
    </row>
    <row r="2010" spans="1:2" x14ac:dyDescent="0.25">
      <c r="A2010">
        <v>-4.6692485117152103</v>
      </c>
      <c r="B2010">
        <v>1.64143956547922</v>
      </c>
    </row>
    <row r="2011" spans="1:2" x14ac:dyDescent="0.25">
      <c r="A2011">
        <v>35.995585919129098</v>
      </c>
      <c r="B2011">
        <v>-4.5524230118097497</v>
      </c>
    </row>
    <row r="2012" spans="1:2" x14ac:dyDescent="0.25">
      <c r="A2012">
        <f>-16.6481959739933</f>
        <v>-16.6481959739933</v>
      </c>
      <c r="B2012">
        <v>-9.9747547815880306</v>
      </c>
    </row>
    <row r="2013" spans="1:2" x14ac:dyDescent="0.25">
      <c r="A2013">
        <v>29.025254200558798</v>
      </c>
      <c r="B2013">
        <v>-2.7624744946836</v>
      </c>
    </row>
    <row r="2014" spans="1:2" x14ac:dyDescent="0.25">
      <c r="A2014">
        <f>-22.7153581143563</f>
        <v>-22.715358114356299</v>
      </c>
      <c r="B2014">
        <v>-12.497369972903</v>
      </c>
    </row>
    <row r="2015" spans="1:2" x14ac:dyDescent="0.25">
      <c r="A2015">
        <v>13.429881584740601</v>
      </c>
      <c r="B2015">
        <v>5.5978720157884103</v>
      </c>
    </row>
    <row r="2016" spans="1:2" x14ac:dyDescent="0.25">
      <c r="A2016">
        <f>-25.8168258707264</f>
        <v>-25.816825870726401</v>
      </c>
      <c r="B2016">
        <v>-10.6968802403648</v>
      </c>
    </row>
    <row r="2017" spans="1:2" x14ac:dyDescent="0.25">
      <c r="A2017">
        <v>9.7514543251911299</v>
      </c>
      <c r="B2017">
        <v>4.2463961856232597</v>
      </c>
    </row>
    <row r="2018" spans="1:2" x14ac:dyDescent="0.25">
      <c r="A2018">
        <v>36.706171657609303</v>
      </c>
      <c r="B2018">
        <v>-0.67089160145904103</v>
      </c>
    </row>
    <row r="2019" spans="1:2" x14ac:dyDescent="0.25">
      <c r="A2019">
        <v>-3.9985418121278902</v>
      </c>
      <c r="B2019">
        <v>6.2978053960094504</v>
      </c>
    </row>
    <row r="2020" spans="1:2" x14ac:dyDescent="0.25">
      <c r="A2020">
        <v>5.8273417826322298</v>
      </c>
      <c r="B2020">
        <v>3.4228095708196302</v>
      </c>
    </row>
    <row r="2021" spans="1:2" x14ac:dyDescent="0.25">
      <c r="A2021">
        <f>-29.775887704408</f>
        <v>-29.775887704407999</v>
      </c>
      <c r="B2021">
        <v>-18.7354215004443</v>
      </c>
    </row>
    <row r="2022" spans="1:2" x14ac:dyDescent="0.25">
      <c r="A2022">
        <v>8.2424267925291002</v>
      </c>
      <c r="B2022">
        <v>4.12076913667235</v>
      </c>
    </row>
    <row r="2023" spans="1:2" x14ac:dyDescent="0.25">
      <c r="A2023">
        <f>-15.9016169350611</f>
        <v>-15.901616935061099</v>
      </c>
      <c r="B2023">
        <v>-15.9431398639567</v>
      </c>
    </row>
    <row r="2024" spans="1:2" x14ac:dyDescent="0.25">
      <c r="A2024">
        <v>6.4603153348874898</v>
      </c>
      <c r="B2024">
        <v>6.8931740283204999</v>
      </c>
    </row>
    <row r="2025" spans="1:2" x14ac:dyDescent="0.25">
      <c r="A2025">
        <v>21.695380082363801</v>
      </c>
      <c r="B2025">
        <v>0.12888391778644201</v>
      </c>
    </row>
    <row r="2026" spans="1:2" x14ac:dyDescent="0.25">
      <c r="A2026">
        <v>12.005208870504401</v>
      </c>
      <c r="B2026">
        <v>1.66267064474044</v>
      </c>
    </row>
    <row r="2027" spans="1:2" x14ac:dyDescent="0.25">
      <c r="A2027">
        <f>-20.2510105623922</f>
        <v>-20.251010562392199</v>
      </c>
      <c r="B2027">
        <v>-10.9476939651734</v>
      </c>
    </row>
    <row r="2028" spans="1:2" x14ac:dyDescent="0.25">
      <c r="A2028">
        <v>5.9591952795984398</v>
      </c>
      <c r="B2028">
        <v>0.76041207607379802</v>
      </c>
    </row>
    <row r="2029" spans="1:2" x14ac:dyDescent="0.25">
      <c r="A2029">
        <v>40.455915493103703</v>
      </c>
      <c r="B2029">
        <v>-4.39104818486474</v>
      </c>
    </row>
    <row r="2030" spans="1:2" x14ac:dyDescent="0.25">
      <c r="A2030">
        <v>38.158898868140199</v>
      </c>
      <c r="B2030">
        <v>-4.1997399385587597</v>
      </c>
    </row>
    <row r="2031" spans="1:2" x14ac:dyDescent="0.25">
      <c r="A2031">
        <v>37.230626611235699</v>
      </c>
      <c r="B2031">
        <v>-5.0652852106114299</v>
      </c>
    </row>
    <row r="2032" spans="1:2" x14ac:dyDescent="0.25">
      <c r="A2032">
        <v>8.7542833966271907</v>
      </c>
      <c r="B2032">
        <v>5.5080022627893603</v>
      </c>
    </row>
    <row r="2033" spans="1:2" x14ac:dyDescent="0.25">
      <c r="A2033">
        <v>38.334010346192798</v>
      </c>
      <c r="B2033">
        <v>0.21310703731672401</v>
      </c>
    </row>
    <row r="2034" spans="1:2" x14ac:dyDescent="0.25">
      <c r="A2034">
        <f>-3.04000798222114</f>
        <v>-3.0400079822211401</v>
      </c>
      <c r="B2034">
        <v>-0.305120439690866</v>
      </c>
    </row>
    <row r="2035" spans="1:2" x14ac:dyDescent="0.25">
      <c r="A2035">
        <f>-25.6314658658811</f>
        <v>-25.631465865881101</v>
      </c>
      <c r="B2035">
        <v>-17.075751899883699</v>
      </c>
    </row>
    <row r="2036" spans="1:2" x14ac:dyDescent="0.25">
      <c r="A2036">
        <f>-29.7927639427883</f>
        <v>-29.792763942788302</v>
      </c>
      <c r="B2036">
        <v>-14.172019584793301</v>
      </c>
    </row>
    <row r="2037" spans="1:2" x14ac:dyDescent="0.25">
      <c r="A2037">
        <v>-5.8993960910177599</v>
      </c>
      <c r="B2037">
        <v>9.4107363861217195</v>
      </c>
    </row>
    <row r="2038" spans="1:2" x14ac:dyDescent="0.25">
      <c r="A2038">
        <v>27.917596159786001</v>
      </c>
      <c r="B2038">
        <v>-9.1180341446380506</v>
      </c>
    </row>
    <row r="2039" spans="1:2" x14ac:dyDescent="0.25">
      <c r="A2039">
        <v>38.485643904502503</v>
      </c>
      <c r="B2039">
        <v>-0.23278669715179301</v>
      </c>
    </row>
    <row r="2040" spans="1:2" x14ac:dyDescent="0.25">
      <c r="A2040">
        <v>27.523502145216099</v>
      </c>
      <c r="B2040">
        <v>5.8593071811371099E-2</v>
      </c>
    </row>
    <row r="2041" spans="1:2" x14ac:dyDescent="0.25">
      <c r="A2041">
        <v>2.0865160288725799</v>
      </c>
      <c r="B2041">
        <v>4.5070034408683401</v>
      </c>
    </row>
    <row r="2042" spans="1:2" x14ac:dyDescent="0.25">
      <c r="A2042">
        <v>4.8579324969505198</v>
      </c>
      <c r="B2042">
        <v>6.4950623045682097</v>
      </c>
    </row>
    <row r="2043" spans="1:2" x14ac:dyDescent="0.25">
      <c r="A2043">
        <v>0.28063479416438197</v>
      </c>
      <c r="B2043">
        <v>8.7574534755416096</v>
      </c>
    </row>
    <row r="2044" spans="1:2" x14ac:dyDescent="0.25">
      <c r="A2044">
        <v>13.214608396026501</v>
      </c>
      <c r="B2044">
        <v>5.3252635190236504</v>
      </c>
    </row>
    <row r="2045" spans="1:2" x14ac:dyDescent="0.25">
      <c r="A2045">
        <v>30.881040631184899</v>
      </c>
      <c r="B2045">
        <v>-7.5272722161475301</v>
      </c>
    </row>
    <row r="2046" spans="1:2" x14ac:dyDescent="0.25">
      <c r="A2046">
        <v>32.584994213483299</v>
      </c>
      <c r="B2046">
        <v>-6.4309704642994898</v>
      </c>
    </row>
    <row r="2047" spans="1:2" x14ac:dyDescent="0.25">
      <c r="A2047">
        <v>1.0582190157341</v>
      </c>
      <c r="B2047">
        <v>5.6374593814074503</v>
      </c>
    </row>
    <row r="2048" spans="1:2" x14ac:dyDescent="0.25">
      <c r="A2048">
        <v>12.2998713034793</v>
      </c>
      <c r="B2048">
        <v>7.2306373983223899</v>
      </c>
    </row>
    <row r="2049" spans="1:2" x14ac:dyDescent="0.25">
      <c r="A2049">
        <v>24.993465062705202</v>
      </c>
      <c r="B2049">
        <v>-0.95068228681330402</v>
      </c>
    </row>
    <row r="2050" spans="1:2" x14ac:dyDescent="0.25">
      <c r="A2050">
        <v>39.200396187866602</v>
      </c>
      <c r="B2050">
        <v>-8.3400864435450401</v>
      </c>
    </row>
    <row r="2051" spans="1:2" x14ac:dyDescent="0.25">
      <c r="A2051">
        <v>0.96128885783960905</v>
      </c>
      <c r="B2051">
        <v>2.6335734539539599</v>
      </c>
    </row>
    <row r="2052" spans="1:2" x14ac:dyDescent="0.25">
      <c r="A2052">
        <f>-15.5482950281116</f>
        <v>-15.5482950281116</v>
      </c>
      <c r="B2052">
        <v>-16.348670260116801</v>
      </c>
    </row>
    <row r="2053" spans="1:2" x14ac:dyDescent="0.25">
      <c r="A2053">
        <f>-34.3299264062091</f>
        <v>-34.329926406209097</v>
      </c>
      <c r="B2053">
        <v>-14.6280977130863</v>
      </c>
    </row>
    <row r="2054" spans="1:2" x14ac:dyDescent="0.25">
      <c r="A2054">
        <v>27.3699090378325</v>
      </c>
      <c r="B2054">
        <v>-3.0300664133517099</v>
      </c>
    </row>
    <row r="2055" spans="1:2" x14ac:dyDescent="0.25">
      <c r="A2055">
        <v>39.1103153243333</v>
      </c>
      <c r="B2055">
        <v>-5.5348986914418603</v>
      </c>
    </row>
    <row r="2056" spans="1:2" x14ac:dyDescent="0.25">
      <c r="A2056">
        <f>-32.7969917986756</f>
        <v>-32.796991798675599</v>
      </c>
      <c r="B2056">
        <v>-12.6607955769386</v>
      </c>
    </row>
    <row r="2057" spans="1:2" x14ac:dyDescent="0.25">
      <c r="A2057">
        <f>-30.0043713390796</f>
        <v>-30.004371339079601</v>
      </c>
      <c r="B2057">
        <v>-14.8489439054913</v>
      </c>
    </row>
    <row r="2058" spans="1:2" x14ac:dyDescent="0.25">
      <c r="A2058">
        <v>10.3793720232133</v>
      </c>
      <c r="B2058">
        <v>-8.14487736896016E-2</v>
      </c>
    </row>
    <row r="2059" spans="1:2" x14ac:dyDescent="0.25">
      <c r="A2059">
        <f>-22.3856856295761</f>
        <v>-22.385685629576098</v>
      </c>
      <c r="B2059">
        <v>-12.2247163919464</v>
      </c>
    </row>
    <row r="2060" spans="1:2" x14ac:dyDescent="0.25">
      <c r="A2060">
        <v>11.6604728206883</v>
      </c>
      <c r="B2060">
        <v>8.3127479948043508</v>
      </c>
    </row>
    <row r="2061" spans="1:2" x14ac:dyDescent="0.25">
      <c r="A2061">
        <f>-33.637028899912</f>
        <v>-33.637028899912004</v>
      </c>
      <c r="B2061">
        <v>-14.4483285715242</v>
      </c>
    </row>
    <row r="2062" spans="1:2" x14ac:dyDescent="0.25">
      <c r="A2062">
        <f>-22.8802105112364</f>
        <v>-22.880210511236399</v>
      </c>
      <c r="B2062">
        <v>-14.400185393548201</v>
      </c>
    </row>
    <row r="2063" spans="1:2" x14ac:dyDescent="0.25">
      <c r="A2063">
        <v>37.924140237834003</v>
      </c>
      <c r="B2063">
        <v>-2.99684761058684</v>
      </c>
    </row>
    <row r="2064" spans="1:2" x14ac:dyDescent="0.25">
      <c r="A2064">
        <v>30.1188894844231</v>
      </c>
      <c r="B2064">
        <v>-4.9292236717766498</v>
      </c>
    </row>
    <row r="2065" spans="1:2" x14ac:dyDescent="0.25">
      <c r="A2065">
        <v>-3.2060086198981699</v>
      </c>
      <c r="B2065">
        <v>1.0623071831279201</v>
      </c>
    </row>
    <row r="2066" spans="1:2" x14ac:dyDescent="0.25">
      <c r="A2066">
        <f>-27.0226294917779</f>
        <v>-27.022629491777899</v>
      </c>
      <c r="B2066">
        <v>-10.492629146478601</v>
      </c>
    </row>
    <row r="2067" spans="1:2" x14ac:dyDescent="0.25">
      <c r="A2067">
        <f>-20.3376511922717</f>
        <v>-20.3376511922717</v>
      </c>
      <c r="B2067">
        <v>-19.317374735231098</v>
      </c>
    </row>
    <row r="2068" spans="1:2" x14ac:dyDescent="0.25">
      <c r="A2068">
        <v>11.7416821345202</v>
      </c>
      <c r="B2068">
        <v>5.9343010683410498</v>
      </c>
    </row>
    <row r="2069" spans="1:2" x14ac:dyDescent="0.25">
      <c r="A2069">
        <v>21.9905313524558</v>
      </c>
      <c r="B2069">
        <v>-4.7074997253430402</v>
      </c>
    </row>
    <row r="2070" spans="1:2" x14ac:dyDescent="0.25">
      <c r="A2070">
        <f>-15.7692456335326</f>
        <v>-15.7692456335326</v>
      </c>
      <c r="B2070">
        <v>-11.755498337947699</v>
      </c>
    </row>
    <row r="2071" spans="1:2" x14ac:dyDescent="0.25">
      <c r="A2071">
        <f>-19.5590548066976</f>
        <v>-19.559054806697599</v>
      </c>
      <c r="B2071">
        <v>-13.6912354817701</v>
      </c>
    </row>
    <row r="2072" spans="1:2" x14ac:dyDescent="0.25">
      <c r="A2072">
        <f>-26.6427050151976</f>
        <v>-26.642705015197599</v>
      </c>
      <c r="B2072">
        <v>-11.232298960481</v>
      </c>
    </row>
    <row r="2073" spans="1:2" x14ac:dyDescent="0.25">
      <c r="A2073">
        <v>3.0545066222989998</v>
      </c>
      <c r="B2073">
        <v>5.4605108574520802</v>
      </c>
    </row>
    <row r="2074" spans="1:2" x14ac:dyDescent="0.25">
      <c r="A2074">
        <v>9.4561367725362899</v>
      </c>
      <c r="B2074">
        <v>8.80371147750148</v>
      </c>
    </row>
    <row r="2075" spans="1:2" x14ac:dyDescent="0.25">
      <c r="A2075">
        <v>31.591901998571899</v>
      </c>
      <c r="B2075">
        <v>-8.6260771399911</v>
      </c>
    </row>
    <row r="2076" spans="1:2" x14ac:dyDescent="0.25">
      <c r="A2076">
        <v>36.244828207618497</v>
      </c>
      <c r="B2076">
        <v>-5.9860452887237701</v>
      </c>
    </row>
    <row r="2077" spans="1:2" x14ac:dyDescent="0.25">
      <c r="A2077">
        <v>1.2922399171171099</v>
      </c>
      <c r="B2077">
        <v>2.55232499904879</v>
      </c>
    </row>
    <row r="2078" spans="1:2" x14ac:dyDescent="0.25">
      <c r="A2078">
        <v>3.4113678981688298</v>
      </c>
      <c r="B2078">
        <v>4.1432949170680997</v>
      </c>
    </row>
    <row r="2079" spans="1:2" x14ac:dyDescent="0.25">
      <c r="A2079">
        <v>30.439935795088498</v>
      </c>
      <c r="B2079">
        <v>-5.3239179573890896</v>
      </c>
    </row>
    <row r="2080" spans="1:2" x14ac:dyDescent="0.25">
      <c r="A2080">
        <v>-2.30643802118917</v>
      </c>
      <c r="B2080">
        <v>2.0192725391134001</v>
      </c>
    </row>
    <row r="2081" spans="1:2" x14ac:dyDescent="0.25">
      <c r="A2081">
        <v>22.422819536220999</v>
      </c>
      <c r="B2081">
        <v>-7.8458692941629504</v>
      </c>
    </row>
    <row r="2082" spans="1:2" x14ac:dyDescent="0.25">
      <c r="A2082">
        <f>-26.8687728738312</f>
        <v>-26.868772873831201</v>
      </c>
      <c r="B2082">
        <v>-14.932825980464299</v>
      </c>
    </row>
    <row r="2083" spans="1:2" x14ac:dyDescent="0.25">
      <c r="A2083">
        <f>-35.199436075818</f>
        <v>-35.199436075817999</v>
      </c>
      <c r="B2083">
        <v>-12.276652954991199</v>
      </c>
    </row>
    <row r="2084" spans="1:2" x14ac:dyDescent="0.25">
      <c r="A2084">
        <v>5.4396910617808096</v>
      </c>
      <c r="B2084">
        <v>7.9698820766955603</v>
      </c>
    </row>
    <row r="2085" spans="1:2" x14ac:dyDescent="0.25">
      <c r="A2085">
        <f>-24.6680515825005</f>
        <v>-24.6680515825005</v>
      </c>
      <c r="B2085">
        <v>-12.9368874604881</v>
      </c>
    </row>
    <row r="2086" spans="1:2" x14ac:dyDescent="0.25">
      <c r="A2086">
        <v>7.5304224691028097</v>
      </c>
      <c r="B2086">
        <v>8.7744368949442002</v>
      </c>
    </row>
    <row r="2087" spans="1:2" x14ac:dyDescent="0.25">
      <c r="A2087">
        <f>-26.6667976413832</f>
        <v>-26.666797641383202</v>
      </c>
      <c r="B2087">
        <v>-9.7198513490187501</v>
      </c>
    </row>
    <row r="2088" spans="1:2" x14ac:dyDescent="0.25">
      <c r="A2088">
        <v>0.91956934563758397</v>
      </c>
      <c r="B2088">
        <v>8.7877269552697097</v>
      </c>
    </row>
    <row r="2089" spans="1:2" x14ac:dyDescent="0.25">
      <c r="A2089">
        <f>-24.1189812467707</f>
        <v>-24.118981246770701</v>
      </c>
      <c r="B2089">
        <v>-18.710787442192</v>
      </c>
    </row>
    <row r="2090" spans="1:2" x14ac:dyDescent="0.25">
      <c r="A2090">
        <v>39.443156052613602</v>
      </c>
      <c r="B2090">
        <v>-1.1947190894749899</v>
      </c>
    </row>
    <row r="2091" spans="1:2" x14ac:dyDescent="0.25">
      <c r="A2091">
        <v>24.408107566351099</v>
      </c>
      <c r="B2091">
        <v>-7.5539196985076904</v>
      </c>
    </row>
    <row r="2092" spans="1:2" x14ac:dyDescent="0.25">
      <c r="A2092">
        <v>0.13331027382930299</v>
      </c>
      <c r="B2092">
        <v>5.3025392371066102</v>
      </c>
    </row>
    <row r="2093" spans="1:2" x14ac:dyDescent="0.25">
      <c r="A2093">
        <f>-33.3505681440943</f>
        <v>-33.350568144094296</v>
      </c>
      <c r="B2093">
        <v>-11.234148889918099</v>
      </c>
    </row>
    <row r="2094" spans="1:2" x14ac:dyDescent="0.25">
      <c r="A2094">
        <v>4.4658977186789901</v>
      </c>
      <c r="B2094">
        <v>2.2268737528235398</v>
      </c>
    </row>
    <row r="2095" spans="1:2" x14ac:dyDescent="0.25">
      <c r="A2095">
        <f>-30.2679975793388</f>
        <v>-30.2679975793388</v>
      </c>
      <c r="B2095">
        <v>-17.3632961094964</v>
      </c>
    </row>
    <row r="2096" spans="1:2" x14ac:dyDescent="0.25">
      <c r="A2096">
        <v>39.0828659289295</v>
      </c>
      <c r="B2096">
        <v>-4.6572272643276396</v>
      </c>
    </row>
    <row r="2097" spans="1:2" x14ac:dyDescent="0.25">
      <c r="A2097">
        <v>35.932185038299501</v>
      </c>
      <c r="B2097">
        <v>-7.2027713942542597</v>
      </c>
    </row>
    <row r="2098" spans="1:2" x14ac:dyDescent="0.25">
      <c r="A2098">
        <v>29.2536400260697</v>
      </c>
      <c r="B2098">
        <v>-5.8476873660833899</v>
      </c>
    </row>
    <row r="2099" spans="1:2" x14ac:dyDescent="0.25">
      <c r="A2099">
        <v>-4.5204001160450096</v>
      </c>
      <c r="B2099">
        <v>3.16160492078488</v>
      </c>
    </row>
    <row r="2100" spans="1:2" x14ac:dyDescent="0.25">
      <c r="A2100">
        <v>8.3244521243034892</v>
      </c>
      <c r="B2100">
        <v>0.43450286729770299</v>
      </c>
    </row>
    <row r="2101" spans="1:2" x14ac:dyDescent="0.25">
      <c r="A2101">
        <v>21.9292385485426</v>
      </c>
      <c r="B2101">
        <v>-5.9860604232627104</v>
      </c>
    </row>
    <row r="2102" spans="1:2" x14ac:dyDescent="0.25">
      <c r="A2102">
        <v>1.41793113142428</v>
      </c>
      <c r="B2102">
        <v>1.3739823913724001</v>
      </c>
    </row>
    <row r="2103" spans="1:2" x14ac:dyDescent="0.25">
      <c r="A2103">
        <v>-1.6901576657453901</v>
      </c>
      <c r="B2103">
        <v>5.6527079742623796</v>
      </c>
    </row>
    <row r="2104" spans="1:2" x14ac:dyDescent="0.25">
      <c r="A2104">
        <f>-21.09877265784</f>
        <v>-21.098772657840001</v>
      </c>
      <c r="B2104">
        <v>-19.405138413785</v>
      </c>
    </row>
    <row r="2105" spans="1:2" x14ac:dyDescent="0.25">
      <c r="A2105">
        <f>-34.585632339266</f>
        <v>-34.585632339265999</v>
      </c>
      <c r="B2105">
        <v>-18.141049927558299</v>
      </c>
    </row>
    <row r="2106" spans="1:2" x14ac:dyDescent="0.25">
      <c r="A2106">
        <v>31.535281255662799</v>
      </c>
      <c r="B2106">
        <v>-0.38674504474301002</v>
      </c>
    </row>
    <row r="2107" spans="1:2" x14ac:dyDescent="0.25">
      <c r="A2107">
        <v>13.555774352894201</v>
      </c>
      <c r="B2107">
        <v>6.1692153108635903</v>
      </c>
    </row>
    <row r="2108" spans="1:2" x14ac:dyDescent="0.25">
      <c r="A2108">
        <f>-16.2290071071991</f>
        <v>-16.229007107199099</v>
      </c>
      <c r="B2108">
        <v>-16.183432845412501</v>
      </c>
    </row>
    <row r="2109" spans="1:2" x14ac:dyDescent="0.25">
      <c r="A2109">
        <v>28.320449358089601</v>
      </c>
      <c r="B2109">
        <v>-6.4996327987038596</v>
      </c>
    </row>
    <row r="2110" spans="1:2" x14ac:dyDescent="0.25">
      <c r="A2110">
        <v>34.484379442076097</v>
      </c>
      <c r="B2110">
        <v>-2.6799464412288598</v>
      </c>
    </row>
    <row r="2111" spans="1:2" x14ac:dyDescent="0.25">
      <c r="A2111">
        <f>-31.402680295047</f>
        <v>-31.402680295046999</v>
      </c>
      <c r="B2111">
        <v>-14.121869281383301</v>
      </c>
    </row>
    <row r="2112" spans="1:2" x14ac:dyDescent="0.25">
      <c r="A2112">
        <f>-31.0077770705603</f>
        <v>-31.007777070560302</v>
      </c>
      <c r="B2112">
        <v>-14.312185360750201</v>
      </c>
    </row>
    <row r="2113" spans="1:2" x14ac:dyDescent="0.25">
      <c r="A2113">
        <f>-31.4944442186707</f>
        <v>-31.494444218670701</v>
      </c>
      <c r="B2113">
        <v>-17.7245719327878</v>
      </c>
    </row>
    <row r="2114" spans="1:2" x14ac:dyDescent="0.25">
      <c r="A2114">
        <v>-5.94950943940513</v>
      </c>
      <c r="B2114">
        <v>2.2829549617072802</v>
      </c>
    </row>
    <row r="2115" spans="1:2" x14ac:dyDescent="0.25">
      <c r="A2115">
        <v>8.9504576510238891</v>
      </c>
      <c r="B2115">
        <v>8.7447233591465192</v>
      </c>
    </row>
    <row r="2116" spans="1:2" x14ac:dyDescent="0.25">
      <c r="A2116">
        <v>37.855293448365401</v>
      </c>
      <c r="B2116">
        <v>-4.9209714380951599</v>
      </c>
    </row>
    <row r="2117" spans="1:2" x14ac:dyDescent="0.25">
      <c r="A2117">
        <v>-2.4105712909442398</v>
      </c>
      <c r="B2117">
        <v>0.43471138051127201</v>
      </c>
    </row>
    <row r="2118" spans="1:2" x14ac:dyDescent="0.25">
      <c r="A2118">
        <v>-1.02449460361114</v>
      </c>
      <c r="B2118">
        <v>5.5806739403778698</v>
      </c>
    </row>
    <row r="2119" spans="1:2" x14ac:dyDescent="0.25">
      <c r="A2119">
        <v>33.162258773975999</v>
      </c>
      <c r="B2119">
        <v>-3.5724337440526299</v>
      </c>
    </row>
    <row r="2120" spans="1:2" x14ac:dyDescent="0.25">
      <c r="A2120">
        <f>-21.479807664746</f>
        <v>-21.479807664746001</v>
      </c>
      <c r="B2120">
        <v>-12.556213523491399</v>
      </c>
    </row>
    <row r="2121" spans="1:2" x14ac:dyDescent="0.25">
      <c r="A2121">
        <f>-30.7773619947351</f>
        <v>-30.777361994735099</v>
      </c>
      <c r="B2121">
        <v>-17.819728839125101</v>
      </c>
    </row>
    <row r="2122" spans="1:2" x14ac:dyDescent="0.25">
      <c r="A2122">
        <v>36.156021375646098</v>
      </c>
      <c r="B2122">
        <v>-9.4298620437844605</v>
      </c>
    </row>
    <row r="2123" spans="1:2" x14ac:dyDescent="0.25">
      <c r="A2123">
        <v>38.437460959972597</v>
      </c>
      <c r="B2123">
        <v>-6.8088079350682902</v>
      </c>
    </row>
    <row r="2124" spans="1:2" x14ac:dyDescent="0.25">
      <c r="A2124">
        <v>24.0945826951675</v>
      </c>
      <c r="B2124">
        <v>-0.42407139507765002</v>
      </c>
    </row>
    <row r="2125" spans="1:2" x14ac:dyDescent="0.25">
      <c r="A2125">
        <v>-1.3648141774454601</v>
      </c>
      <c r="B2125">
        <v>6.2499511594986696</v>
      </c>
    </row>
    <row r="2126" spans="1:2" x14ac:dyDescent="0.25">
      <c r="A2126">
        <v>30.943452724266098</v>
      </c>
      <c r="B2126">
        <v>-1.9002911888445599</v>
      </c>
    </row>
    <row r="2127" spans="1:2" x14ac:dyDescent="0.25">
      <c r="A2127">
        <v>38.453528808074203</v>
      </c>
      <c r="B2127">
        <v>-2.4127405508203399</v>
      </c>
    </row>
    <row r="2128" spans="1:2" x14ac:dyDescent="0.25">
      <c r="A2128">
        <v>22.110680902013598</v>
      </c>
      <c r="B2128">
        <v>-6.4620058486523497</v>
      </c>
    </row>
    <row r="2129" spans="1:2" x14ac:dyDescent="0.25">
      <c r="A2129">
        <v>33.522971398987998</v>
      </c>
      <c r="B2129">
        <v>-0.468876771217699</v>
      </c>
    </row>
    <row r="2130" spans="1:2" x14ac:dyDescent="0.25">
      <c r="A2130">
        <f>-25.1852575001454</f>
        <v>-25.185257500145401</v>
      </c>
      <c r="B2130">
        <v>-13.668078322730199</v>
      </c>
    </row>
    <row r="2131" spans="1:2" x14ac:dyDescent="0.25">
      <c r="A2131">
        <v>-1.4186125392418401</v>
      </c>
      <c r="B2131">
        <v>1.3265115378766701</v>
      </c>
    </row>
    <row r="2132" spans="1:2" x14ac:dyDescent="0.25">
      <c r="A2132">
        <v>-6.1907525364466798</v>
      </c>
      <c r="B2132">
        <v>6.2395897651734202</v>
      </c>
    </row>
    <row r="2133" spans="1:2" x14ac:dyDescent="0.25">
      <c r="A2133">
        <v>-0.69476516595121696</v>
      </c>
      <c r="B2133">
        <v>7.8071602975111496</v>
      </c>
    </row>
    <row r="2134" spans="1:2" x14ac:dyDescent="0.25">
      <c r="A2134">
        <v>29.0578350060517</v>
      </c>
      <c r="B2134">
        <v>-4.3482907278263703</v>
      </c>
    </row>
    <row r="2135" spans="1:2" x14ac:dyDescent="0.25">
      <c r="A2135">
        <v>21.573922585939101</v>
      </c>
      <c r="B2135">
        <v>-4.4525549831536999</v>
      </c>
    </row>
    <row r="2136" spans="1:2" x14ac:dyDescent="0.25">
      <c r="A2136">
        <f>-22.3992469652199</f>
        <v>-22.399246965219898</v>
      </c>
      <c r="B2136">
        <v>-18.4521304662482</v>
      </c>
    </row>
    <row r="2137" spans="1:2" x14ac:dyDescent="0.25">
      <c r="A2137">
        <v>12.568065170191399</v>
      </c>
      <c r="B2137">
        <v>2.8267656969057402</v>
      </c>
    </row>
    <row r="2138" spans="1:2" x14ac:dyDescent="0.25">
      <c r="A2138">
        <v>27.7620847408567</v>
      </c>
      <c r="B2138">
        <v>-4.2964767859554396</v>
      </c>
    </row>
    <row r="2139" spans="1:2" x14ac:dyDescent="0.25">
      <c r="A2139">
        <v>35.165699183317003</v>
      </c>
      <c r="B2139">
        <v>-7.6309087499689401</v>
      </c>
    </row>
    <row r="2140" spans="1:2" x14ac:dyDescent="0.25">
      <c r="A2140">
        <f>-28.4102257273635</f>
        <v>-28.4102257273635</v>
      </c>
      <c r="B2140">
        <v>-12.0843370221197</v>
      </c>
    </row>
    <row r="2141" spans="1:2" x14ac:dyDescent="0.25">
      <c r="A2141">
        <v>22.55958307169</v>
      </c>
      <c r="B2141">
        <v>-8.8051060723540893</v>
      </c>
    </row>
    <row r="2142" spans="1:2" x14ac:dyDescent="0.25">
      <c r="A2142">
        <f>-31.3906516239107</f>
        <v>-31.390651623910699</v>
      </c>
      <c r="B2142">
        <v>-14.9359520587183</v>
      </c>
    </row>
    <row r="2143" spans="1:2" x14ac:dyDescent="0.25">
      <c r="A2143">
        <v>3.7673376962356802</v>
      </c>
      <c r="B2143">
        <v>2.1653012428973799</v>
      </c>
    </row>
    <row r="2144" spans="1:2" x14ac:dyDescent="0.25">
      <c r="A2144">
        <v>6.5032081645485702</v>
      </c>
      <c r="B2144">
        <v>1.1017015226817699</v>
      </c>
    </row>
    <row r="2145" spans="1:2" x14ac:dyDescent="0.25">
      <c r="A2145">
        <v>-2.29924310423289</v>
      </c>
      <c r="B2145">
        <v>5.6816647099229298</v>
      </c>
    </row>
    <row r="2146" spans="1:2" x14ac:dyDescent="0.25">
      <c r="A2146">
        <f>-18.9504097791634</f>
        <v>-18.950409779163401</v>
      </c>
      <c r="B2146">
        <v>-14.226131623634901</v>
      </c>
    </row>
    <row r="2147" spans="1:2" x14ac:dyDescent="0.25">
      <c r="A2147">
        <f>-23.7597430118628</f>
        <v>-23.759743011862799</v>
      </c>
      <c r="B2147">
        <v>-10.6103715394056</v>
      </c>
    </row>
    <row r="2148" spans="1:2" x14ac:dyDescent="0.25">
      <c r="A2148">
        <f>-25.6648023686933</f>
        <v>-25.664802368693302</v>
      </c>
      <c r="B2148">
        <v>-9.5714684808994495</v>
      </c>
    </row>
    <row r="2149" spans="1:2" x14ac:dyDescent="0.25">
      <c r="A2149">
        <f>-24.8200465158992</f>
        <v>-24.8200465158992</v>
      </c>
      <c r="B2149">
        <v>-13.047490781875201</v>
      </c>
    </row>
    <row r="2150" spans="1:2" x14ac:dyDescent="0.25">
      <c r="A2150">
        <v>-1.16886106787248</v>
      </c>
      <c r="B2150">
        <v>4.7034626616505104</v>
      </c>
    </row>
    <row r="2151" spans="1:2" x14ac:dyDescent="0.25">
      <c r="A2151">
        <v>7.9147544517978501</v>
      </c>
      <c r="B2151">
        <v>7.6332920221297602</v>
      </c>
    </row>
    <row r="2152" spans="1:2" x14ac:dyDescent="0.25">
      <c r="A2152">
        <v>12.855935286286901</v>
      </c>
      <c r="B2152">
        <v>2.4931725047962998</v>
      </c>
    </row>
    <row r="2153" spans="1:2" x14ac:dyDescent="0.25">
      <c r="A2153">
        <v>32.733779737168597</v>
      </c>
      <c r="B2153">
        <v>-1.4659454954406099</v>
      </c>
    </row>
    <row r="2154" spans="1:2" x14ac:dyDescent="0.25">
      <c r="A2154">
        <v>3.8388369601985799</v>
      </c>
      <c r="B2154">
        <v>4.3907119095304599E-2</v>
      </c>
    </row>
    <row r="2155" spans="1:2" x14ac:dyDescent="0.25">
      <c r="A2155">
        <v>5.4142248523888501</v>
      </c>
      <c r="B2155">
        <v>2.51410073272273</v>
      </c>
    </row>
    <row r="2156" spans="1:2" x14ac:dyDescent="0.25">
      <c r="A2156">
        <v>30.6183697692836</v>
      </c>
      <c r="B2156">
        <v>-1.71399301475552</v>
      </c>
    </row>
    <row r="2157" spans="1:2" x14ac:dyDescent="0.25">
      <c r="A2157">
        <v>4.8859128158432297</v>
      </c>
      <c r="B2157">
        <v>1.21323100597582</v>
      </c>
    </row>
    <row r="2158" spans="1:2" x14ac:dyDescent="0.25">
      <c r="A2158">
        <v>5.4941913960721704</v>
      </c>
      <c r="B2158">
        <v>2.2876681711412901</v>
      </c>
    </row>
    <row r="2159" spans="1:2" x14ac:dyDescent="0.25">
      <c r="A2159">
        <v>-5.6279988405173302</v>
      </c>
      <c r="B2159">
        <v>4.99593686679634</v>
      </c>
    </row>
    <row r="2160" spans="1:2" x14ac:dyDescent="0.25">
      <c r="A2160">
        <v>22.845376014592102</v>
      </c>
      <c r="B2160">
        <v>-9.0461809066132197</v>
      </c>
    </row>
    <row r="2161" spans="1:2" x14ac:dyDescent="0.25">
      <c r="A2161">
        <f>-25.2313841661304</f>
        <v>-25.2313841661304</v>
      </c>
      <c r="B2161">
        <v>-16.973872367740899</v>
      </c>
    </row>
    <row r="2162" spans="1:2" x14ac:dyDescent="0.25">
      <c r="A2162">
        <v>34.582066377628202</v>
      </c>
      <c r="B2162">
        <v>-0.38810179553735902</v>
      </c>
    </row>
    <row r="2163" spans="1:2" x14ac:dyDescent="0.25">
      <c r="A2163">
        <v>27.479980191802401</v>
      </c>
      <c r="B2163">
        <v>-8.7679811505062197</v>
      </c>
    </row>
    <row r="2164" spans="1:2" x14ac:dyDescent="0.25">
      <c r="A2164">
        <v>35.624680341088897</v>
      </c>
      <c r="B2164">
        <v>-3.5424486831048401</v>
      </c>
    </row>
    <row r="2165" spans="1:2" x14ac:dyDescent="0.25">
      <c r="A2165">
        <v>36.1865713545942</v>
      </c>
      <c r="B2165">
        <v>-8.9964417408782804</v>
      </c>
    </row>
    <row r="2166" spans="1:2" x14ac:dyDescent="0.25">
      <c r="A2166">
        <v>26.4185807693218</v>
      </c>
      <c r="B2166">
        <v>-3.3246508822715599</v>
      </c>
    </row>
    <row r="2167" spans="1:2" x14ac:dyDescent="0.25">
      <c r="A2167">
        <v>9.3172976064464592</v>
      </c>
      <c r="B2167">
        <v>3.6009580276084798</v>
      </c>
    </row>
    <row r="2168" spans="1:2" x14ac:dyDescent="0.25">
      <c r="A2168">
        <f>-28.8837247552214</f>
        <v>-28.883724755221401</v>
      </c>
      <c r="B2168">
        <v>-17.732158641692202</v>
      </c>
    </row>
    <row r="2169" spans="1:2" x14ac:dyDescent="0.25">
      <c r="A2169">
        <v>22.8031961289126</v>
      </c>
      <c r="B2169">
        <v>-0.74700023243295599</v>
      </c>
    </row>
    <row r="2170" spans="1:2" x14ac:dyDescent="0.25">
      <c r="A2170">
        <v>40.488260891181604</v>
      </c>
      <c r="B2170">
        <v>-8.7501433526425192</v>
      </c>
    </row>
    <row r="2171" spans="1:2" x14ac:dyDescent="0.25">
      <c r="A2171">
        <v>35.741870241917802</v>
      </c>
      <c r="B2171">
        <v>-6.8740248502141199</v>
      </c>
    </row>
    <row r="2172" spans="1:2" x14ac:dyDescent="0.25">
      <c r="A2172">
        <v>29.9315695218041</v>
      </c>
      <c r="B2172">
        <v>-2.2032230746165</v>
      </c>
    </row>
    <row r="2173" spans="1:2" x14ac:dyDescent="0.25">
      <c r="A2173">
        <v>30.588328652273301</v>
      </c>
      <c r="B2173">
        <v>-3.8252197146508</v>
      </c>
    </row>
    <row r="2174" spans="1:2" x14ac:dyDescent="0.25">
      <c r="A2174">
        <v>25.769720356912099</v>
      </c>
      <c r="B2174">
        <v>-7.0675065044606704</v>
      </c>
    </row>
    <row r="2175" spans="1:2" x14ac:dyDescent="0.25">
      <c r="A2175">
        <f>-18.6423700947347</f>
        <v>-18.642370094734702</v>
      </c>
      <c r="B2175">
        <v>-9.6719604339483904</v>
      </c>
    </row>
    <row r="2176" spans="1:2" x14ac:dyDescent="0.25">
      <c r="A2176">
        <v>-4.9059556304508902</v>
      </c>
      <c r="B2176">
        <v>0.74976382459656399</v>
      </c>
    </row>
    <row r="2177" spans="1:2" x14ac:dyDescent="0.25">
      <c r="A2177">
        <v>27.9715612006427</v>
      </c>
      <c r="B2177">
        <v>-1.82593597039948</v>
      </c>
    </row>
    <row r="2178" spans="1:2" x14ac:dyDescent="0.25">
      <c r="A2178">
        <v>-3.0206851336748901</v>
      </c>
      <c r="B2178">
        <v>6.6932088485908299</v>
      </c>
    </row>
    <row r="2179" spans="1:2" x14ac:dyDescent="0.25">
      <c r="A2179">
        <v>-2.2057450705922999</v>
      </c>
      <c r="B2179">
        <v>9.0723258441146104</v>
      </c>
    </row>
    <row r="2180" spans="1:2" x14ac:dyDescent="0.25">
      <c r="A2180">
        <v>35.233109039482201</v>
      </c>
      <c r="B2180">
        <v>-6.14705290507895</v>
      </c>
    </row>
    <row r="2181" spans="1:2" x14ac:dyDescent="0.25">
      <c r="A2181">
        <f>-15.8504029690428</f>
        <v>-15.850402969042801</v>
      </c>
      <c r="B2181">
        <v>-12.1156645243585</v>
      </c>
    </row>
    <row r="2182" spans="1:2" x14ac:dyDescent="0.25">
      <c r="A2182">
        <v>22.5900959741987</v>
      </c>
      <c r="B2182">
        <v>0.30433595646440198</v>
      </c>
    </row>
    <row r="2183" spans="1:2" x14ac:dyDescent="0.25">
      <c r="A2183">
        <v>23.584344816533498</v>
      </c>
      <c r="B2183">
        <v>-4.4427019716766596</v>
      </c>
    </row>
    <row r="2184" spans="1:2" x14ac:dyDescent="0.25">
      <c r="A2184">
        <v>1.7112218386275</v>
      </c>
      <c r="B2184">
        <v>7.7764753516263303</v>
      </c>
    </row>
    <row r="2185" spans="1:2" x14ac:dyDescent="0.25">
      <c r="A2185">
        <v>35.640399239238597</v>
      </c>
      <c r="B2185">
        <v>-8.68785061215039</v>
      </c>
    </row>
    <row r="2186" spans="1:2" x14ac:dyDescent="0.25">
      <c r="A2186">
        <v>7.0365992970314402</v>
      </c>
      <c r="B2186">
        <v>7.5023249119502404</v>
      </c>
    </row>
    <row r="2187" spans="1:2" x14ac:dyDescent="0.25">
      <c r="A2187">
        <v>-1.4045634086602199</v>
      </c>
      <c r="B2187">
        <v>5.3762762278754401</v>
      </c>
    </row>
    <row r="2188" spans="1:2" x14ac:dyDescent="0.25">
      <c r="A2188">
        <v>12.5920191727886</v>
      </c>
      <c r="B2188">
        <v>7.6325752684496999</v>
      </c>
    </row>
    <row r="2189" spans="1:2" x14ac:dyDescent="0.25">
      <c r="A2189">
        <v>8.0205996031818305</v>
      </c>
      <c r="B2189">
        <v>5.4357958360416099</v>
      </c>
    </row>
    <row r="2190" spans="1:2" x14ac:dyDescent="0.25">
      <c r="A2190">
        <f>-18.4526174942915</f>
        <v>-18.452617494291498</v>
      </c>
      <c r="B2190">
        <v>-17.511647058505901</v>
      </c>
    </row>
    <row r="2191" spans="1:2" x14ac:dyDescent="0.25">
      <c r="A2191">
        <v>39.008251822087601</v>
      </c>
      <c r="B2191">
        <v>-2.9704385233043098</v>
      </c>
    </row>
    <row r="2192" spans="1:2" x14ac:dyDescent="0.25">
      <c r="A2192">
        <v>29.8471584585328</v>
      </c>
      <c r="B2192">
        <v>-8.6349709245546702</v>
      </c>
    </row>
    <row r="2193" spans="1:2" x14ac:dyDescent="0.25">
      <c r="A2193">
        <v>35.784540760748698</v>
      </c>
      <c r="B2193">
        <v>-3.2989345678386499</v>
      </c>
    </row>
    <row r="2194" spans="1:2" x14ac:dyDescent="0.25">
      <c r="A2194">
        <f>-21.6330642418843</f>
        <v>-21.633064241884298</v>
      </c>
      <c r="B2194">
        <v>-15.6515747511546</v>
      </c>
    </row>
    <row r="2195" spans="1:2" x14ac:dyDescent="0.25">
      <c r="A2195">
        <v>-4.6415608912309798</v>
      </c>
      <c r="B2195">
        <v>6.6579463357029596</v>
      </c>
    </row>
    <row r="2196" spans="1:2" x14ac:dyDescent="0.25">
      <c r="A2196">
        <v>39.516529217583901</v>
      </c>
      <c r="B2196">
        <v>-4.1812290594277703</v>
      </c>
    </row>
    <row r="2197" spans="1:2" x14ac:dyDescent="0.25">
      <c r="A2197">
        <v>-1.79627331442622</v>
      </c>
      <c r="B2197">
        <v>5.7233433144911201</v>
      </c>
    </row>
    <row r="2198" spans="1:2" x14ac:dyDescent="0.25">
      <c r="A2198">
        <f>-32.2202214667752</f>
        <v>-32.2202214667752</v>
      </c>
      <c r="B2198">
        <v>-19.308146565236498</v>
      </c>
    </row>
    <row r="2199" spans="1:2" x14ac:dyDescent="0.25">
      <c r="A2199">
        <v>2.9307191280467201E-2</v>
      </c>
      <c r="B2199">
        <v>4.7566143343702301</v>
      </c>
    </row>
    <row r="2200" spans="1:2" x14ac:dyDescent="0.25">
      <c r="A2200">
        <f>-30.1519085098618</f>
        <v>-30.151908509861801</v>
      </c>
      <c r="B2200">
        <v>-15.627843412993</v>
      </c>
    </row>
    <row r="2201" spans="1:2" x14ac:dyDescent="0.25">
      <c r="A2201">
        <f>-33.3493480422377</f>
        <v>-33.3493480422377</v>
      </c>
      <c r="B2201">
        <v>-16.717111498053001</v>
      </c>
    </row>
    <row r="2202" spans="1:2" x14ac:dyDescent="0.25">
      <c r="A2202">
        <v>25.089407673518899</v>
      </c>
      <c r="B2202">
        <v>-9.2516411873512894</v>
      </c>
    </row>
    <row r="2203" spans="1:2" x14ac:dyDescent="0.25">
      <c r="A2203">
        <v>31.534022873816198</v>
      </c>
      <c r="B2203">
        <v>-3.2021869351892498</v>
      </c>
    </row>
    <row r="2204" spans="1:2" x14ac:dyDescent="0.25">
      <c r="A2204">
        <f>-32.7363081226274</f>
        <v>-32.736308122627399</v>
      </c>
      <c r="B2204">
        <v>-13.246471323508</v>
      </c>
    </row>
    <row r="2205" spans="1:2" x14ac:dyDescent="0.25">
      <c r="A2205">
        <v>8.5364065359777594</v>
      </c>
      <c r="B2205">
        <v>3.21333504924494</v>
      </c>
    </row>
    <row r="2206" spans="1:2" x14ac:dyDescent="0.25">
      <c r="A2206">
        <v>6.98576049382355</v>
      </c>
      <c r="B2206">
        <v>2.1344953070879602</v>
      </c>
    </row>
    <row r="2207" spans="1:2" x14ac:dyDescent="0.25">
      <c r="A2207">
        <v>-0.20086747321272699</v>
      </c>
      <c r="B2207">
        <v>7.8165400401215201</v>
      </c>
    </row>
    <row r="2208" spans="1:2" x14ac:dyDescent="0.25">
      <c r="A2208">
        <v>40.643600987196798</v>
      </c>
      <c r="B2208">
        <v>-5.9840638086711699</v>
      </c>
    </row>
    <row r="2209" spans="1:2" x14ac:dyDescent="0.25">
      <c r="A2209">
        <v>35.138368147831102</v>
      </c>
      <c r="B2209">
        <v>-1.1120224697496299</v>
      </c>
    </row>
    <row r="2210" spans="1:2" x14ac:dyDescent="0.25">
      <c r="A2210">
        <f>-27.3984672578865</f>
        <v>-27.398467257886502</v>
      </c>
      <c r="B2210">
        <v>-11.032194819728099</v>
      </c>
    </row>
    <row r="2211" spans="1:2" x14ac:dyDescent="0.25">
      <c r="A2211">
        <v>7.3049859644753203</v>
      </c>
      <c r="B2211">
        <v>1.5746550151733301</v>
      </c>
    </row>
    <row r="2212" spans="1:2" x14ac:dyDescent="0.25">
      <c r="A2212">
        <f>-32.5122512343513</f>
        <v>-32.512251234351297</v>
      </c>
      <c r="B2212">
        <v>-11.6053285669466</v>
      </c>
    </row>
    <row r="2213" spans="1:2" x14ac:dyDescent="0.25">
      <c r="A2213">
        <f>-22.0442486479955</f>
        <v>-22.044248647995499</v>
      </c>
      <c r="B2213">
        <v>-18.526710279494999</v>
      </c>
    </row>
    <row r="2214" spans="1:2" x14ac:dyDescent="0.25">
      <c r="A2214">
        <f>-25.3009184954232</f>
        <v>-25.3009184954232</v>
      </c>
      <c r="B2214">
        <v>-18.847587928301401</v>
      </c>
    </row>
    <row r="2215" spans="1:2" x14ac:dyDescent="0.25">
      <c r="A2215">
        <v>1.96830206427911E-4</v>
      </c>
      <c r="B2215">
        <v>3.7560249793107299</v>
      </c>
    </row>
    <row r="2216" spans="1:2" x14ac:dyDescent="0.25">
      <c r="A2216">
        <f>-28.4084832452761</f>
        <v>-28.408483245276098</v>
      </c>
      <c r="B2216">
        <v>-15.786539377745299</v>
      </c>
    </row>
    <row r="2217" spans="1:2" x14ac:dyDescent="0.25">
      <c r="A2217">
        <v>-4.0380328757181703</v>
      </c>
      <c r="B2217">
        <v>2.28357227329878</v>
      </c>
    </row>
    <row r="2218" spans="1:2" x14ac:dyDescent="0.25">
      <c r="A2218">
        <f>-21.0602995965431</f>
        <v>-21.0602995965431</v>
      </c>
      <c r="B2218">
        <v>-15.519519013930299</v>
      </c>
    </row>
    <row r="2219" spans="1:2" x14ac:dyDescent="0.25">
      <c r="A2219">
        <v>11.550460568935801</v>
      </c>
      <c r="B2219">
        <v>8.6723595998278995</v>
      </c>
    </row>
    <row r="2220" spans="1:2" x14ac:dyDescent="0.25">
      <c r="A2220">
        <f>-26.6921338257937</f>
        <v>-26.6921338257937</v>
      </c>
      <c r="B2220">
        <v>-12.212349996693201</v>
      </c>
    </row>
    <row r="2221" spans="1:2" x14ac:dyDescent="0.25">
      <c r="A2221">
        <v>4.8497323231074896</v>
      </c>
      <c r="B2221">
        <v>7.5103646396791799</v>
      </c>
    </row>
    <row r="2222" spans="1:2" x14ac:dyDescent="0.25">
      <c r="A2222">
        <v>2.7873459655030199</v>
      </c>
      <c r="B2222">
        <v>-0.279033910192792</v>
      </c>
    </row>
    <row r="2223" spans="1:2" x14ac:dyDescent="0.25">
      <c r="A2223">
        <v>9.1738244288068191</v>
      </c>
      <c r="B2223">
        <v>4.8518380092012396</v>
      </c>
    </row>
    <row r="2224" spans="1:2" x14ac:dyDescent="0.25">
      <c r="A2224">
        <v>33.292380592099398</v>
      </c>
      <c r="B2224">
        <v>-6.0541411312538598</v>
      </c>
    </row>
    <row r="2225" spans="1:2" x14ac:dyDescent="0.25">
      <c r="A2225">
        <v>9.5363490581954</v>
      </c>
      <c r="B2225">
        <v>2.2175259242520302</v>
      </c>
    </row>
    <row r="2226" spans="1:2" x14ac:dyDescent="0.25">
      <c r="A2226">
        <f>-31.7780747555293</f>
        <v>-31.7780747555293</v>
      </c>
      <c r="B2226">
        <v>-15.915039208480801</v>
      </c>
    </row>
    <row r="2227" spans="1:2" x14ac:dyDescent="0.25">
      <c r="A2227">
        <v>0.20115504971510401</v>
      </c>
      <c r="B2227">
        <v>5.0672736285101898</v>
      </c>
    </row>
    <row r="2228" spans="1:2" x14ac:dyDescent="0.25">
      <c r="A2228">
        <v>38.286803183589399</v>
      </c>
      <c r="B2228">
        <v>-6.9157041056686097</v>
      </c>
    </row>
    <row r="2229" spans="1:2" x14ac:dyDescent="0.25">
      <c r="A2229">
        <v>27.349603693376299</v>
      </c>
      <c r="B2229">
        <v>-1.92240359791118</v>
      </c>
    </row>
    <row r="2230" spans="1:2" x14ac:dyDescent="0.25">
      <c r="A2230">
        <f>-15.6930249746208</f>
        <v>-15.693024974620799</v>
      </c>
      <c r="B2230">
        <v>-15.5746529223244</v>
      </c>
    </row>
    <row r="2231" spans="1:2" x14ac:dyDescent="0.25">
      <c r="A2231">
        <v>7.5593751442134502</v>
      </c>
      <c r="B2231">
        <v>1.83016752731224</v>
      </c>
    </row>
    <row r="2232" spans="1:2" x14ac:dyDescent="0.25">
      <c r="A2232">
        <f>-25.3391604772788</f>
        <v>-25.339160477278799</v>
      </c>
      <c r="B2232">
        <v>-18.547281570234802</v>
      </c>
    </row>
    <row r="2233" spans="1:2" x14ac:dyDescent="0.25">
      <c r="A2233">
        <v>33.835831643715203</v>
      </c>
      <c r="B2233">
        <v>-7.5795050226235903</v>
      </c>
    </row>
    <row r="2234" spans="1:2" x14ac:dyDescent="0.25">
      <c r="A2234">
        <v>40.514811116060599</v>
      </c>
      <c r="B2234">
        <v>-2.7239524613353199</v>
      </c>
    </row>
    <row r="2235" spans="1:2" x14ac:dyDescent="0.25">
      <c r="A2235">
        <v>30.127939421718299</v>
      </c>
      <c r="B2235">
        <v>-0.66138056250461297</v>
      </c>
    </row>
    <row r="2236" spans="1:2" x14ac:dyDescent="0.25">
      <c r="A2236">
        <v>27.020158143930399</v>
      </c>
      <c r="B2236">
        <v>-4.3210284513594903</v>
      </c>
    </row>
    <row r="2237" spans="1:2" x14ac:dyDescent="0.25">
      <c r="A2237">
        <v>29.053444242692301</v>
      </c>
      <c r="B2237">
        <v>-1.72977589794248</v>
      </c>
    </row>
    <row r="2238" spans="1:2" x14ac:dyDescent="0.25">
      <c r="A2238">
        <v>33.729832357361303</v>
      </c>
      <c r="B2238">
        <v>-1.7100893120884699</v>
      </c>
    </row>
    <row r="2239" spans="1:2" x14ac:dyDescent="0.25">
      <c r="A2239">
        <v>-5.2395066484117399</v>
      </c>
      <c r="B2239">
        <v>7.0064105988388601</v>
      </c>
    </row>
    <row r="2240" spans="1:2" x14ac:dyDescent="0.25">
      <c r="A2240">
        <v>38.668560501088699</v>
      </c>
      <c r="B2240">
        <v>-5.6828481279183602</v>
      </c>
    </row>
    <row r="2241" spans="1:2" x14ac:dyDescent="0.25">
      <c r="A2241">
        <f>-33.5813548229199</f>
        <v>-33.581354822919899</v>
      </c>
      <c r="B2241">
        <v>-16.796441652756599</v>
      </c>
    </row>
    <row r="2242" spans="1:2" x14ac:dyDescent="0.25">
      <c r="A2242">
        <v>21.2133923690551</v>
      </c>
      <c r="B2242">
        <v>-1.5147342112472</v>
      </c>
    </row>
    <row r="2243" spans="1:2" x14ac:dyDescent="0.25">
      <c r="A2243">
        <v>29.911213433209099</v>
      </c>
      <c r="B2243">
        <v>-2.1843715253294702</v>
      </c>
    </row>
    <row r="2244" spans="1:2" x14ac:dyDescent="0.25">
      <c r="A2244">
        <f>-25.7322388558031</f>
        <v>-25.7322388558031</v>
      </c>
      <c r="B2244">
        <v>-18.318681651721899</v>
      </c>
    </row>
    <row r="2245" spans="1:2" x14ac:dyDescent="0.25">
      <c r="A2245">
        <v>-0.91211074285410199</v>
      </c>
      <c r="B2245">
        <v>5.1469300753633602</v>
      </c>
    </row>
    <row r="2246" spans="1:2" x14ac:dyDescent="0.25">
      <c r="A2246">
        <v>34.675813643185897</v>
      </c>
      <c r="B2246">
        <v>-3.2482894809290901</v>
      </c>
    </row>
    <row r="2247" spans="1:2" x14ac:dyDescent="0.25">
      <c r="A2247">
        <f>-19.4457225569841</f>
        <v>-19.445722556984101</v>
      </c>
      <c r="B2247">
        <v>-11.8364233094828</v>
      </c>
    </row>
    <row r="2248" spans="1:2" x14ac:dyDescent="0.25">
      <c r="A2248">
        <f>-29.8412009953972</f>
        <v>-29.841200995397202</v>
      </c>
      <c r="B2248">
        <v>-18.665177396176901</v>
      </c>
    </row>
    <row r="2249" spans="1:2" x14ac:dyDescent="0.25">
      <c r="A2249">
        <f>-17.0605212184406</f>
        <v>-17.060521218440599</v>
      </c>
      <c r="B2249">
        <v>-10.0447546129902</v>
      </c>
    </row>
    <row r="2250" spans="1:2" x14ac:dyDescent="0.25">
      <c r="A2250">
        <v>11.1888964389373</v>
      </c>
      <c r="B2250">
        <v>4.9681655264328697</v>
      </c>
    </row>
    <row r="2251" spans="1:2" x14ac:dyDescent="0.25">
      <c r="A2251">
        <f>-24.9990828017329</f>
        <v>-24.9990828017329</v>
      </c>
      <c r="B2251">
        <v>-15.7840050466971</v>
      </c>
    </row>
    <row r="2252" spans="1:2" x14ac:dyDescent="0.25">
      <c r="A2252">
        <f>-29.6527398826418</f>
        <v>-29.6527398826418</v>
      </c>
      <c r="B2252">
        <v>-15.0061695115556</v>
      </c>
    </row>
    <row r="2253" spans="1:2" x14ac:dyDescent="0.25">
      <c r="A2253">
        <v>-3.73466336159143</v>
      </c>
      <c r="B2253">
        <v>5.0587030044250598</v>
      </c>
    </row>
    <row r="2254" spans="1:2" x14ac:dyDescent="0.25">
      <c r="A2254">
        <f>-32.7783630746653</f>
        <v>-32.7783630746653</v>
      </c>
      <c r="B2254">
        <v>-19.1474145311394</v>
      </c>
    </row>
    <row r="2255" spans="1:2" x14ac:dyDescent="0.25">
      <c r="A2255">
        <v>29.438159484341401</v>
      </c>
      <c r="B2255">
        <v>-5.1543359497026202</v>
      </c>
    </row>
    <row r="2256" spans="1:2" x14ac:dyDescent="0.25">
      <c r="A2256">
        <v>27.038021604520999</v>
      </c>
      <c r="B2256">
        <v>-5.6327438353603796</v>
      </c>
    </row>
    <row r="2257" spans="1:2" x14ac:dyDescent="0.25">
      <c r="A2257">
        <v>26.825737712581301</v>
      </c>
      <c r="B2257">
        <v>-2.23685627783121</v>
      </c>
    </row>
    <row r="2258" spans="1:2" x14ac:dyDescent="0.25">
      <c r="A2258">
        <v>36.223516243585699</v>
      </c>
      <c r="B2258">
        <v>-2.97909311901395</v>
      </c>
    </row>
    <row r="2259" spans="1:2" x14ac:dyDescent="0.25">
      <c r="A2259">
        <v>-1.6245055270476301</v>
      </c>
      <c r="B2259">
        <v>4.0019334066408803</v>
      </c>
    </row>
    <row r="2260" spans="1:2" x14ac:dyDescent="0.25">
      <c r="A2260">
        <f>-26.546167051517</f>
        <v>-26.546167051516999</v>
      </c>
      <c r="B2260">
        <v>-17.7679323613945</v>
      </c>
    </row>
    <row r="2261" spans="1:2" x14ac:dyDescent="0.25">
      <c r="A2261">
        <v>36.042180136379898</v>
      </c>
      <c r="B2261">
        <v>-8.9958391763800201</v>
      </c>
    </row>
    <row r="2262" spans="1:2" x14ac:dyDescent="0.25">
      <c r="A2262">
        <f>-31.6208447163198</f>
        <v>-31.620844716319802</v>
      </c>
      <c r="B2262">
        <v>-10.2955160618839</v>
      </c>
    </row>
    <row r="2263" spans="1:2" x14ac:dyDescent="0.25">
      <c r="A2263">
        <v>-5.1188570874347104</v>
      </c>
      <c r="B2263">
        <v>4.5522092908417999</v>
      </c>
    </row>
    <row r="2264" spans="1:2" x14ac:dyDescent="0.25">
      <c r="A2264">
        <f>-34.0538574974775</f>
        <v>-34.053857497477502</v>
      </c>
      <c r="B2264">
        <v>-9.4828583309074101</v>
      </c>
    </row>
    <row r="2265" spans="1:2" x14ac:dyDescent="0.25">
      <c r="A2265">
        <v>2.2620861709577098</v>
      </c>
      <c r="B2265">
        <v>-4.0087970671049702E-2</v>
      </c>
    </row>
    <row r="2266" spans="1:2" x14ac:dyDescent="0.25">
      <c r="A2266">
        <v>24.495893166128301</v>
      </c>
      <c r="B2266">
        <v>-1.8899275157501301</v>
      </c>
    </row>
    <row r="2267" spans="1:2" x14ac:dyDescent="0.25">
      <c r="A2267">
        <f>-24.117364582408</f>
        <v>-24.117364582408001</v>
      </c>
      <c r="B2267">
        <v>-11.619855871351</v>
      </c>
    </row>
    <row r="2268" spans="1:2" x14ac:dyDescent="0.25">
      <c r="A2268">
        <f>-35.0136029938003</f>
        <v>-35.013602993800298</v>
      </c>
      <c r="B2268">
        <v>-9.6168602842753597</v>
      </c>
    </row>
    <row r="2269" spans="1:2" x14ac:dyDescent="0.25">
      <c r="A2269">
        <f>-26.3374785060387</f>
        <v>-26.3374785060387</v>
      </c>
      <c r="B2269">
        <v>-15.821847618167499</v>
      </c>
    </row>
    <row r="2270" spans="1:2" x14ac:dyDescent="0.25">
      <c r="A2270">
        <v>-6.0896291256518902</v>
      </c>
      <c r="B2270">
        <v>4.6861773671998099</v>
      </c>
    </row>
    <row r="2271" spans="1:2" x14ac:dyDescent="0.25">
      <c r="A2271">
        <v>-0.41443075759415099</v>
      </c>
      <c r="B2271">
        <v>1.91020523434828</v>
      </c>
    </row>
    <row r="2272" spans="1:2" x14ac:dyDescent="0.25">
      <c r="A2272">
        <v>25.730500925224199</v>
      </c>
      <c r="B2272">
        <v>-5.21400238558211</v>
      </c>
    </row>
    <row r="2273" spans="1:2" x14ac:dyDescent="0.25">
      <c r="A2273">
        <v>35.679703968889001</v>
      </c>
      <c r="B2273">
        <v>-1.3551439332464801</v>
      </c>
    </row>
    <row r="2274" spans="1:2" x14ac:dyDescent="0.25">
      <c r="A2274">
        <v>30.961339869880302</v>
      </c>
      <c r="B2274">
        <v>-3.45948265664423</v>
      </c>
    </row>
    <row r="2275" spans="1:2" x14ac:dyDescent="0.25">
      <c r="A2275">
        <f>-15.4248519833942</f>
        <v>-15.4248519833942</v>
      </c>
      <c r="B2275">
        <v>-14.256148911407401</v>
      </c>
    </row>
    <row r="2276" spans="1:2" x14ac:dyDescent="0.25">
      <c r="A2276">
        <v>34.0820103403288</v>
      </c>
      <c r="B2276">
        <v>-3.9966823606467798</v>
      </c>
    </row>
    <row r="2277" spans="1:2" x14ac:dyDescent="0.25">
      <c r="A2277">
        <v>8.5386790681779807</v>
      </c>
      <c r="B2277">
        <v>1.90572551889696</v>
      </c>
    </row>
    <row r="2278" spans="1:2" x14ac:dyDescent="0.25">
      <c r="A2278">
        <v>6.4834394601023604</v>
      </c>
      <c r="B2278">
        <v>3.9670364575183101</v>
      </c>
    </row>
    <row r="2279" spans="1:2" x14ac:dyDescent="0.25">
      <c r="A2279">
        <v>23.190172953266298</v>
      </c>
      <c r="B2279">
        <v>-7.0684647868461497</v>
      </c>
    </row>
    <row r="2280" spans="1:2" x14ac:dyDescent="0.25">
      <c r="A2280">
        <v>7.2244906177035597</v>
      </c>
      <c r="B2280">
        <v>1.42888100826259</v>
      </c>
    </row>
    <row r="2281" spans="1:2" x14ac:dyDescent="0.25">
      <c r="A2281">
        <v>37.841730998408302</v>
      </c>
      <c r="B2281">
        <v>-8.7184253161698102</v>
      </c>
    </row>
    <row r="2282" spans="1:2" x14ac:dyDescent="0.25">
      <c r="A2282">
        <f>-29.3421586177644</f>
        <v>-29.342158617764401</v>
      </c>
      <c r="B2282">
        <v>-16.520927455233</v>
      </c>
    </row>
    <row r="2283" spans="1:2" x14ac:dyDescent="0.25">
      <c r="A2283">
        <f>-18.8658793353124</f>
        <v>-18.8658793353124</v>
      </c>
      <c r="B2283">
        <v>-13.063868925390601</v>
      </c>
    </row>
    <row r="2284" spans="1:2" x14ac:dyDescent="0.25">
      <c r="A2284">
        <v>1.5907025388840199</v>
      </c>
      <c r="B2284">
        <v>6.9289200077214703</v>
      </c>
    </row>
    <row r="2285" spans="1:2" x14ac:dyDescent="0.25">
      <c r="A2285">
        <f>-23.2017085738135</f>
        <v>-23.201708573813502</v>
      </c>
      <c r="B2285">
        <v>-19.3409423628041</v>
      </c>
    </row>
    <row r="2286" spans="1:2" x14ac:dyDescent="0.25">
      <c r="A2286">
        <v>-4.8538456969727104</v>
      </c>
      <c r="B2286">
        <v>9.4249773210308092</v>
      </c>
    </row>
    <row r="2287" spans="1:2" x14ac:dyDescent="0.25">
      <c r="A2287">
        <f>-30.2270737286818</f>
        <v>-30.227073728681798</v>
      </c>
      <c r="B2287">
        <v>-13.595090432862801</v>
      </c>
    </row>
    <row r="2288" spans="1:2" x14ac:dyDescent="0.25">
      <c r="A2288">
        <v>37.542286678621103</v>
      </c>
      <c r="B2288">
        <v>-4.3512936567427696</v>
      </c>
    </row>
    <row r="2289" spans="1:2" x14ac:dyDescent="0.25">
      <c r="A2289">
        <f>-31.7034636655411</f>
        <v>-31.703463665541101</v>
      </c>
      <c r="B2289">
        <v>-17.538895153890198</v>
      </c>
    </row>
    <row r="2290" spans="1:2" x14ac:dyDescent="0.25">
      <c r="A2290">
        <v>13.454780093642499</v>
      </c>
      <c r="B2290">
        <v>7.5243405820496498</v>
      </c>
    </row>
    <row r="2291" spans="1:2" x14ac:dyDescent="0.25">
      <c r="A2291">
        <v>13.5573248686685</v>
      </c>
      <c r="B2291">
        <v>6.6270123120963396</v>
      </c>
    </row>
    <row r="2292" spans="1:2" x14ac:dyDescent="0.25">
      <c r="A2292">
        <v>26.6987541633547</v>
      </c>
      <c r="B2292">
        <v>-9.0092913990580907</v>
      </c>
    </row>
    <row r="2293" spans="1:2" x14ac:dyDescent="0.25">
      <c r="A2293">
        <v>34.615295707570702</v>
      </c>
      <c r="B2293">
        <v>-3.6078814128972101</v>
      </c>
    </row>
    <row r="2294" spans="1:2" x14ac:dyDescent="0.25">
      <c r="A2294">
        <v>2.5942224546920398</v>
      </c>
      <c r="B2294">
        <v>0.12532234000501899</v>
      </c>
    </row>
    <row r="2295" spans="1:2" x14ac:dyDescent="0.25">
      <c r="A2295">
        <v>35.735032899999602</v>
      </c>
      <c r="B2295">
        <v>-1.3922218670589801</v>
      </c>
    </row>
    <row r="2296" spans="1:2" x14ac:dyDescent="0.25">
      <c r="A2296">
        <f>-28.8262338863857</f>
        <v>-28.826233886385701</v>
      </c>
      <c r="B2296">
        <v>-12.663955335334901</v>
      </c>
    </row>
    <row r="2297" spans="1:2" x14ac:dyDescent="0.25">
      <c r="A2297">
        <v>11.0644784429422</v>
      </c>
      <c r="B2297">
        <v>1.3406677373057001E-2</v>
      </c>
    </row>
    <row r="2298" spans="1:2" x14ac:dyDescent="0.25">
      <c r="A2298">
        <f>-22.5126464052064</f>
        <v>-22.5126464052064</v>
      </c>
      <c r="B2298">
        <v>-14.8000240718832</v>
      </c>
    </row>
    <row r="2299" spans="1:2" x14ac:dyDescent="0.25">
      <c r="A2299">
        <v>5.0844201029481297</v>
      </c>
      <c r="B2299">
        <v>5.2604135264576302</v>
      </c>
    </row>
    <row r="2300" spans="1:2" x14ac:dyDescent="0.25">
      <c r="A2300">
        <v>7.9261361456835804</v>
      </c>
      <c r="B2300">
        <v>8.0331156393471499</v>
      </c>
    </row>
    <row r="2301" spans="1:2" x14ac:dyDescent="0.25">
      <c r="A2301">
        <f>-23.8408734944379</f>
        <v>-23.840873494437901</v>
      </c>
      <c r="B2301">
        <v>-18.322737044458801</v>
      </c>
    </row>
    <row r="2302" spans="1:2" x14ac:dyDescent="0.25">
      <c r="A2302">
        <f>-18.5954418730461</f>
        <v>-18.595441873046099</v>
      </c>
      <c r="B2302">
        <v>-16.967726345475899</v>
      </c>
    </row>
    <row r="2303" spans="1:2" x14ac:dyDescent="0.25">
      <c r="A2303">
        <v>5.2207314316022799</v>
      </c>
      <c r="B2303">
        <v>5.9489615936601004</v>
      </c>
    </row>
    <row r="2304" spans="1:2" x14ac:dyDescent="0.25">
      <c r="A2304">
        <f>-17.8516648951397</f>
        <v>-17.851664895139699</v>
      </c>
      <c r="B2304">
        <v>-11.5743759285096</v>
      </c>
    </row>
    <row r="2305" spans="1:2" x14ac:dyDescent="0.25">
      <c r="A2305">
        <v>1.0386500321168599</v>
      </c>
      <c r="B2305">
        <v>5.8147434217003298</v>
      </c>
    </row>
    <row r="2306" spans="1:2" x14ac:dyDescent="0.25">
      <c r="A2306">
        <v>1.9860792669182099</v>
      </c>
      <c r="B2306">
        <v>5.7363126959098301</v>
      </c>
    </row>
    <row r="2307" spans="1:2" x14ac:dyDescent="0.25">
      <c r="A2307">
        <v>0.37441489163300401</v>
      </c>
      <c r="B2307">
        <v>8.3184474969837598</v>
      </c>
    </row>
    <row r="2308" spans="1:2" x14ac:dyDescent="0.25">
      <c r="A2308">
        <v>6.4733613623519997</v>
      </c>
      <c r="B2308">
        <v>9.4934790777505906</v>
      </c>
    </row>
    <row r="2309" spans="1:2" x14ac:dyDescent="0.25">
      <c r="A2309">
        <v>-1.6233767322411701</v>
      </c>
      <c r="B2309">
        <v>6.8961734605910801</v>
      </c>
    </row>
    <row r="2310" spans="1:2" x14ac:dyDescent="0.25">
      <c r="A2310">
        <f>-21.6401709622788</f>
        <v>-21.640170962278798</v>
      </c>
      <c r="B2310">
        <v>-14.6831871025328</v>
      </c>
    </row>
    <row r="2311" spans="1:2" x14ac:dyDescent="0.25">
      <c r="A2311">
        <v>31.153027705874798</v>
      </c>
      <c r="B2311">
        <v>-1.52450736927218</v>
      </c>
    </row>
    <row r="2312" spans="1:2" x14ac:dyDescent="0.25">
      <c r="A2312">
        <f>-26.3689343020795</f>
        <v>-26.368934302079499</v>
      </c>
      <c r="B2312">
        <v>-16.650945644764899</v>
      </c>
    </row>
    <row r="2313" spans="1:2" x14ac:dyDescent="0.25">
      <c r="A2313">
        <v>39.259292481221998</v>
      </c>
      <c r="B2313">
        <v>-2.9407785633854902</v>
      </c>
    </row>
    <row r="2314" spans="1:2" x14ac:dyDescent="0.25">
      <c r="A2314">
        <f>-32.0585413965707</f>
        <v>-32.058541396570703</v>
      </c>
      <c r="B2314">
        <v>-17.3236625950214</v>
      </c>
    </row>
    <row r="2315" spans="1:2" x14ac:dyDescent="0.25">
      <c r="A2315">
        <v>6.1137334813750899</v>
      </c>
      <c r="B2315">
        <v>9.1728745304021295</v>
      </c>
    </row>
    <row r="2316" spans="1:2" x14ac:dyDescent="0.25">
      <c r="A2316">
        <v>5.6402869789182999</v>
      </c>
      <c r="B2316">
        <v>7.5913597467340503</v>
      </c>
    </row>
    <row r="2317" spans="1:2" x14ac:dyDescent="0.25">
      <c r="A2317">
        <v>2.7132199271408202</v>
      </c>
      <c r="B2317">
        <v>3.0249881118507602</v>
      </c>
    </row>
    <row r="2318" spans="1:2" x14ac:dyDescent="0.25">
      <c r="A2318">
        <v>3.1095601723923401</v>
      </c>
      <c r="B2318">
        <v>8.8850721297769901</v>
      </c>
    </row>
    <row r="2319" spans="1:2" x14ac:dyDescent="0.25">
      <c r="A2319">
        <v>5.0309999355808097</v>
      </c>
      <c r="B2319">
        <v>0.73376621738675496</v>
      </c>
    </row>
    <row r="2320" spans="1:2" x14ac:dyDescent="0.25">
      <c r="A2320">
        <v>8.5724920613526301</v>
      </c>
      <c r="B2320">
        <v>7.1810512549344097</v>
      </c>
    </row>
    <row r="2321" spans="1:2" x14ac:dyDescent="0.25">
      <c r="A2321">
        <v>34.079855474164503</v>
      </c>
      <c r="B2321">
        <v>-7.0943327393082303</v>
      </c>
    </row>
    <row r="2322" spans="1:2" x14ac:dyDescent="0.25">
      <c r="A2322">
        <f>-28.6474253311257</f>
        <v>-28.647425331125699</v>
      </c>
      <c r="B2322">
        <v>-11.1294707763552</v>
      </c>
    </row>
    <row r="2323" spans="1:2" x14ac:dyDescent="0.25">
      <c r="A2323">
        <v>-3.9807450498185801</v>
      </c>
      <c r="B2323">
        <v>0.27277007366963302</v>
      </c>
    </row>
    <row r="2324" spans="1:2" x14ac:dyDescent="0.25">
      <c r="A2324">
        <v>30.4080565614024</v>
      </c>
      <c r="B2324">
        <v>-0.75754410416333096</v>
      </c>
    </row>
    <row r="2325" spans="1:2" x14ac:dyDescent="0.25">
      <c r="A2325">
        <v>21.136104347025899</v>
      </c>
      <c r="B2325">
        <v>-4.06550668740564</v>
      </c>
    </row>
    <row r="2326" spans="1:2" x14ac:dyDescent="0.25">
      <c r="A2326">
        <v>1.58633539774956</v>
      </c>
      <c r="B2326">
        <v>2.9716099822864601</v>
      </c>
    </row>
    <row r="2327" spans="1:2" x14ac:dyDescent="0.25">
      <c r="A2327">
        <v>33.117779293398101</v>
      </c>
      <c r="B2327">
        <v>-9.3486876835340098</v>
      </c>
    </row>
    <row r="2328" spans="1:2" x14ac:dyDescent="0.25">
      <c r="A2328">
        <v>-4.66916130433032</v>
      </c>
      <c r="B2328">
        <v>7.4104944275650197</v>
      </c>
    </row>
    <row r="2329" spans="1:2" x14ac:dyDescent="0.25">
      <c r="A2329">
        <v>22.680947605968999</v>
      </c>
      <c r="B2329">
        <v>-4.87147791173415</v>
      </c>
    </row>
    <row r="2330" spans="1:2" x14ac:dyDescent="0.25">
      <c r="A2330">
        <v>13.5799300478356</v>
      </c>
      <c r="B2330">
        <v>6.1469669002256397</v>
      </c>
    </row>
    <row r="2331" spans="1:2" x14ac:dyDescent="0.25">
      <c r="A2331">
        <v>27.410483476528999</v>
      </c>
      <c r="B2331">
        <v>-4.1745645394170099</v>
      </c>
    </row>
    <row r="2332" spans="1:2" x14ac:dyDescent="0.25">
      <c r="A2332">
        <v>32.901473238802701</v>
      </c>
      <c r="B2332">
        <v>-8.67566973454975</v>
      </c>
    </row>
    <row r="2333" spans="1:2" x14ac:dyDescent="0.25">
      <c r="A2333">
        <f>-16.4781639633069</f>
        <v>-16.478163963306901</v>
      </c>
      <c r="B2333">
        <v>-12.924826922047901</v>
      </c>
    </row>
    <row r="2334" spans="1:2" x14ac:dyDescent="0.25">
      <c r="A2334">
        <f>-25.4537170547205</f>
        <v>-25.453717054720499</v>
      </c>
      <c r="B2334">
        <v>-15.354845535361401</v>
      </c>
    </row>
    <row r="2335" spans="1:2" x14ac:dyDescent="0.25">
      <c r="A2335">
        <v>3.0565596276600302</v>
      </c>
      <c r="B2335">
        <v>8.2777302952973209</v>
      </c>
    </row>
    <row r="2336" spans="1:2" x14ac:dyDescent="0.25">
      <c r="A2336">
        <v>36.085298613046596</v>
      </c>
      <c r="B2336">
        <v>-5.0897055084057099</v>
      </c>
    </row>
    <row r="2337" spans="1:2" x14ac:dyDescent="0.25">
      <c r="A2337">
        <v>11.122518157215101</v>
      </c>
      <c r="B2337">
        <v>7.8758504082544096</v>
      </c>
    </row>
    <row r="2338" spans="1:2" x14ac:dyDescent="0.25">
      <c r="A2338">
        <v>8.4654936925541104</v>
      </c>
      <c r="B2338">
        <v>5.9535696389078199</v>
      </c>
    </row>
    <row r="2339" spans="1:2" x14ac:dyDescent="0.25">
      <c r="A2339">
        <v>-3.2165487569932898</v>
      </c>
      <c r="B2339">
        <v>0.197978510665927</v>
      </c>
    </row>
    <row r="2340" spans="1:2" x14ac:dyDescent="0.25">
      <c r="A2340">
        <v>23.390777188951901</v>
      </c>
      <c r="B2340">
        <v>-2.37081567188054</v>
      </c>
    </row>
    <row r="2341" spans="1:2" x14ac:dyDescent="0.25">
      <c r="A2341">
        <v>26.5361789066767</v>
      </c>
      <c r="B2341">
        <v>-8.1738472955832098</v>
      </c>
    </row>
    <row r="2342" spans="1:2" x14ac:dyDescent="0.25">
      <c r="A2342">
        <v>13.3092751070673</v>
      </c>
      <c r="B2342">
        <v>2.8397636417203902</v>
      </c>
    </row>
    <row r="2343" spans="1:2" x14ac:dyDescent="0.25">
      <c r="A2343">
        <v>30.978102669223698</v>
      </c>
      <c r="B2343">
        <v>6.2975350209892797E-2</v>
      </c>
    </row>
    <row r="2344" spans="1:2" x14ac:dyDescent="0.25">
      <c r="A2344">
        <v>36.418751699029599</v>
      </c>
      <c r="B2344">
        <v>-2.24357633054532</v>
      </c>
    </row>
    <row r="2345" spans="1:2" x14ac:dyDescent="0.25">
      <c r="A2345">
        <v>29.8588759220581</v>
      </c>
      <c r="B2345">
        <v>-5.06606431661461</v>
      </c>
    </row>
    <row r="2346" spans="1:2" x14ac:dyDescent="0.25">
      <c r="A2346">
        <f>-19.4696545436208</f>
        <v>-19.469654543620798</v>
      </c>
      <c r="B2346">
        <v>-19.3700469338192</v>
      </c>
    </row>
    <row r="2347" spans="1:2" x14ac:dyDescent="0.25">
      <c r="A2347">
        <v>6.38469197173215</v>
      </c>
      <c r="B2347">
        <v>7.5636921249908404</v>
      </c>
    </row>
    <row r="2348" spans="1:2" x14ac:dyDescent="0.25">
      <c r="A2348">
        <v>24.5411973843851</v>
      </c>
      <c r="B2348">
        <v>-8.4990567874366292</v>
      </c>
    </row>
    <row r="2349" spans="1:2" x14ac:dyDescent="0.25">
      <c r="A2349">
        <v>29.939440859718498</v>
      </c>
      <c r="B2349">
        <v>-0.43957812451494799</v>
      </c>
    </row>
    <row r="2350" spans="1:2" x14ac:dyDescent="0.25">
      <c r="A2350">
        <v>6.1271725487328501E-3</v>
      </c>
      <c r="B2350">
        <v>9.5649778005032005</v>
      </c>
    </row>
    <row r="2351" spans="1:2" x14ac:dyDescent="0.25">
      <c r="A2351">
        <v>39.362939069954898</v>
      </c>
      <c r="B2351">
        <v>-6.1031789637797198</v>
      </c>
    </row>
    <row r="2352" spans="1:2" x14ac:dyDescent="0.25">
      <c r="A2352">
        <v>-4.2602143027832797</v>
      </c>
      <c r="B2352">
        <v>4.2279949558855598</v>
      </c>
    </row>
    <row r="2353" spans="1:2" x14ac:dyDescent="0.25">
      <c r="A2353">
        <v>27.4111102557588</v>
      </c>
      <c r="B2353">
        <v>-4.4643663085400496</v>
      </c>
    </row>
    <row r="2354" spans="1:2" x14ac:dyDescent="0.25">
      <c r="A2354">
        <f>-29.4490518051237</f>
        <v>-29.449051805123698</v>
      </c>
      <c r="B2354">
        <v>-17.3771615390927</v>
      </c>
    </row>
    <row r="2355" spans="1:2" x14ac:dyDescent="0.25">
      <c r="A2355">
        <v>22.468534658823501</v>
      </c>
      <c r="B2355">
        <v>9.2377197784616102E-2</v>
      </c>
    </row>
    <row r="2356" spans="1:2" x14ac:dyDescent="0.25">
      <c r="A2356">
        <v>32.832536605642296</v>
      </c>
      <c r="B2356">
        <v>-4.7478048906674903</v>
      </c>
    </row>
    <row r="2357" spans="1:2" x14ac:dyDescent="0.25">
      <c r="A2357">
        <f>-18.1073097649039</f>
        <v>-18.107309764903899</v>
      </c>
      <c r="B2357">
        <v>-13.146161572673501</v>
      </c>
    </row>
    <row r="2358" spans="1:2" x14ac:dyDescent="0.25">
      <c r="A2358">
        <f>-18.2106705721551</f>
        <v>-18.210670572155099</v>
      </c>
      <c r="B2358">
        <v>-10.823422570819901</v>
      </c>
    </row>
    <row r="2359" spans="1:2" x14ac:dyDescent="0.25">
      <c r="A2359">
        <f>-22.6263590088529</f>
        <v>-22.626359008852901</v>
      </c>
      <c r="B2359">
        <v>-14.153000348575199</v>
      </c>
    </row>
    <row r="2360" spans="1:2" x14ac:dyDescent="0.25">
      <c r="A2360">
        <f>-23.1640797873426</f>
        <v>-23.164079787342601</v>
      </c>
      <c r="B2360">
        <v>-10.303888436749199</v>
      </c>
    </row>
    <row r="2361" spans="1:2" x14ac:dyDescent="0.25">
      <c r="A2361">
        <v>-3.8832465350683099</v>
      </c>
      <c r="B2361">
        <v>4.1268992480095097</v>
      </c>
    </row>
    <row r="2362" spans="1:2" x14ac:dyDescent="0.25">
      <c r="A2362">
        <v>40.628070576143799</v>
      </c>
      <c r="B2362">
        <v>-4.57853878157061</v>
      </c>
    </row>
    <row r="2363" spans="1:2" x14ac:dyDescent="0.25">
      <c r="A2363">
        <f>-27.7893662928914</f>
        <v>-27.789366292891401</v>
      </c>
      <c r="B2363">
        <v>-13.389262081790401</v>
      </c>
    </row>
    <row r="2364" spans="1:2" x14ac:dyDescent="0.25">
      <c r="A2364">
        <v>27.022775196472001</v>
      </c>
      <c r="B2364">
        <v>-5.0743607610649697</v>
      </c>
    </row>
    <row r="2365" spans="1:2" x14ac:dyDescent="0.25">
      <c r="A2365">
        <v>4.8462852975552</v>
      </c>
      <c r="B2365">
        <v>3.8032486962140801</v>
      </c>
    </row>
    <row r="2366" spans="1:2" x14ac:dyDescent="0.25">
      <c r="A2366">
        <v>10.917908859584999</v>
      </c>
      <c r="B2366">
        <v>1.57649793032136</v>
      </c>
    </row>
    <row r="2367" spans="1:2" x14ac:dyDescent="0.25">
      <c r="A2367">
        <f>-16.0006558224177</f>
        <v>-16.000655822417698</v>
      </c>
      <c r="B2367">
        <v>-14.0871726639815</v>
      </c>
    </row>
    <row r="2368" spans="1:2" x14ac:dyDescent="0.25">
      <c r="A2368">
        <v>-4.0773564605696002</v>
      </c>
      <c r="B2368">
        <v>7.8428390055636301</v>
      </c>
    </row>
    <row r="2369" spans="1:2" x14ac:dyDescent="0.25">
      <c r="A2369">
        <v>32.451757047146302</v>
      </c>
      <c r="B2369">
        <v>-5.38784370318246</v>
      </c>
    </row>
    <row r="2370" spans="1:2" x14ac:dyDescent="0.25">
      <c r="A2370">
        <f>-17.198670777628</f>
        <v>-17.198670777627999</v>
      </c>
      <c r="B2370">
        <v>-16.234581147925699</v>
      </c>
    </row>
    <row r="2371" spans="1:2" x14ac:dyDescent="0.25">
      <c r="A2371">
        <v>13.0614985214653</v>
      </c>
      <c r="B2371">
        <v>7.76465635104769</v>
      </c>
    </row>
    <row r="2372" spans="1:2" x14ac:dyDescent="0.25">
      <c r="A2372">
        <v>-0.48139685498255302</v>
      </c>
      <c r="B2372">
        <v>6.2746232035988099</v>
      </c>
    </row>
    <row r="2373" spans="1:2" x14ac:dyDescent="0.25">
      <c r="A2373">
        <v>30.191571821748301</v>
      </c>
      <c r="B2373">
        <v>-3.0438858125389898</v>
      </c>
    </row>
    <row r="2374" spans="1:2" x14ac:dyDescent="0.25">
      <c r="A2374">
        <v>11.2614193320914</v>
      </c>
      <c r="B2374">
        <v>0.265314479202165</v>
      </c>
    </row>
    <row r="2375" spans="1:2" x14ac:dyDescent="0.25">
      <c r="A2375">
        <v>-1.2603626453185801</v>
      </c>
      <c r="B2375">
        <v>9.1499493960796396</v>
      </c>
    </row>
    <row r="2376" spans="1:2" x14ac:dyDescent="0.25">
      <c r="A2376">
        <v>36.307391271570999</v>
      </c>
      <c r="B2376">
        <v>-7.91038245225465</v>
      </c>
    </row>
    <row r="2377" spans="1:2" x14ac:dyDescent="0.25">
      <c r="A2377">
        <v>36.726713196271199</v>
      </c>
      <c r="B2377">
        <v>-1.5167540519804701</v>
      </c>
    </row>
    <row r="2378" spans="1:2" x14ac:dyDescent="0.25">
      <c r="A2378">
        <f>-30.402714028767</f>
        <v>-30.402714028767001</v>
      </c>
      <c r="B2378">
        <v>-17.017192931438199</v>
      </c>
    </row>
    <row r="2379" spans="1:2" x14ac:dyDescent="0.25">
      <c r="A2379">
        <v>-1.37598930401218</v>
      </c>
      <c r="B2379">
        <v>8.6296980659622697</v>
      </c>
    </row>
    <row r="2380" spans="1:2" x14ac:dyDescent="0.25">
      <c r="A2380">
        <v>-3.1726286793220102</v>
      </c>
      <c r="B2380">
        <v>0.34320783844001401</v>
      </c>
    </row>
    <row r="2381" spans="1:2" x14ac:dyDescent="0.25">
      <c r="A2381">
        <f>-17.9530163621151</f>
        <v>-17.9530163621151</v>
      </c>
      <c r="B2381">
        <v>-12.954198559226301</v>
      </c>
    </row>
    <row r="2382" spans="1:2" x14ac:dyDescent="0.25">
      <c r="A2382">
        <f>-26.6276947632054</f>
        <v>-26.627694763205401</v>
      </c>
      <c r="B2382">
        <v>-14.8395087469055</v>
      </c>
    </row>
    <row r="2383" spans="1:2" x14ac:dyDescent="0.25">
      <c r="A2383">
        <v>2.03992155536478</v>
      </c>
      <c r="B2383">
        <v>4.4258357933942403</v>
      </c>
    </row>
    <row r="2384" spans="1:2" x14ac:dyDescent="0.25">
      <c r="A2384">
        <v>9.7829499887318203</v>
      </c>
      <c r="B2384">
        <v>3.1725576896489098</v>
      </c>
    </row>
    <row r="2385" spans="1:2" x14ac:dyDescent="0.25">
      <c r="A2385">
        <v>30.981313121953502</v>
      </c>
      <c r="B2385">
        <v>-4.84994285426649</v>
      </c>
    </row>
    <row r="2386" spans="1:2" x14ac:dyDescent="0.25">
      <c r="A2386">
        <v>2.0522289675949899</v>
      </c>
      <c r="B2386">
        <v>0.15590993645573101</v>
      </c>
    </row>
    <row r="2387" spans="1:2" x14ac:dyDescent="0.25">
      <c r="A2387">
        <f>-19.9499615313265</f>
        <v>-19.949961531326501</v>
      </c>
      <c r="B2387">
        <v>-15.330709361026001</v>
      </c>
    </row>
    <row r="2388" spans="1:2" x14ac:dyDescent="0.25">
      <c r="A2388">
        <v>-3.5332201128349898</v>
      </c>
      <c r="B2388">
        <v>8.2437336367836007</v>
      </c>
    </row>
    <row r="2389" spans="1:2" x14ac:dyDescent="0.25">
      <c r="A2389">
        <v>36.813690400260001</v>
      </c>
      <c r="B2389">
        <v>-9.3991614248404698</v>
      </c>
    </row>
    <row r="2390" spans="1:2" x14ac:dyDescent="0.25">
      <c r="A2390">
        <v>36.047407879232402</v>
      </c>
      <c r="B2390">
        <v>-7.82695254913257</v>
      </c>
    </row>
    <row r="2391" spans="1:2" x14ac:dyDescent="0.25">
      <c r="A2391">
        <v>34.563224387386597</v>
      </c>
      <c r="B2391">
        <v>-6.2135827127151098</v>
      </c>
    </row>
    <row r="2392" spans="1:2" x14ac:dyDescent="0.25">
      <c r="A2392">
        <v>39.069475118855003</v>
      </c>
      <c r="B2392">
        <v>-9.2044951315862509</v>
      </c>
    </row>
    <row r="2393" spans="1:2" x14ac:dyDescent="0.25">
      <c r="A2393">
        <v>9.7008838910124204</v>
      </c>
      <c r="B2393">
        <v>8.2058219127209195</v>
      </c>
    </row>
    <row r="2394" spans="1:2" x14ac:dyDescent="0.25">
      <c r="A2394">
        <f>-31.883064360921</f>
        <v>-31.883064360921001</v>
      </c>
      <c r="B2394">
        <v>-10.0284983401567</v>
      </c>
    </row>
    <row r="2395" spans="1:2" x14ac:dyDescent="0.25">
      <c r="A2395">
        <v>1.127973543967</v>
      </c>
      <c r="B2395">
        <v>9.2772125731034301</v>
      </c>
    </row>
    <row r="2396" spans="1:2" x14ac:dyDescent="0.25">
      <c r="A2396">
        <v>1.1000090664744799</v>
      </c>
      <c r="B2396">
        <v>6.7401543058808899</v>
      </c>
    </row>
    <row r="2397" spans="1:2" x14ac:dyDescent="0.25">
      <c r="A2397">
        <v>-1.8098009819135401</v>
      </c>
      <c r="B2397">
        <v>7.4056624837829599</v>
      </c>
    </row>
    <row r="2398" spans="1:2" x14ac:dyDescent="0.25">
      <c r="A2398">
        <v>9.3587363741279503</v>
      </c>
      <c r="B2398">
        <v>0.14765770595381</v>
      </c>
    </row>
    <row r="2399" spans="1:2" x14ac:dyDescent="0.25">
      <c r="A2399">
        <v>29.047778482375001</v>
      </c>
      <c r="B2399">
        <v>-3.9326279775249602</v>
      </c>
    </row>
    <row r="2400" spans="1:2" x14ac:dyDescent="0.25">
      <c r="A2400">
        <v>39.4046378580246</v>
      </c>
      <c r="B2400">
        <v>-4.0921361060385797</v>
      </c>
    </row>
    <row r="2401" spans="1:2" x14ac:dyDescent="0.25">
      <c r="A2401">
        <v>4.4616954141429197</v>
      </c>
      <c r="B2401">
        <v>5.3444131368677601</v>
      </c>
    </row>
    <row r="2402" spans="1:2" x14ac:dyDescent="0.25">
      <c r="A2402">
        <v>32.963088819885201</v>
      </c>
      <c r="B2402">
        <v>-5.6030748480630104</v>
      </c>
    </row>
    <row r="2403" spans="1:2" x14ac:dyDescent="0.25">
      <c r="A2403">
        <f>-30.3374182883244</f>
        <v>-30.3374182883244</v>
      </c>
      <c r="B2403">
        <v>-12.391088838835699</v>
      </c>
    </row>
    <row r="2404" spans="1:2" x14ac:dyDescent="0.25">
      <c r="A2404">
        <v>27.295999593988402</v>
      </c>
      <c r="B2404">
        <v>-1.63789592985856</v>
      </c>
    </row>
    <row r="2405" spans="1:2" x14ac:dyDescent="0.25">
      <c r="A2405">
        <v>1.59140296550819</v>
      </c>
      <c r="B2405">
        <v>2.91983553332323</v>
      </c>
    </row>
    <row r="2406" spans="1:2" x14ac:dyDescent="0.25">
      <c r="A2406">
        <v>1.9006151595579399</v>
      </c>
      <c r="B2406">
        <v>5.7155187940260896</v>
      </c>
    </row>
    <row r="2407" spans="1:2" x14ac:dyDescent="0.25">
      <c r="A2407">
        <v>-3.25869526257231</v>
      </c>
      <c r="B2407">
        <v>3.4697896607183498</v>
      </c>
    </row>
    <row r="2408" spans="1:2" x14ac:dyDescent="0.25">
      <c r="A2408">
        <v>39.458716380008198</v>
      </c>
      <c r="B2408">
        <v>-3.8475675594868699</v>
      </c>
    </row>
    <row r="2409" spans="1:2" x14ac:dyDescent="0.25">
      <c r="A2409">
        <v>29.4578125016257</v>
      </c>
      <c r="B2409">
        <v>-3.9842345628379898</v>
      </c>
    </row>
    <row r="2410" spans="1:2" x14ac:dyDescent="0.25">
      <c r="A2410">
        <v>36.141059609767701</v>
      </c>
      <c r="B2410">
        <v>-4.6400769858715902</v>
      </c>
    </row>
    <row r="2411" spans="1:2" x14ac:dyDescent="0.25">
      <c r="A2411">
        <v>0.92235859098039796</v>
      </c>
      <c r="B2411">
        <v>4.94757960301179</v>
      </c>
    </row>
    <row r="2412" spans="1:2" x14ac:dyDescent="0.25">
      <c r="A2412">
        <f>-16.8436513764064</f>
        <v>-16.843651376406399</v>
      </c>
      <c r="B2412">
        <v>-12.7181475712375</v>
      </c>
    </row>
    <row r="2413" spans="1:2" x14ac:dyDescent="0.25">
      <c r="A2413">
        <f>-20.8819748418542</f>
        <v>-20.881974841854198</v>
      </c>
      <c r="B2413">
        <v>-16.142004655058201</v>
      </c>
    </row>
    <row r="2414" spans="1:2" x14ac:dyDescent="0.25">
      <c r="A2414">
        <v>3.3782116854886901</v>
      </c>
      <c r="B2414">
        <v>1.5602543754762901</v>
      </c>
    </row>
    <row r="2415" spans="1:2" x14ac:dyDescent="0.25">
      <c r="A2415">
        <v>31.556208729582998</v>
      </c>
      <c r="B2415">
        <v>-8.1568396535037007</v>
      </c>
    </row>
    <row r="2416" spans="1:2" x14ac:dyDescent="0.25">
      <c r="A2416">
        <v>30.679208722086798</v>
      </c>
      <c r="B2416">
        <v>-1.2986512952421501</v>
      </c>
    </row>
    <row r="2417" spans="1:2" x14ac:dyDescent="0.25">
      <c r="A2417">
        <f>-18.0106470535019</f>
        <v>-18.010647053501899</v>
      </c>
      <c r="B2417">
        <v>-18.346552893824299</v>
      </c>
    </row>
    <row r="2418" spans="1:2" x14ac:dyDescent="0.25">
      <c r="A2418">
        <f>-20.2307194408271</f>
        <v>-20.230719440827102</v>
      </c>
      <c r="B2418">
        <v>-14.6439105508009</v>
      </c>
    </row>
    <row r="2419" spans="1:2" x14ac:dyDescent="0.25">
      <c r="A2419">
        <v>5.5169703651814004</v>
      </c>
      <c r="B2419">
        <v>5.1408081206730598</v>
      </c>
    </row>
    <row r="2420" spans="1:2" x14ac:dyDescent="0.25">
      <c r="A2420">
        <v>3.01973066593313</v>
      </c>
      <c r="B2420">
        <v>7.72883856079258</v>
      </c>
    </row>
    <row r="2421" spans="1:2" x14ac:dyDescent="0.25">
      <c r="A2421">
        <v>0.57565076085934197</v>
      </c>
      <c r="B2421">
        <v>4.9210362259565201</v>
      </c>
    </row>
    <row r="2422" spans="1:2" x14ac:dyDescent="0.25">
      <c r="A2422">
        <v>11.276286029545</v>
      </c>
      <c r="B2422">
        <v>2.9508131566929698</v>
      </c>
    </row>
    <row r="2423" spans="1:2" x14ac:dyDescent="0.25">
      <c r="A2423">
        <v>13.2463452261843</v>
      </c>
      <c r="B2423">
        <v>0.49360114470606298</v>
      </c>
    </row>
    <row r="2424" spans="1:2" x14ac:dyDescent="0.25">
      <c r="A2424">
        <v>8.6822227621858499</v>
      </c>
      <c r="B2424">
        <v>2.7866611675850499</v>
      </c>
    </row>
    <row r="2425" spans="1:2" x14ac:dyDescent="0.25">
      <c r="A2425">
        <v>33.141484705373102</v>
      </c>
      <c r="B2425">
        <v>-6.3360349407404799</v>
      </c>
    </row>
    <row r="2426" spans="1:2" x14ac:dyDescent="0.25">
      <c r="A2426">
        <v>6.1196716351727103</v>
      </c>
      <c r="B2426">
        <v>6.2332067960602302</v>
      </c>
    </row>
    <row r="2427" spans="1:2" x14ac:dyDescent="0.25">
      <c r="A2427">
        <f>-32.3375495025844</f>
        <v>-32.337549502584402</v>
      </c>
      <c r="B2427">
        <v>-13.072337969523099</v>
      </c>
    </row>
    <row r="2428" spans="1:2" x14ac:dyDescent="0.25">
      <c r="A2428">
        <v>-3.8564086642258801</v>
      </c>
      <c r="B2428">
        <v>1.5245487053067699</v>
      </c>
    </row>
    <row r="2429" spans="1:2" x14ac:dyDescent="0.25">
      <c r="A2429">
        <f>-21.074374125292</f>
        <v>-21.074374125292</v>
      </c>
      <c r="B2429">
        <v>-13.4470484647599</v>
      </c>
    </row>
    <row r="2430" spans="1:2" x14ac:dyDescent="0.25">
      <c r="A2430">
        <v>25.457704386029199</v>
      </c>
      <c r="B2430">
        <v>-5.4525564844448304</v>
      </c>
    </row>
    <row r="2431" spans="1:2" x14ac:dyDescent="0.25">
      <c r="A2431">
        <v>11.8363800799626</v>
      </c>
      <c r="B2431">
        <v>6.7236890844026798</v>
      </c>
    </row>
    <row r="2432" spans="1:2" x14ac:dyDescent="0.25">
      <c r="A2432">
        <v>5.1405312427263903</v>
      </c>
      <c r="B2432">
        <v>7.3137792749730304</v>
      </c>
    </row>
    <row r="2433" spans="1:2" x14ac:dyDescent="0.25">
      <c r="A2433">
        <f>-30.352104309154</f>
        <v>-30.352104309154001</v>
      </c>
      <c r="B2433">
        <v>-14.671185319384</v>
      </c>
    </row>
    <row r="2434" spans="1:2" x14ac:dyDescent="0.25">
      <c r="A2434">
        <v>-1.7403789139141901</v>
      </c>
      <c r="B2434">
        <v>7.9812193310759501</v>
      </c>
    </row>
    <row r="2435" spans="1:2" x14ac:dyDescent="0.25">
      <c r="A2435">
        <v>-3.3493067971851498</v>
      </c>
      <c r="B2435">
        <v>7.0424020552745299</v>
      </c>
    </row>
    <row r="2436" spans="1:2" x14ac:dyDescent="0.25">
      <c r="A2436">
        <v>4.5497553045262604</v>
      </c>
      <c r="B2436">
        <v>7.05312091182501</v>
      </c>
    </row>
    <row r="2437" spans="1:2" x14ac:dyDescent="0.25">
      <c r="A2437">
        <f>-19.9366890295174</f>
        <v>-19.9366890295174</v>
      </c>
      <c r="B2437">
        <v>-18.3896093600159</v>
      </c>
    </row>
    <row r="2438" spans="1:2" x14ac:dyDescent="0.25">
      <c r="A2438">
        <v>-5.0958785112184497</v>
      </c>
      <c r="B2438">
        <v>3.2624840778472</v>
      </c>
    </row>
    <row r="2439" spans="1:2" x14ac:dyDescent="0.25">
      <c r="A2439">
        <v>-1.8158122001472301</v>
      </c>
      <c r="B2439">
        <v>7.2962865586078998</v>
      </c>
    </row>
    <row r="2440" spans="1:2" x14ac:dyDescent="0.25">
      <c r="A2440">
        <v>-5.6115633279708801</v>
      </c>
      <c r="B2440">
        <v>1.9574881230785699</v>
      </c>
    </row>
    <row r="2441" spans="1:2" x14ac:dyDescent="0.25">
      <c r="A2441">
        <v>0.25369273149361199</v>
      </c>
      <c r="B2441">
        <v>7.6065422695362903</v>
      </c>
    </row>
    <row r="2442" spans="1:2" x14ac:dyDescent="0.25">
      <c r="A2442">
        <v>25.128962826138501</v>
      </c>
      <c r="B2442">
        <v>-0.189041727133448</v>
      </c>
    </row>
    <row r="2443" spans="1:2" x14ac:dyDescent="0.25">
      <c r="A2443">
        <f>-23.9124434982005</f>
        <v>-23.912443498200499</v>
      </c>
      <c r="B2443">
        <v>-17.825853307015301</v>
      </c>
    </row>
    <row r="2444" spans="1:2" x14ac:dyDescent="0.25">
      <c r="A2444">
        <f>-15.3717789343284</f>
        <v>-15.3717789343284</v>
      </c>
      <c r="B2444">
        <v>-10.7647236909824</v>
      </c>
    </row>
    <row r="2445" spans="1:2" x14ac:dyDescent="0.25">
      <c r="A2445">
        <v>8.9416527039414806</v>
      </c>
      <c r="B2445">
        <v>3.2490566808311598</v>
      </c>
    </row>
    <row r="2446" spans="1:2" x14ac:dyDescent="0.25">
      <c r="A2446">
        <v>36.504091469750598</v>
      </c>
      <c r="B2446">
        <v>-6.8150823053046397</v>
      </c>
    </row>
    <row r="2447" spans="1:2" x14ac:dyDescent="0.25">
      <c r="A2447">
        <f>-17.4432975835135</f>
        <v>-17.443297583513498</v>
      </c>
      <c r="B2447">
        <v>-10.4299640338957</v>
      </c>
    </row>
    <row r="2448" spans="1:2" x14ac:dyDescent="0.25">
      <c r="A2448">
        <f>-17.0637684146769</f>
        <v>-17.0637684146769</v>
      </c>
      <c r="B2448">
        <v>-13.3581819114194</v>
      </c>
    </row>
    <row r="2449" spans="1:2" x14ac:dyDescent="0.25">
      <c r="A2449">
        <f>-24.4396125297541</f>
        <v>-24.4396125297541</v>
      </c>
      <c r="B2449">
        <v>-17.0819347193355</v>
      </c>
    </row>
    <row r="2450" spans="1:2" x14ac:dyDescent="0.25">
      <c r="A2450">
        <f>-19.9684845592619</f>
        <v>-19.968484559261899</v>
      </c>
      <c r="B2450">
        <v>-17.101425609499302</v>
      </c>
    </row>
    <row r="2451" spans="1:2" x14ac:dyDescent="0.25">
      <c r="A2451">
        <f>-24.4037349402819</f>
        <v>-24.4037349402819</v>
      </c>
      <c r="B2451">
        <v>-15.960320258003399</v>
      </c>
    </row>
    <row r="2452" spans="1:2" x14ac:dyDescent="0.25">
      <c r="A2452">
        <v>7.0508044400196104</v>
      </c>
      <c r="B2452">
        <v>7.8275119923891001</v>
      </c>
    </row>
    <row r="2453" spans="1:2" x14ac:dyDescent="0.25">
      <c r="A2453">
        <v>31.165052124050899</v>
      </c>
      <c r="B2453">
        <v>4.6288499495263397E-2</v>
      </c>
    </row>
    <row r="2454" spans="1:2" x14ac:dyDescent="0.25">
      <c r="A2454">
        <v>-4.8811241883755399</v>
      </c>
      <c r="B2454">
        <v>3.9688655572756399</v>
      </c>
    </row>
    <row r="2455" spans="1:2" x14ac:dyDescent="0.25">
      <c r="A2455">
        <v>39.131560687066703</v>
      </c>
      <c r="B2455">
        <v>-1.7838375930708401</v>
      </c>
    </row>
    <row r="2456" spans="1:2" x14ac:dyDescent="0.25">
      <c r="A2456">
        <v>21.334387369223698</v>
      </c>
      <c r="B2456">
        <v>-3.6308774450783599</v>
      </c>
    </row>
    <row r="2457" spans="1:2" x14ac:dyDescent="0.25">
      <c r="A2457">
        <f>-26.5276052699774</f>
        <v>-26.5276052699774</v>
      </c>
      <c r="B2457">
        <v>-18.253230326033702</v>
      </c>
    </row>
    <row r="2458" spans="1:2" x14ac:dyDescent="0.25">
      <c r="A2458">
        <f>-31.1862900979761</f>
        <v>-31.186290097976102</v>
      </c>
      <c r="B2458">
        <v>-10.6938947478502</v>
      </c>
    </row>
    <row r="2459" spans="1:2" x14ac:dyDescent="0.25">
      <c r="A2459">
        <v>8.6207491133420007</v>
      </c>
      <c r="B2459">
        <v>7.0807388578281198</v>
      </c>
    </row>
    <row r="2460" spans="1:2" x14ac:dyDescent="0.25">
      <c r="A2460">
        <f>-34.054381779274</f>
        <v>-34.054381779274003</v>
      </c>
      <c r="B2460">
        <v>-12.4931556937197</v>
      </c>
    </row>
    <row r="2461" spans="1:2" x14ac:dyDescent="0.25">
      <c r="A2461">
        <v>7.1073576070808304</v>
      </c>
      <c r="B2461">
        <v>7.7001121063553004</v>
      </c>
    </row>
    <row r="2462" spans="1:2" x14ac:dyDescent="0.25">
      <c r="A2462">
        <f>-30.5398129423042</f>
        <v>-30.539812942304199</v>
      </c>
      <c r="B2462">
        <v>-18.1046345870114</v>
      </c>
    </row>
    <row r="2463" spans="1:2" x14ac:dyDescent="0.25">
      <c r="A2463">
        <v>8.7388976865725105</v>
      </c>
      <c r="B2463">
        <v>8.6786766341869708</v>
      </c>
    </row>
    <row r="2464" spans="1:2" x14ac:dyDescent="0.25">
      <c r="A2464">
        <v>12.3769726554393</v>
      </c>
      <c r="B2464">
        <v>2.8348434145854702</v>
      </c>
    </row>
    <row r="2465" spans="1:2" x14ac:dyDescent="0.25">
      <c r="A2465">
        <f>-29.684863231524</f>
        <v>-29.684863231524002</v>
      </c>
      <c r="B2465">
        <v>-15.0602443907402</v>
      </c>
    </row>
    <row r="2466" spans="1:2" x14ac:dyDescent="0.25">
      <c r="A2466">
        <v>32.444157478250602</v>
      </c>
      <c r="B2466">
        <v>-2.8082195584771301</v>
      </c>
    </row>
    <row r="2467" spans="1:2" x14ac:dyDescent="0.25">
      <c r="A2467">
        <f>-17.1824746524855</f>
        <v>-17.182474652485499</v>
      </c>
      <c r="B2467">
        <v>-15.886305022026701</v>
      </c>
    </row>
    <row r="2468" spans="1:2" x14ac:dyDescent="0.25">
      <c r="A2468">
        <v>23.4809519781113</v>
      </c>
      <c r="B2468">
        <v>-1.9602298789761901</v>
      </c>
    </row>
    <row r="2469" spans="1:2" x14ac:dyDescent="0.25">
      <c r="A2469">
        <f>-34.7040800910895</f>
        <v>-34.704080091089502</v>
      </c>
      <c r="B2469">
        <v>-17.665941382564402</v>
      </c>
    </row>
    <row r="2470" spans="1:2" x14ac:dyDescent="0.25">
      <c r="A2470">
        <f>-23.2734845409202</f>
        <v>-23.273484540920201</v>
      </c>
      <c r="B2470">
        <v>-13.525451019929401</v>
      </c>
    </row>
    <row r="2471" spans="1:2" x14ac:dyDescent="0.25">
      <c r="A2471">
        <v>-1.3518252216138</v>
      </c>
      <c r="B2471">
        <v>7.8499672984706699</v>
      </c>
    </row>
    <row r="2472" spans="1:2" x14ac:dyDescent="0.25">
      <c r="A2472">
        <v>10.198075508799199</v>
      </c>
      <c r="B2472">
        <v>7.69016622820011</v>
      </c>
    </row>
    <row r="2473" spans="1:2" x14ac:dyDescent="0.25">
      <c r="A2473">
        <v>24.108804732187298</v>
      </c>
      <c r="B2473">
        <v>-8.7156160794077202</v>
      </c>
    </row>
    <row r="2474" spans="1:2" x14ac:dyDescent="0.25">
      <c r="A2474">
        <f>-24.0234171836716</f>
        <v>-24.023417183671601</v>
      </c>
      <c r="B2474">
        <v>-13.4220553886727</v>
      </c>
    </row>
    <row r="2475" spans="1:2" x14ac:dyDescent="0.25">
      <c r="A2475">
        <v>11.679041979721999</v>
      </c>
      <c r="B2475">
        <v>0.278209364118084</v>
      </c>
    </row>
    <row r="2476" spans="1:2" x14ac:dyDescent="0.25">
      <c r="A2476">
        <f>-21.5129791353358</f>
        <v>-21.512979135335801</v>
      </c>
      <c r="B2476">
        <v>-17.302431705901501</v>
      </c>
    </row>
    <row r="2477" spans="1:2" x14ac:dyDescent="0.25">
      <c r="A2477">
        <f>-26.1113395402235</f>
        <v>-26.111339540223501</v>
      </c>
      <c r="B2477">
        <v>-16.8860998571529</v>
      </c>
    </row>
    <row r="2478" spans="1:2" x14ac:dyDescent="0.25">
      <c r="A2478">
        <v>8.3666698937611201</v>
      </c>
      <c r="B2478">
        <v>5.5745146626483502</v>
      </c>
    </row>
    <row r="2479" spans="1:2" x14ac:dyDescent="0.25">
      <c r="A2479">
        <f>-25.2405385611998</f>
        <v>-25.240538561199799</v>
      </c>
      <c r="B2479">
        <v>-18.957941366609301</v>
      </c>
    </row>
    <row r="2480" spans="1:2" x14ac:dyDescent="0.25">
      <c r="A2480">
        <f>-15.3302529863697</f>
        <v>-15.3302529863697</v>
      </c>
      <c r="B2480">
        <v>-13.5034577111403</v>
      </c>
    </row>
    <row r="2481" spans="1:2" x14ac:dyDescent="0.25">
      <c r="A2481">
        <v>39.866553516527198</v>
      </c>
      <c r="B2481">
        <v>-1.34279227372526</v>
      </c>
    </row>
    <row r="2482" spans="1:2" x14ac:dyDescent="0.25">
      <c r="A2482">
        <v>28.208409583535399</v>
      </c>
      <c r="B2482">
        <v>-4.7031366399385597</v>
      </c>
    </row>
    <row r="2483" spans="1:2" x14ac:dyDescent="0.25">
      <c r="A2483">
        <v>1.24417424443406</v>
      </c>
      <c r="B2483">
        <v>8.6203779941078196</v>
      </c>
    </row>
    <row r="2484" spans="1:2" x14ac:dyDescent="0.25">
      <c r="A2484">
        <v>33.712045109681497</v>
      </c>
      <c r="B2484">
        <v>-8.2481683470873595</v>
      </c>
    </row>
    <row r="2485" spans="1:2" x14ac:dyDescent="0.25">
      <c r="A2485">
        <v>13.510087165968701</v>
      </c>
      <c r="B2485">
        <v>3.1875216721326098</v>
      </c>
    </row>
    <row r="2486" spans="1:2" x14ac:dyDescent="0.25">
      <c r="A2486">
        <v>-0.733613407801879</v>
      </c>
      <c r="B2486">
        <v>3.4412009686293499</v>
      </c>
    </row>
    <row r="2487" spans="1:2" x14ac:dyDescent="0.25">
      <c r="A2487">
        <v>5.7488789980039003</v>
      </c>
      <c r="B2487">
        <v>6.7524055678527697</v>
      </c>
    </row>
    <row r="2488" spans="1:2" x14ac:dyDescent="0.25">
      <c r="A2488">
        <f>-27.8326384482536</f>
        <v>-27.832638448253601</v>
      </c>
      <c r="B2488">
        <v>-12.620003476442401</v>
      </c>
    </row>
    <row r="2489" spans="1:2" x14ac:dyDescent="0.25">
      <c r="A2489">
        <v>-1.93384209684755</v>
      </c>
      <c r="B2489">
        <v>5.7957228760622801</v>
      </c>
    </row>
    <row r="2490" spans="1:2" x14ac:dyDescent="0.25">
      <c r="A2490">
        <f>-19.16040189028</f>
        <v>-19.160401890279999</v>
      </c>
      <c r="B2490">
        <v>-12.2476562849712</v>
      </c>
    </row>
    <row r="2491" spans="1:2" x14ac:dyDescent="0.25">
      <c r="A2491">
        <f>-19.8227653023119</f>
        <v>-19.8227653023119</v>
      </c>
      <c r="B2491">
        <v>-19.0953748518601</v>
      </c>
    </row>
    <row r="2492" spans="1:2" x14ac:dyDescent="0.25">
      <c r="A2492">
        <f>-18.204493026382</f>
        <v>-18.204493026382</v>
      </c>
      <c r="B2492">
        <v>-13.971670974141</v>
      </c>
    </row>
    <row r="2493" spans="1:2" x14ac:dyDescent="0.25">
      <c r="A2493">
        <f>-19.6111686267193</f>
        <v>-19.611168626719301</v>
      </c>
      <c r="B2493">
        <v>-12.165649006929099</v>
      </c>
    </row>
    <row r="2494" spans="1:2" x14ac:dyDescent="0.25">
      <c r="A2494">
        <v>39.1464155614959</v>
      </c>
      <c r="B2494">
        <v>-1.76643210825478</v>
      </c>
    </row>
    <row r="2495" spans="1:2" x14ac:dyDescent="0.25">
      <c r="A2495">
        <v>9.0715783499569902</v>
      </c>
      <c r="B2495">
        <v>0.63447398934829802</v>
      </c>
    </row>
    <row r="2496" spans="1:2" x14ac:dyDescent="0.25">
      <c r="A2496">
        <v>31.8624304488199</v>
      </c>
      <c r="B2496">
        <v>-4.3939996381066999</v>
      </c>
    </row>
    <row r="2497" spans="1:2" x14ac:dyDescent="0.25">
      <c r="A2497">
        <f>-18.7391893985879</f>
        <v>-18.7391893985879</v>
      </c>
      <c r="B2497">
        <v>-12.3766073483238</v>
      </c>
    </row>
    <row r="2498" spans="1:2" x14ac:dyDescent="0.25">
      <c r="A2498">
        <f>-17.0992191547837</f>
        <v>-17.0992191547837</v>
      </c>
      <c r="B2498">
        <v>-11.5937113608255</v>
      </c>
    </row>
    <row r="2499" spans="1:2" x14ac:dyDescent="0.25">
      <c r="A2499">
        <v>7.4682232954204801</v>
      </c>
      <c r="B2499">
        <v>2.3632374972921002</v>
      </c>
    </row>
    <row r="2500" spans="1:2" x14ac:dyDescent="0.25">
      <c r="A2500">
        <f>-33.6580829200152</f>
        <v>-33.658082920015197</v>
      </c>
      <c r="B2500">
        <v>-11.8733118579324</v>
      </c>
    </row>
    <row r="2501" spans="1:2" x14ac:dyDescent="0.25">
      <c r="A2501">
        <v>6.43153748545509</v>
      </c>
      <c r="B2501">
        <v>0.178048670379056</v>
      </c>
    </row>
    <row r="2502" spans="1:2" x14ac:dyDescent="0.25">
      <c r="A2502">
        <v>31.639803757407002</v>
      </c>
      <c r="B2502">
        <v>-8.1950526599016698</v>
      </c>
    </row>
    <row r="2503" spans="1:2" x14ac:dyDescent="0.25">
      <c r="A2503">
        <f>-23.2758334217146</f>
        <v>-23.275833421714601</v>
      </c>
      <c r="B2503">
        <v>-17.9188653158946</v>
      </c>
    </row>
    <row r="2504" spans="1:2" x14ac:dyDescent="0.25">
      <c r="A2504">
        <f>-24.7985512676196</f>
        <v>-24.798551267619601</v>
      </c>
      <c r="B2504">
        <v>-15.901862239490301</v>
      </c>
    </row>
    <row r="2505" spans="1:2" x14ac:dyDescent="0.25">
      <c r="A2505">
        <v>38.144761815022001</v>
      </c>
      <c r="B2505">
        <v>-2.1123905951320898</v>
      </c>
    </row>
    <row r="2506" spans="1:2" x14ac:dyDescent="0.25">
      <c r="A2506">
        <v>8.5313830899663596</v>
      </c>
      <c r="B2506">
        <v>-0.28644675250908302</v>
      </c>
    </row>
    <row r="2507" spans="1:2" x14ac:dyDescent="0.25">
      <c r="A2507">
        <f>-26.5694917755505</f>
        <v>-26.5694917755505</v>
      </c>
      <c r="B2507">
        <v>-15.0079644574593</v>
      </c>
    </row>
    <row r="2508" spans="1:2" x14ac:dyDescent="0.25">
      <c r="A2508">
        <v>26.564611504352602</v>
      </c>
      <c r="B2508">
        <v>-6.7964235816793899</v>
      </c>
    </row>
    <row r="2509" spans="1:2" x14ac:dyDescent="0.25">
      <c r="A2509">
        <f>-27.5872768463746</f>
        <v>-27.5872768463746</v>
      </c>
      <c r="B2509">
        <v>-11.070590773489601</v>
      </c>
    </row>
    <row r="2510" spans="1:2" x14ac:dyDescent="0.25">
      <c r="A2510">
        <f>-25.8872975289274</f>
        <v>-25.887297528927402</v>
      </c>
      <c r="B2510">
        <v>-15.2230107568954</v>
      </c>
    </row>
    <row r="2511" spans="1:2" x14ac:dyDescent="0.25">
      <c r="A2511">
        <f>-28.4612661793736</f>
        <v>-28.461266179373599</v>
      </c>
      <c r="B2511">
        <v>-19.045671267832098</v>
      </c>
    </row>
    <row r="2512" spans="1:2" x14ac:dyDescent="0.25">
      <c r="A2512">
        <v>24.595518449250399</v>
      </c>
      <c r="B2512">
        <v>-7.7693926827703201</v>
      </c>
    </row>
    <row r="2513" spans="1:2" x14ac:dyDescent="0.25">
      <c r="A2513">
        <v>7.1549342241743998</v>
      </c>
      <c r="B2513">
        <v>9.6211663459568495</v>
      </c>
    </row>
    <row r="2514" spans="1:2" x14ac:dyDescent="0.25">
      <c r="A2514">
        <f>-32.6985296633523</f>
        <v>-32.698529663352303</v>
      </c>
      <c r="B2514">
        <v>-10.754184062139</v>
      </c>
    </row>
    <row r="2515" spans="1:2" x14ac:dyDescent="0.25">
      <c r="A2515">
        <v>7.1140769706756402</v>
      </c>
      <c r="B2515">
        <v>5.6588824060824496</v>
      </c>
    </row>
    <row r="2516" spans="1:2" x14ac:dyDescent="0.25">
      <c r="A2516">
        <f>-33.8594116233542</f>
        <v>-33.859411623354198</v>
      </c>
      <c r="B2516">
        <v>-12.060561560150401</v>
      </c>
    </row>
    <row r="2517" spans="1:2" x14ac:dyDescent="0.25">
      <c r="A2517">
        <f>-22.5481241347733</f>
        <v>-22.5481241347733</v>
      </c>
      <c r="B2517">
        <v>-14.761456996122099</v>
      </c>
    </row>
    <row r="2518" spans="1:2" x14ac:dyDescent="0.25">
      <c r="A2518">
        <f>-19.6597286725944</f>
        <v>-19.659728672594401</v>
      </c>
      <c r="B2518">
        <v>-10.0013238106194</v>
      </c>
    </row>
    <row r="2519" spans="1:2" x14ac:dyDescent="0.25">
      <c r="A2519">
        <f>-18.8026668473476</f>
        <v>-18.802666847347599</v>
      </c>
      <c r="B2519">
        <v>-10.029195970289001</v>
      </c>
    </row>
    <row r="2520" spans="1:2" x14ac:dyDescent="0.25">
      <c r="A2520">
        <f>-15.6127152230022</f>
        <v>-15.612715223002199</v>
      </c>
      <c r="B2520">
        <v>-9.4287533626489903</v>
      </c>
    </row>
    <row r="2521" spans="1:2" x14ac:dyDescent="0.25">
      <c r="A2521">
        <f>-32.7949378073733</f>
        <v>-32.794937807373302</v>
      </c>
      <c r="B2521">
        <v>-12.181875151149599</v>
      </c>
    </row>
    <row r="2522" spans="1:2" x14ac:dyDescent="0.25">
      <c r="A2522">
        <v>-1.9745359953353101</v>
      </c>
      <c r="B2522">
        <v>6.5948933412550597</v>
      </c>
    </row>
    <row r="2523" spans="1:2" x14ac:dyDescent="0.25">
      <c r="A2523">
        <v>27.322923184771199</v>
      </c>
      <c r="B2523">
        <v>-2.2997404210535399</v>
      </c>
    </row>
    <row r="2524" spans="1:2" x14ac:dyDescent="0.25">
      <c r="A2524">
        <f>-31.2208969538325</f>
        <v>-31.220896953832501</v>
      </c>
      <c r="B2524">
        <v>-19.245213638354599</v>
      </c>
    </row>
    <row r="2525" spans="1:2" x14ac:dyDescent="0.25">
      <c r="A2525">
        <v>39.962612972614103</v>
      </c>
      <c r="B2525">
        <v>-8.03547832859247</v>
      </c>
    </row>
    <row r="2526" spans="1:2" x14ac:dyDescent="0.25">
      <c r="A2526">
        <v>5.6919514810526799</v>
      </c>
      <c r="B2526">
        <v>6.59924985008315</v>
      </c>
    </row>
    <row r="2527" spans="1:2" x14ac:dyDescent="0.25">
      <c r="A2527">
        <v>2.9644910778296301</v>
      </c>
      <c r="B2527">
        <v>2.8830220253858498</v>
      </c>
    </row>
    <row r="2528" spans="1:2" x14ac:dyDescent="0.25">
      <c r="A2528">
        <v>32.127725114031101</v>
      </c>
      <c r="B2528">
        <v>-6.23803147831876</v>
      </c>
    </row>
    <row r="2529" spans="1:2" x14ac:dyDescent="0.25">
      <c r="A2529">
        <v>0.82817778719783097</v>
      </c>
      <c r="B2529">
        <v>9.2162111823070793E-3</v>
      </c>
    </row>
    <row r="2530" spans="1:2" x14ac:dyDescent="0.25">
      <c r="A2530">
        <v>12.2777175124804</v>
      </c>
      <c r="B2530">
        <v>5.6621774729490397</v>
      </c>
    </row>
    <row r="2531" spans="1:2" x14ac:dyDescent="0.25">
      <c r="A2531">
        <v>22.366602130363599</v>
      </c>
      <c r="B2531">
        <v>-0.52953993703179503</v>
      </c>
    </row>
    <row r="2532" spans="1:2" x14ac:dyDescent="0.25">
      <c r="A2532">
        <v>31.642222882344502</v>
      </c>
      <c r="B2532">
        <v>-4.2582139049015604</v>
      </c>
    </row>
    <row r="2533" spans="1:2" x14ac:dyDescent="0.25">
      <c r="A2533">
        <f>-17.8135641979133</f>
        <v>-17.813564197913301</v>
      </c>
      <c r="B2533">
        <v>-16.123522208446399</v>
      </c>
    </row>
    <row r="2534" spans="1:2" x14ac:dyDescent="0.25">
      <c r="A2534">
        <v>0.26480650148486501</v>
      </c>
      <c r="B2534">
        <v>7.0853290773473203</v>
      </c>
    </row>
    <row r="2535" spans="1:2" x14ac:dyDescent="0.25">
      <c r="A2535">
        <f>-26.8397478050069</f>
        <v>-26.839747805006901</v>
      </c>
      <c r="B2535">
        <v>-18.941200036200499</v>
      </c>
    </row>
    <row r="2536" spans="1:2" x14ac:dyDescent="0.25">
      <c r="A2536">
        <f>-18.2512906145352</f>
        <v>-18.251290614535201</v>
      </c>
      <c r="B2536">
        <v>-11.491750392968999</v>
      </c>
    </row>
    <row r="2537" spans="1:2" x14ac:dyDescent="0.25">
      <c r="A2537">
        <v>31.8430925848794</v>
      </c>
      <c r="B2537">
        <v>-2.45106406536615</v>
      </c>
    </row>
    <row r="2538" spans="1:2" x14ac:dyDescent="0.25">
      <c r="A2538">
        <v>22.507994288975599</v>
      </c>
      <c r="B2538">
        <v>-1.43473765767238</v>
      </c>
    </row>
    <row r="2539" spans="1:2" x14ac:dyDescent="0.25">
      <c r="A2539">
        <f>-27.6160974314434</f>
        <v>-27.6160974314434</v>
      </c>
      <c r="B2539">
        <v>-11.0631133273311</v>
      </c>
    </row>
    <row r="2540" spans="1:2" x14ac:dyDescent="0.25">
      <c r="A2540">
        <v>24.8273665127325</v>
      </c>
      <c r="B2540">
        <v>-1.44925243582232</v>
      </c>
    </row>
    <row r="2541" spans="1:2" x14ac:dyDescent="0.25">
      <c r="A2541">
        <f>-27.8240582426262</f>
        <v>-27.824058242626201</v>
      </c>
      <c r="B2541">
        <v>-14.996155128803</v>
      </c>
    </row>
    <row r="2542" spans="1:2" x14ac:dyDescent="0.25">
      <c r="A2542">
        <v>38.448573252973901</v>
      </c>
      <c r="B2542">
        <v>-3.9520176557473499</v>
      </c>
    </row>
    <row r="2543" spans="1:2" x14ac:dyDescent="0.25">
      <c r="A2543">
        <f>-17.4444776330404</f>
        <v>-17.4444776330404</v>
      </c>
      <c r="B2543">
        <v>-10.108386527693099</v>
      </c>
    </row>
    <row r="2544" spans="1:2" x14ac:dyDescent="0.25">
      <c r="A2544">
        <v>10.8594671243766</v>
      </c>
      <c r="B2544">
        <v>2.69971129785108</v>
      </c>
    </row>
    <row r="2545" spans="1:2" x14ac:dyDescent="0.25">
      <c r="A2545">
        <v>-4.4289557889515896</v>
      </c>
      <c r="B2545">
        <v>1.81749665605569</v>
      </c>
    </row>
    <row r="2546" spans="1:2" x14ac:dyDescent="0.25">
      <c r="A2546">
        <v>31.7608589383915</v>
      </c>
      <c r="B2546">
        <v>-2.02778720944191</v>
      </c>
    </row>
    <row r="2547" spans="1:2" x14ac:dyDescent="0.25">
      <c r="A2547">
        <f>-25.3762637321736</f>
        <v>-25.376263732173602</v>
      </c>
      <c r="B2547">
        <v>-11.157055226811</v>
      </c>
    </row>
    <row r="2548" spans="1:2" x14ac:dyDescent="0.25">
      <c r="A2548">
        <f>-22.5449885614019</f>
        <v>-22.544988561401901</v>
      </c>
      <c r="B2548">
        <v>-13.440874483044499</v>
      </c>
    </row>
    <row r="2549" spans="1:2" x14ac:dyDescent="0.25">
      <c r="A2549">
        <v>-0.75066433411043398</v>
      </c>
      <c r="B2549">
        <v>5.1078772361794398</v>
      </c>
    </row>
    <row r="2550" spans="1:2" x14ac:dyDescent="0.25">
      <c r="A2550">
        <v>13.580616733732599</v>
      </c>
      <c r="B2550">
        <v>9.2568845143739402</v>
      </c>
    </row>
    <row r="2551" spans="1:2" x14ac:dyDescent="0.25">
      <c r="A2551">
        <f>-35.1414502006979</f>
        <v>-35.141450200697903</v>
      </c>
      <c r="B2551">
        <v>-11.826164559018601</v>
      </c>
    </row>
    <row r="2552" spans="1:2" x14ac:dyDescent="0.25">
      <c r="A2552">
        <v>1.0457440903685</v>
      </c>
      <c r="B2552">
        <v>2.5906931583608799</v>
      </c>
    </row>
    <row r="2553" spans="1:2" x14ac:dyDescent="0.25">
      <c r="A2553">
        <v>0.56411795179132995</v>
      </c>
      <c r="B2553">
        <v>0.80648671874549405</v>
      </c>
    </row>
    <row r="2554" spans="1:2" x14ac:dyDescent="0.25">
      <c r="A2554">
        <v>12.9650165357625</v>
      </c>
      <c r="B2554">
        <v>1.3029941582747999</v>
      </c>
    </row>
    <row r="2555" spans="1:2" x14ac:dyDescent="0.25">
      <c r="A2555">
        <v>-1.33132102767703</v>
      </c>
      <c r="B2555">
        <v>6.6919752983592904</v>
      </c>
    </row>
    <row r="2556" spans="1:2" x14ac:dyDescent="0.25">
      <c r="A2556">
        <v>32.989647555768897</v>
      </c>
      <c r="B2556">
        <v>-5.5056728594500397</v>
      </c>
    </row>
    <row r="2557" spans="1:2" x14ac:dyDescent="0.25">
      <c r="A2557">
        <f>-27.8795790328521</f>
        <v>-27.879579032852099</v>
      </c>
      <c r="B2557">
        <v>-12.403015387528001</v>
      </c>
    </row>
    <row r="2558" spans="1:2" x14ac:dyDescent="0.25">
      <c r="A2558">
        <f>-33.1315731849176</f>
        <v>-33.131573184917599</v>
      </c>
      <c r="B2558">
        <v>-9.5934976960124398</v>
      </c>
    </row>
    <row r="2559" spans="1:2" x14ac:dyDescent="0.25">
      <c r="A2559">
        <v>4.7255346995745304</v>
      </c>
      <c r="B2559">
        <v>1.53885486805288</v>
      </c>
    </row>
    <row r="2560" spans="1:2" x14ac:dyDescent="0.25">
      <c r="A2560">
        <f>-17.1423325895141</f>
        <v>-17.142332589514101</v>
      </c>
      <c r="B2560">
        <v>-10.7670976002904</v>
      </c>
    </row>
    <row r="2561" spans="1:2" x14ac:dyDescent="0.25">
      <c r="A2561">
        <v>30.341460045919298</v>
      </c>
      <c r="B2561">
        <v>0.28198150838406</v>
      </c>
    </row>
    <row r="2562" spans="1:2" x14ac:dyDescent="0.25">
      <c r="A2562">
        <f>-21.8616083624971</f>
        <v>-21.861608362497101</v>
      </c>
      <c r="B2562">
        <v>-14.798572056685799</v>
      </c>
    </row>
    <row r="2563" spans="1:2" x14ac:dyDescent="0.25">
      <c r="A2563">
        <f>-31.1990670546161</f>
        <v>-31.199067054616101</v>
      </c>
      <c r="B2563">
        <v>-16.6193389717805</v>
      </c>
    </row>
    <row r="2564" spans="1:2" x14ac:dyDescent="0.25">
      <c r="A2564">
        <v>39.062718786346601</v>
      </c>
      <c r="B2564">
        <v>-8.9171358017255304</v>
      </c>
    </row>
    <row r="2565" spans="1:2" x14ac:dyDescent="0.25">
      <c r="A2565">
        <v>30.097390115871701</v>
      </c>
      <c r="B2565">
        <v>-1.62392757876113</v>
      </c>
    </row>
    <row r="2566" spans="1:2" x14ac:dyDescent="0.25">
      <c r="A2566">
        <f>-23.7586032427937</f>
        <v>-23.758603242793701</v>
      </c>
      <c r="B2566">
        <v>-11.4968687937399</v>
      </c>
    </row>
    <row r="2567" spans="1:2" x14ac:dyDescent="0.25">
      <c r="A2567">
        <f>-16.3893897133649</f>
        <v>-16.389389713364899</v>
      </c>
      <c r="B2567">
        <v>-10.467018364506099</v>
      </c>
    </row>
    <row r="2568" spans="1:2" x14ac:dyDescent="0.25">
      <c r="A2568">
        <f>-21.0253177186193</f>
        <v>-21.025317718619299</v>
      </c>
      <c r="B2568">
        <v>-15.738793729994599</v>
      </c>
    </row>
    <row r="2569" spans="1:2" x14ac:dyDescent="0.25">
      <c r="A2569">
        <v>24.6732065203662</v>
      </c>
      <c r="B2569">
        <v>-5.3167876931810198</v>
      </c>
    </row>
    <row r="2570" spans="1:2" x14ac:dyDescent="0.25">
      <c r="A2570">
        <v>21.413733882431401</v>
      </c>
      <c r="B2570">
        <v>-6.8518938178977198</v>
      </c>
    </row>
    <row r="2571" spans="1:2" x14ac:dyDescent="0.25">
      <c r="A2571">
        <v>6.2141739845440904</v>
      </c>
      <c r="B2571">
        <v>9.0543190028114999</v>
      </c>
    </row>
    <row r="2572" spans="1:2" x14ac:dyDescent="0.25">
      <c r="A2572">
        <f>-32.0418612168564</f>
        <v>-32.041861216856397</v>
      </c>
      <c r="B2572">
        <v>-16.058001538014899</v>
      </c>
    </row>
    <row r="2573" spans="1:2" x14ac:dyDescent="0.25">
      <c r="A2573">
        <v>-2.8221041285626698</v>
      </c>
      <c r="B2573">
        <v>4.9414206335999804</v>
      </c>
    </row>
    <row r="2574" spans="1:2" x14ac:dyDescent="0.25">
      <c r="A2574">
        <f>-28.3218646029193</f>
        <v>-28.321864602919302</v>
      </c>
      <c r="B2574">
        <v>-17.789581237471999</v>
      </c>
    </row>
    <row r="2575" spans="1:2" x14ac:dyDescent="0.25">
      <c r="A2575">
        <v>35.993098958028099</v>
      </c>
      <c r="B2575">
        <v>-8.4652425119544006</v>
      </c>
    </row>
    <row r="2576" spans="1:2" x14ac:dyDescent="0.25">
      <c r="A2576">
        <v>22.457414328502502</v>
      </c>
      <c r="B2576">
        <v>-1.2534676016714299</v>
      </c>
    </row>
    <row r="2577" spans="1:2" x14ac:dyDescent="0.25">
      <c r="A2577">
        <v>-1.7788763335304101</v>
      </c>
      <c r="B2577">
        <v>1.3241713926893799</v>
      </c>
    </row>
    <row r="2578" spans="1:2" x14ac:dyDescent="0.25">
      <c r="A2578">
        <v>36.797420205893999</v>
      </c>
      <c r="B2578">
        <v>-9.0380625556008507</v>
      </c>
    </row>
    <row r="2579" spans="1:2" x14ac:dyDescent="0.25">
      <c r="A2579">
        <v>-1.00630099219578</v>
      </c>
      <c r="B2579">
        <v>4.78926040169722</v>
      </c>
    </row>
    <row r="2580" spans="1:2" x14ac:dyDescent="0.25">
      <c r="A2580">
        <v>26.359375007564399</v>
      </c>
      <c r="B2580">
        <v>-0.307417078124471</v>
      </c>
    </row>
    <row r="2581" spans="1:2" x14ac:dyDescent="0.25">
      <c r="A2581">
        <v>11.0994956834297</v>
      </c>
      <c r="B2581">
        <v>3.0938500385630401</v>
      </c>
    </row>
    <row r="2582" spans="1:2" x14ac:dyDescent="0.25">
      <c r="A2582">
        <v>38.738489062885101</v>
      </c>
      <c r="B2582">
        <v>-0.142983600152366</v>
      </c>
    </row>
    <row r="2583" spans="1:2" x14ac:dyDescent="0.25">
      <c r="A2583">
        <v>37.416881297978499</v>
      </c>
      <c r="B2583">
        <v>-9.2649872936444098</v>
      </c>
    </row>
    <row r="2584" spans="1:2" x14ac:dyDescent="0.25">
      <c r="A2584">
        <f>-31.9910729889894</f>
        <v>-31.991072988989401</v>
      </c>
      <c r="B2584">
        <v>-11.5200772661039</v>
      </c>
    </row>
    <row r="2585" spans="1:2" x14ac:dyDescent="0.25">
      <c r="A2585">
        <v>35.401915907974903</v>
      </c>
      <c r="B2585">
        <v>-3.1352557446420199</v>
      </c>
    </row>
    <row r="2586" spans="1:2" x14ac:dyDescent="0.25">
      <c r="A2586">
        <v>39.384124223096698</v>
      </c>
      <c r="B2586">
        <v>-1.79218198675658</v>
      </c>
    </row>
    <row r="2587" spans="1:2" x14ac:dyDescent="0.25">
      <c r="A2587">
        <f>-18.6346639499737</f>
        <v>-18.634663949973699</v>
      </c>
      <c r="B2587">
        <v>-16.122805355817601</v>
      </c>
    </row>
    <row r="2588" spans="1:2" x14ac:dyDescent="0.25">
      <c r="A2588">
        <f>-20.1065345733749</f>
        <v>-20.106534573374901</v>
      </c>
      <c r="B2588">
        <v>-15.557127346719399</v>
      </c>
    </row>
    <row r="2589" spans="1:2" x14ac:dyDescent="0.25">
      <c r="A2589">
        <v>27.966699043151699</v>
      </c>
      <c r="B2589">
        <v>-8.3573004575561001</v>
      </c>
    </row>
    <row r="2590" spans="1:2" x14ac:dyDescent="0.25">
      <c r="A2590">
        <f>-35.2009849944524</f>
        <v>-35.200984994452398</v>
      </c>
      <c r="B2590">
        <v>-19.092794181085001</v>
      </c>
    </row>
    <row r="2591" spans="1:2" x14ac:dyDescent="0.25">
      <c r="A2591">
        <v>10.301540333444599</v>
      </c>
      <c r="B2591">
        <v>3.76086572282605</v>
      </c>
    </row>
    <row r="2592" spans="1:2" x14ac:dyDescent="0.25">
      <c r="A2592">
        <v>3.9068282054110002</v>
      </c>
      <c r="B2592">
        <v>9.3621344220352292</v>
      </c>
    </row>
    <row r="2593" spans="1:2" x14ac:dyDescent="0.25">
      <c r="A2593">
        <f>-28.3355527407282</f>
        <v>-28.3355527407282</v>
      </c>
      <c r="B2593">
        <v>-12.981844660543199</v>
      </c>
    </row>
    <row r="2594" spans="1:2" x14ac:dyDescent="0.25">
      <c r="A2594">
        <v>9.6284971663211003</v>
      </c>
      <c r="B2594">
        <v>1.3082399272457601</v>
      </c>
    </row>
    <row r="2595" spans="1:2" x14ac:dyDescent="0.25">
      <c r="A2595">
        <f>-34.8500269466359</f>
        <v>-34.8500269466359</v>
      </c>
      <c r="B2595">
        <v>-12.6026447539868</v>
      </c>
    </row>
    <row r="2596" spans="1:2" x14ac:dyDescent="0.25">
      <c r="A2596">
        <f>-20.5578175623167</f>
        <v>-20.5578175623167</v>
      </c>
      <c r="B2596">
        <v>-15.63845167299</v>
      </c>
    </row>
    <row r="2597" spans="1:2" x14ac:dyDescent="0.25">
      <c r="A2597">
        <v>29.374247521204701</v>
      </c>
      <c r="B2597">
        <v>-4.8810970090899204</v>
      </c>
    </row>
    <row r="2598" spans="1:2" x14ac:dyDescent="0.25">
      <c r="A2598">
        <f>-23.0243795266153</f>
        <v>-23.024379526615299</v>
      </c>
      <c r="B2598">
        <v>-18.1096889580378</v>
      </c>
    </row>
    <row r="2599" spans="1:2" x14ac:dyDescent="0.25">
      <c r="A2599">
        <v>-4.0110993423760197</v>
      </c>
      <c r="B2599">
        <v>3.1356376627626399</v>
      </c>
    </row>
    <row r="2600" spans="1:2" x14ac:dyDescent="0.25">
      <c r="A2600">
        <f>-30.0170702998112</f>
        <v>-30.017070299811198</v>
      </c>
      <c r="B2600">
        <v>-19.2563547182374</v>
      </c>
    </row>
    <row r="2601" spans="1:2" x14ac:dyDescent="0.25">
      <c r="A2601">
        <v>10.8653939674527</v>
      </c>
      <c r="B2601">
        <v>4.4858265881518298</v>
      </c>
    </row>
    <row r="2602" spans="1:2" x14ac:dyDescent="0.25">
      <c r="A2602">
        <v>29.490995303272999</v>
      </c>
      <c r="B2602">
        <v>-6.6048269031037501</v>
      </c>
    </row>
    <row r="2603" spans="1:2" x14ac:dyDescent="0.25">
      <c r="A2603">
        <f>-30.5738619601862</f>
        <v>-30.5738619601862</v>
      </c>
      <c r="B2603">
        <v>-16.425692442677502</v>
      </c>
    </row>
    <row r="2604" spans="1:2" x14ac:dyDescent="0.25">
      <c r="A2604">
        <f>-34.868592562511</f>
        <v>-34.868592562510997</v>
      </c>
      <c r="B2604">
        <v>-12.9232104901992</v>
      </c>
    </row>
    <row r="2605" spans="1:2" x14ac:dyDescent="0.25">
      <c r="A2605">
        <v>25.072799932604301</v>
      </c>
      <c r="B2605">
        <v>-5.9676560462907897</v>
      </c>
    </row>
    <row r="2606" spans="1:2" x14ac:dyDescent="0.25">
      <c r="A2606">
        <f>-22.0988441453918</f>
        <v>-22.098844145391801</v>
      </c>
      <c r="B2606">
        <v>-17.285204071198901</v>
      </c>
    </row>
    <row r="2607" spans="1:2" x14ac:dyDescent="0.25">
      <c r="A2607">
        <v>23.953481682517001</v>
      </c>
      <c r="B2607">
        <v>-6.5373092460278697</v>
      </c>
    </row>
    <row r="2608" spans="1:2" x14ac:dyDescent="0.25">
      <c r="A2608">
        <v>26.541053336142099</v>
      </c>
      <c r="B2608">
        <v>-3.3262103018581</v>
      </c>
    </row>
    <row r="2609" spans="1:2" x14ac:dyDescent="0.25">
      <c r="A2609">
        <f>-23.7021158133818</f>
        <v>-23.702115813381798</v>
      </c>
      <c r="B2609">
        <v>-13.9736633530348</v>
      </c>
    </row>
    <row r="2610" spans="1:2" x14ac:dyDescent="0.25">
      <c r="A2610">
        <v>33.131751582558401</v>
      </c>
      <c r="B2610">
        <v>-7.9733270664721498</v>
      </c>
    </row>
    <row r="2611" spans="1:2" x14ac:dyDescent="0.25">
      <c r="A2611">
        <v>8.0068421581522102</v>
      </c>
      <c r="B2611">
        <v>1.48467784208057</v>
      </c>
    </row>
    <row r="2612" spans="1:2" x14ac:dyDescent="0.25">
      <c r="A2612">
        <v>33.787895215027703</v>
      </c>
      <c r="B2612">
        <v>-1.4347791772635501</v>
      </c>
    </row>
    <row r="2613" spans="1:2" x14ac:dyDescent="0.25">
      <c r="A2613">
        <v>-2.5324521993790801</v>
      </c>
      <c r="B2613">
        <v>0.21661212934409699</v>
      </c>
    </row>
    <row r="2614" spans="1:2" x14ac:dyDescent="0.25">
      <c r="A2614">
        <v>5.4576805414953897</v>
      </c>
      <c r="B2614">
        <v>5.2711354671105504</v>
      </c>
    </row>
    <row r="2615" spans="1:2" x14ac:dyDescent="0.25">
      <c r="A2615">
        <f>-23.7610958136451</f>
        <v>-23.761095813645099</v>
      </c>
      <c r="B2615">
        <v>-10.678305626018901</v>
      </c>
    </row>
    <row r="2616" spans="1:2" x14ac:dyDescent="0.25">
      <c r="A2616">
        <v>0.59245040237779001</v>
      </c>
      <c r="B2616">
        <v>3.2711447165201202</v>
      </c>
    </row>
    <row r="2617" spans="1:2" x14ac:dyDescent="0.25">
      <c r="A2617">
        <v>4.6869662492368498</v>
      </c>
      <c r="B2617">
        <v>1.42395576496709</v>
      </c>
    </row>
    <row r="2618" spans="1:2" x14ac:dyDescent="0.25">
      <c r="A2618">
        <v>34.360469984142398</v>
      </c>
      <c r="B2618">
        <v>-7.5166630192515598</v>
      </c>
    </row>
    <row r="2619" spans="1:2" x14ac:dyDescent="0.25">
      <c r="A2619">
        <v>32.865321975213703</v>
      </c>
      <c r="B2619">
        <v>-6.05956327310939</v>
      </c>
    </row>
    <row r="2620" spans="1:2" x14ac:dyDescent="0.25">
      <c r="A2620">
        <v>26.716938440193001</v>
      </c>
      <c r="B2620">
        <v>-1.9819513417974399</v>
      </c>
    </row>
    <row r="2621" spans="1:2" x14ac:dyDescent="0.25">
      <c r="A2621">
        <v>4.8745659370781604</v>
      </c>
      <c r="B2621">
        <v>4.39658049336904</v>
      </c>
    </row>
    <row r="2622" spans="1:2" x14ac:dyDescent="0.25">
      <c r="A2622">
        <f>-21.6830522607157</f>
        <v>-21.683052260715701</v>
      </c>
      <c r="B2622">
        <v>-14.8139280274737</v>
      </c>
    </row>
    <row r="2623" spans="1:2" x14ac:dyDescent="0.25">
      <c r="A2623">
        <v>37.9477195500791</v>
      </c>
      <c r="B2623">
        <v>-0.97262958944706801</v>
      </c>
    </row>
    <row r="2624" spans="1:2" x14ac:dyDescent="0.25">
      <c r="A2624">
        <v>31.197232892360802</v>
      </c>
      <c r="B2624">
        <v>-0.26925835766149497</v>
      </c>
    </row>
    <row r="2625" spans="1:2" x14ac:dyDescent="0.25">
      <c r="A2625">
        <v>5.2767852294055997</v>
      </c>
      <c r="B2625">
        <v>6.4943686554600397</v>
      </c>
    </row>
    <row r="2626" spans="1:2" x14ac:dyDescent="0.25">
      <c r="A2626">
        <f>-16.799820242546</f>
        <v>-16.799820242546001</v>
      </c>
      <c r="B2626">
        <v>-12.5727384247306</v>
      </c>
    </row>
    <row r="2627" spans="1:2" x14ac:dyDescent="0.25">
      <c r="A2627">
        <v>26.329461882657299</v>
      </c>
      <c r="B2627">
        <v>-3.9172099972283099</v>
      </c>
    </row>
    <row r="2628" spans="1:2" x14ac:dyDescent="0.25">
      <c r="A2628">
        <f>-17.8190200042475</f>
        <v>-17.819020004247498</v>
      </c>
      <c r="B2628">
        <v>-13.669617573505001</v>
      </c>
    </row>
    <row r="2629" spans="1:2" x14ac:dyDescent="0.25">
      <c r="A2629">
        <v>7.8187789176628399</v>
      </c>
      <c r="B2629">
        <v>0.55356866915174796</v>
      </c>
    </row>
    <row r="2630" spans="1:2" x14ac:dyDescent="0.25">
      <c r="A2630">
        <v>12.2254909857445</v>
      </c>
      <c r="B2630">
        <v>6.0843608114361096</v>
      </c>
    </row>
    <row r="2631" spans="1:2" x14ac:dyDescent="0.25">
      <c r="A2631">
        <v>5.4110941530164496</v>
      </c>
      <c r="B2631">
        <v>6.7839817053050897</v>
      </c>
    </row>
    <row r="2632" spans="1:2" x14ac:dyDescent="0.25">
      <c r="A2632">
        <v>-3.5669408333973802</v>
      </c>
      <c r="B2632">
        <v>2.7225681588944202</v>
      </c>
    </row>
    <row r="2633" spans="1:2" x14ac:dyDescent="0.25">
      <c r="A2633">
        <v>1.5759553397061301</v>
      </c>
      <c r="B2633">
        <v>1.42148747443018</v>
      </c>
    </row>
    <row r="2634" spans="1:2" x14ac:dyDescent="0.25">
      <c r="A2634">
        <v>25.773881755662799</v>
      </c>
      <c r="B2634">
        <v>-9.0897238301025105</v>
      </c>
    </row>
    <row r="2635" spans="1:2" x14ac:dyDescent="0.25">
      <c r="A2635">
        <f>-15.7939043842319</f>
        <v>-15.793904384231899</v>
      </c>
      <c r="B2635">
        <v>-15.394250233273899</v>
      </c>
    </row>
    <row r="2636" spans="1:2" x14ac:dyDescent="0.25">
      <c r="A2636">
        <f>-23.8654808742973</f>
        <v>-23.865480874297301</v>
      </c>
      <c r="B2636">
        <v>-9.5947080488430192</v>
      </c>
    </row>
    <row r="2637" spans="1:2" x14ac:dyDescent="0.25">
      <c r="A2637">
        <v>40.221987086861503</v>
      </c>
      <c r="B2637">
        <v>-7.8493518516795104</v>
      </c>
    </row>
    <row r="2638" spans="1:2" x14ac:dyDescent="0.25">
      <c r="A2638">
        <v>1.0998258367323099</v>
      </c>
      <c r="B2638">
        <v>1.22527277675701</v>
      </c>
    </row>
    <row r="2639" spans="1:2" x14ac:dyDescent="0.25">
      <c r="A2639">
        <f>-20.9081220691569</f>
        <v>-20.908122069156899</v>
      </c>
      <c r="B2639">
        <v>-12.1861069302856</v>
      </c>
    </row>
    <row r="2640" spans="1:2" x14ac:dyDescent="0.25">
      <c r="A2640">
        <v>30.9890150069741</v>
      </c>
      <c r="B2640">
        <v>-7.1624498835399404</v>
      </c>
    </row>
    <row r="2641" spans="1:2" x14ac:dyDescent="0.25">
      <c r="A2641">
        <v>21.447118695937899</v>
      </c>
      <c r="B2641">
        <v>-6.0414285708223501</v>
      </c>
    </row>
    <row r="2642" spans="1:2" x14ac:dyDescent="0.25">
      <c r="A2642">
        <v>28.805002101588698</v>
      </c>
      <c r="B2642">
        <v>4.6623643484538797E-2</v>
      </c>
    </row>
    <row r="2643" spans="1:2" x14ac:dyDescent="0.25">
      <c r="A2643">
        <v>-0.76796260591607901</v>
      </c>
      <c r="B2643">
        <v>1.80909296618878</v>
      </c>
    </row>
    <row r="2644" spans="1:2" x14ac:dyDescent="0.25">
      <c r="A2644">
        <v>35.160972072447102</v>
      </c>
      <c r="B2644">
        <v>-5.5333656387334704</v>
      </c>
    </row>
    <row r="2645" spans="1:2" x14ac:dyDescent="0.25">
      <c r="A2645">
        <v>10.5951259289281</v>
      </c>
      <c r="B2645">
        <v>7.8459459473420798</v>
      </c>
    </row>
    <row r="2646" spans="1:2" x14ac:dyDescent="0.25">
      <c r="A2646">
        <v>31.000791639145199</v>
      </c>
      <c r="B2646">
        <v>-7.9517184862004404</v>
      </c>
    </row>
    <row r="2647" spans="1:2" x14ac:dyDescent="0.25">
      <c r="A2647">
        <v>8.7665430969896505</v>
      </c>
      <c r="B2647">
        <v>0.16045119116815701</v>
      </c>
    </row>
    <row r="2648" spans="1:2" x14ac:dyDescent="0.25">
      <c r="A2648">
        <f>-34.728259972657</f>
        <v>-34.728259972657</v>
      </c>
      <c r="B2648">
        <v>-14.990490927939399</v>
      </c>
    </row>
    <row r="2649" spans="1:2" x14ac:dyDescent="0.25">
      <c r="A2649">
        <v>21.0159212169829</v>
      </c>
      <c r="B2649">
        <v>-8.2350856380008306</v>
      </c>
    </row>
    <row r="2650" spans="1:2" x14ac:dyDescent="0.25">
      <c r="A2650">
        <v>2.6692136049831201</v>
      </c>
      <c r="B2650">
        <v>6.0552422221632503</v>
      </c>
    </row>
    <row r="2651" spans="1:2" x14ac:dyDescent="0.25">
      <c r="A2651">
        <v>29.401932697859198</v>
      </c>
      <c r="B2651">
        <v>-3.6078013255051999</v>
      </c>
    </row>
    <row r="2652" spans="1:2" x14ac:dyDescent="0.25">
      <c r="A2652">
        <v>28.0642585499074</v>
      </c>
      <c r="B2652">
        <v>-4.0740727518407596</v>
      </c>
    </row>
    <row r="2653" spans="1:2" x14ac:dyDescent="0.25">
      <c r="A2653">
        <v>10.794045030268499</v>
      </c>
      <c r="B2653">
        <v>7.3314096933874797</v>
      </c>
    </row>
    <row r="2654" spans="1:2" x14ac:dyDescent="0.25">
      <c r="A2654">
        <f>-31.5110304084583</f>
        <v>-31.5110304084583</v>
      </c>
      <c r="B2654">
        <v>-13.963427696427001</v>
      </c>
    </row>
    <row r="2655" spans="1:2" x14ac:dyDescent="0.25">
      <c r="A2655">
        <v>33.035124545365498</v>
      </c>
      <c r="B2655">
        <v>-7.5789063417932301</v>
      </c>
    </row>
    <row r="2656" spans="1:2" x14ac:dyDescent="0.25">
      <c r="A2656">
        <f>-34.6502091394835</f>
        <v>-34.650209139483501</v>
      </c>
      <c r="B2656">
        <v>-16.243475589878098</v>
      </c>
    </row>
    <row r="2657" spans="1:2" x14ac:dyDescent="0.25">
      <c r="A2657">
        <v>31.630426195749099</v>
      </c>
      <c r="B2657">
        <v>-7.5994614659682398</v>
      </c>
    </row>
    <row r="2658" spans="1:2" x14ac:dyDescent="0.25">
      <c r="A2658">
        <v>-5.8700470076027704</v>
      </c>
      <c r="B2658">
        <v>2.1611940314764801</v>
      </c>
    </row>
    <row r="2659" spans="1:2" x14ac:dyDescent="0.25">
      <c r="A2659">
        <v>22.764952098922699</v>
      </c>
      <c r="B2659">
        <v>9.75644526390127E-2</v>
      </c>
    </row>
    <row r="2660" spans="1:2" x14ac:dyDescent="0.25">
      <c r="A2660">
        <f>-18.7926540224058</f>
        <v>-18.792654022405799</v>
      </c>
      <c r="B2660">
        <v>-13.6547109764933</v>
      </c>
    </row>
    <row r="2661" spans="1:2" x14ac:dyDescent="0.25">
      <c r="A2661">
        <v>11.5290367634964</v>
      </c>
      <c r="B2661">
        <v>1.1291620534547699</v>
      </c>
    </row>
    <row r="2662" spans="1:2" x14ac:dyDescent="0.25">
      <c r="A2662">
        <f>-17.4737419174092</f>
        <v>-17.4737419174092</v>
      </c>
      <c r="B2662">
        <v>-14.027748780318801</v>
      </c>
    </row>
    <row r="2663" spans="1:2" x14ac:dyDescent="0.25">
      <c r="A2663">
        <f>-24.5738933996684</f>
        <v>-24.5738933996684</v>
      </c>
      <c r="B2663">
        <v>-16.846844674320199</v>
      </c>
    </row>
    <row r="2664" spans="1:2" x14ac:dyDescent="0.25">
      <c r="A2664">
        <v>38.2900024570963</v>
      </c>
      <c r="B2664">
        <v>-0.81247620558386302</v>
      </c>
    </row>
    <row r="2665" spans="1:2" x14ac:dyDescent="0.25">
      <c r="A2665">
        <v>32.900647758193898</v>
      </c>
      <c r="B2665">
        <v>-3.01300017561524</v>
      </c>
    </row>
    <row r="2666" spans="1:2" x14ac:dyDescent="0.25">
      <c r="A2666">
        <v>33.388523177168999</v>
      </c>
      <c r="B2666">
        <v>-5.5029962475449299</v>
      </c>
    </row>
    <row r="2667" spans="1:2" x14ac:dyDescent="0.25">
      <c r="A2667">
        <v>11.868718648937101</v>
      </c>
      <c r="B2667">
        <v>6.9012636504330596</v>
      </c>
    </row>
    <row r="2668" spans="1:2" x14ac:dyDescent="0.25">
      <c r="A2668">
        <v>38.123067957404501</v>
      </c>
      <c r="B2668">
        <v>-1.14001856896019</v>
      </c>
    </row>
    <row r="2669" spans="1:2" x14ac:dyDescent="0.25">
      <c r="A2669">
        <v>21.772095302802001</v>
      </c>
      <c r="B2669">
        <v>-4.1046733085634397</v>
      </c>
    </row>
    <row r="2670" spans="1:2" x14ac:dyDescent="0.25">
      <c r="A2670">
        <v>2.9557275872203501</v>
      </c>
      <c r="B2670">
        <v>6.3124682515660604</v>
      </c>
    </row>
    <row r="2671" spans="1:2" x14ac:dyDescent="0.25">
      <c r="A2671">
        <f>-28.7425037890287</f>
        <v>-28.742503789028699</v>
      </c>
      <c r="B2671">
        <v>-14.8722096724364</v>
      </c>
    </row>
    <row r="2672" spans="1:2" x14ac:dyDescent="0.25">
      <c r="A2672">
        <f>-24.4782482267134</f>
        <v>-24.478248226713401</v>
      </c>
      <c r="B2672">
        <v>-14.814083382959501</v>
      </c>
    </row>
    <row r="2673" spans="1:2" x14ac:dyDescent="0.25">
      <c r="A2673">
        <v>25.681958606952598</v>
      </c>
      <c r="B2673">
        <v>-3.4525784610803698</v>
      </c>
    </row>
    <row r="2674" spans="1:2" x14ac:dyDescent="0.25">
      <c r="A2674">
        <f>-21.0552364196576</f>
        <v>-21.0552364196576</v>
      </c>
      <c r="B2674">
        <v>-10.185913942306399</v>
      </c>
    </row>
    <row r="2675" spans="1:2" x14ac:dyDescent="0.25">
      <c r="A2675">
        <f>-26.7719940867945</f>
        <v>-26.7719940867945</v>
      </c>
      <c r="B2675">
        <v>-19.1279348707392</v>
      </c>
    </row>
    <row r="2676" spans="1:2" x14ac:dyDescent="0.25">
      <c r="A2676">
        <v>28.905598040458401</v>
      </c>
      <c r="B2676">
        <v>-3.1351530937578902</v>
      </c>
    </row>
    <row r="2677" spans="1:2" x14ac:dyDescent="0.25">
      <c r="A2677">
        <f>-22.0214108984927</f>
        <v>-22.0214108984927</v>
      </c>
      <c r="B2677">
        <v>-9.69803873823518</v>
      </c>
    </row>
    <row r="2678" spans="1:2" x14ac:dyDescent="0.25">
      <c r="A2678">
        <v>31.3545459091469</v>
      </c>
      <c r="B2678">
        <v>-4.1340833040348803</v>
      </c>
    </row>
    <row r="2679" spans="1:2" x14ac:dyDescent="0.25">
      <c r="A2679">
        <v>36.4727370686726</v>
      </c>
      <c r="B2679">
        <v>-9.20066685618081E-2</v>
      </c>
    </row>
    <row r="2680" spans="1:2" x14ac:dyDescent="0.25">
      <c r="A2680">
        <v>39.977578412761702</v>
      </c>
      <c r="B2680">
        <v>-3.8407326420484198</v>
      </c>
    </row>
    <row r="2681" spans="1:2" x14ac:dyDescent="0.25">
      <c r="A2681">
        <v>5.2129112830754201</v>
      </c>
      <c r="B2681">
        <v>6.5950517411923997</v>
      </c>
    </row>
    <row r="2682" spans="1:2" x14ac:dyDescent="0.25">
      <c r="A2682">
        <v>2.7796699488097998</v>
      </c>
      <c r="B2682">
        <v>9.6079178265588006</v>
      </c>
    </row>
    <row r="2683" spans="1:2" x14ac:dyDescent="0.25">
      <c r="A2683">
        <v>35.567563277883899</v>
      </c>
      <c r="B2683">
        <v>-3.8520160418404701</v>
      </c>
    </row>
    <row r="2684" spans="1:2" x14ac:dyDescent="0.25">
      <c r="A2684">
        <v>4.9121725752936198</v>
      </c>
      <c r="B2684">
        <v>3.8228181044160099</v>
      </c>
    </row>
    <row r="2685" spans="1:2" x14ac:dyDescent="0.25">
      <c r="A2685">
        <v>25.859168570947698</v>
      </c>
      <c r="B2685">
        <v>-6.4287538948648297</v>
      </c>
    </row>
    <row r="2686" spans="1:2" x14ac:dyDescent="0.25">
      <c r="A2686">
        <f>-16.7211946035894</f>
        <v>-16.721194603589399</v>
      </c>
      <c r="B2686">
        <v>-13.767773577522799</v>
      </c>
    </row>
    <row r="2687" spans="1:2" x14ac:dyDescent="0.25">
      <c r="A2687">
        <f>-29.1142690944241</f>
        <v>-29.114269094424099</v>
      </c>
      <c r="B2687">
        <v>-10.603587734721</v>
      </c>
    </row>
    <row r="2688" spans="1:2" x14ac:dyDescent="0.25">
      <c r="A2688">
        <f>-32.5776305051787</f>
        <v>-32.577630505178703</v>
      </c>
      <c r="B2688">
        <v>-16.596574562907001</v>
      </c>
    </row>
    <row r="2689" spans="1:2" x14ac:dyDescent="0.25">
      <c r="A2689">
        <v>22.005291190683501</v>
      </c>
      <c r="B2689">
        <v>-4.5157949313800598</v>
      </c>
    </row>
    <row r="2690" spans="1:2" x14ac:dyDescent="0.25">
      <c r="A2690">
        <v>21.311614030523899</v>
      </c>
      <c r="B2690">
        <v>-5.8132279337345496</v>
      </c>
    </row>
    <row r="2691" spans="1:2" x14ac:dyDescent="0.25">
      <c r="A2691">
        <v>-2.7393517170147699</v>
      </c>
      <c r="B2691">
        <v>3.9691222547377101</v>
      </c>
    </row>
    <row r="2692" spans="1:2" x14ac:dyDescent="0.25">
      <c r="A2692">
        <v>2.0564658118156198</v>
      </c>
      <c r="B2692">
        <v>1.8288611135264401</v>
      </c>
    </row>
    <row r="2693" spans="1:2" x14ac:dyDescent="0.25">
      <c r="A2693">
        <v>30.681662383204898</v>
      </c>
      <c r="B2693">
        <v>-2.75387921231607</v>
      </c>
    </row>
    <row r="2694" spans="1:2" x14ac:dyDescent="0.25">
      <c r="A2694">
        <f>-31.9652239959848</f>
        <v>-31.9652239959848</v>
      </c>
      <c r="B2694">
        <v>-17.996018520645201</v>
      </c>
    </row>
    <row r="2695" spans="1:2" x14ac:dyDescent="0.25">
      <c r="A2695">
        <f>-17.2807145836625</f>
        <v>-17.280714583662501</v>
      </c>
      <c r="B2695">
        <v>-12.809260392665999</v>
      </c>
    </row>
    <row r="2696" spans="1:2" x14ac:dyDescent="0.25">
      <c r="A2696">
        <v>34.105815417616299</v>
      </c>
      <c r="B2696">
        <v>-6.2433346332623296</v>
      </c>
    </row>
    <row r="2697" spans="1:2" x14ac:dyDescent="0.25">
      <c r="A2697">
        <v>21.507392357581299</v>
      </c>
      <c r="B2697">
        <v>-7.3171136948528801</v>
      </c>
    </row>
    <row r="2698" spans="1:2" x14ac:dyDescent="0.25">
      <c r="A2698">
        <v>-5.4280491142490197</v>
      </c>
      <c r="B2698">
        <v>9.1221220839927692</v>
      </c>
    </row>
    <row r="2699" spans="1:2" x14ac:dyDescent="0.25">
      <c r="A2699">
        <v>35.281145077426899</v>
      </c>
      <c r="B2699">
        <v>0.183949563945562</v>
      </c>
    </row>
    <row r="2700" spans="1:2" x14ac:dyDescent="0.25">
      <c r="A2700">
        <f>-18.4216476465738</f>
        <v>-18.421647646573799</v>
      </c>
      <c r="B2700">
        <v>-15.342424539220101</v>
      </c>
    </row>
    <row r="2701" spans="1:2" x14ac:dyDescent="0.25">
      <c r="A2701">
        <v>-0.33499055386200699</v>
      </c>
      <c r="B2701">
        <v>4.7291135183493704</v>
      </c>
    </row>
    <row r="2702" spans="1:2" x14ac:dyDescent="0.25">
      <c r="A2702">
        <v>-3.6978256588729801</v>
      </c>
      <c r="B2702">
        <v>8.0989427096065505</v>
      </c>
    </row>
    <row r="2703" spans="1:2" x14ac:dyDescent="0.25">
      <c r="A2703">
        <v>35.288306714806197</v>
      </c>
      <c r="B2703">
        <v>-6.5060176308681799</v>
      </c>
    </row>
    <row r="2704" spans="1:2" x14ac:dyDescent="0.25">
      <c r="A2704">
        <v>38.370793167650199</v>
      </c>
      <c r="B2704">
        <v>-2.3702060464577199</v>
      </c>
    </row>
    <row r="2705" spans="1:2" x14ac:dyDescent="0.25">
      <c r="A2705">
        <f>-25.4906675805839</f>
        <v>-25.490667580583899</v>
      </c>
      <c r="B2705">
        <v>-10.623967930575899</v>
      </c>
    </row>
    <row r="2706" spans="1:2" x14ac:dyDescent="0.25">
      <c r="A2706">
        <v>38.622834901095999</v>
      </c>
      <c r="B2706">
        <v>-6.8443455117067398</v>
      </c>
    </row>
    <row r="2707" spans="1:2" x14ac:dyDescent="0.25">
      <c r="A2707">
        <v>38.6812461360987</v>
      </c>
      <c r="B2707">
        <v>-7.9889746856639503</v>
      </c>
    </row>
    <row r="2708" spans="1:2" x14ac:dyDescent="0.25">
      <c r="A2708">
        <v>-1.3908544156026801</v>
      </c>
      <c r="B2708">
        <v>7.7521211284117904</v>
      </c>
    </row>
    <row r="2709" spans="1:2" x14ac:dyDescent="0.25">
      <c r="A2709">
        <v>10.7035606404622</v>
      </c>
      <c r="B2709">
        <v>3.1968251946136301</v>
      </c>
    </row>
    <row r="2710" spans="1:2" x14ac:dyDescent="0.25">
      <c r="A2710">
        <v>28.467831986567699</v>
      </c>
      <c r="B2710">
        <v>-6.37159602153445</v>
      </c>
    </row>
    <row r="2711" spans="1:2" x14ac:dyDescent="0.25">
      <c r="A2711">
        <v>8.0664653431342099</v>
      </c>
      <c r="B2711">
        <v>8.8004278871597492</v>
      </c>
    </row>
    <row r="2712" spans="1:2" x14ac:dyDescent="0.25">
      <c r="A2712">
        <f>-30.4703540511352</f>
        <v>-30.4703540511352</v>
      </c>
      <c r="B2712">
        <v>-10.030007983084399</v>
      </c>
    </row>
    <row r="2713" spans="1:2" x14ac:dyDescent="0.25">
      <c r="A2713">
        <f>-22.6721533878632</f>
        <v>-22.672153387863201</v>
      </c>
      <c r="B2713">
        <v>-12.3368819210603</v>
      </c>
    </row>
    <row r="2714" spans="1:2" x14ac:dyDescent="0.25">
      <c r="A2714">
        <v>33.746371682468698</v>
      </c>
      <c r="B2714">
        <v>-0.26207841854761499</v>
      </c>
    </row>
    <row r="2715" spans="1:2" x14ac:dyDescent="0.25">
      <c r="A2715">
        <v>5.5468655886604203</v>
      </c>
      <c r="B2715">
        <v>2.3770342183716702</v>
      </c>
    </row>
    <row r="2716" spans="1:2" x14ac:dyDescent="0.25">
      <c r="A2716">
        <v>1.4444870328122701</v>
      </c>
      <c r="B2716">
        <v>7.7683685013814099</v>
      </c>
    </row>
    <row r="2717" spans="1:2" x14ac:dyDescent="0.25">
      <c r="A2717">
        <f>-29.05495759121</f>
        <v>-29.054957591210002</v>
      </c>
      <c r="B2717">
        <v>-13.7785980548498</v>
      </c>
    </row>
    <row r="2718" spans="1:2" x14ac:dyDescent="0.25">
      <c r="A2718">
        <v>3.1115962299348099</v>
      </c>
      <c r="B2718">
        <v>2.8404017760130702</v>
      </c>
    </row>
    <row r="2719" spans="1:2" x14ac:dyDescent="0.25">
      <c r="A2719">
        <v>-5.1881867754159003</v>
      </c>
      <c r="B2719">
        <v>8.9869910629828293</v>
      </c>
    </row>
    <row r="2720" spans="1:2" x14ac:dyDescent="0.25">
      <c r="A2720">
        <v>6.3578468529323198</v>
      </c>
      <c r="B2720">
        <v>9.1502725988651896</v>
      </c>
    </row>
    <row r="2721" spans="1:2" x14ac:dyDescent="0.25">
      <c r="A2721">
        <v>25.6156628517023</v>
      </c>
      <c r="B2721">
        <v>-9.3429890304492993</v>
      </c>
    </row>
    <row r="2722" spans="1:2" x14ac:dyDescent="0.25">
      <c r="A2722">
        <v>13.203838664119701</v>
      </c>
      <c r="B2722">
        <v>4.6138709573763901</v>
      </c>
    </row>
    <row r="2723" spans="1:2" x14ac:dyDescent="0.25">
      <c r="A2723">
        <v>-4.5925754344390599</v>
      </c>
      <c r="B2723">
        <v>1.7336664610729999</v>
      </c>
    </row>
    <row r="2724" spans="1:2" x14ac:dyDescent="0.25">
      <c r="A2724">
        <v>29.4459777343715</v>
      </c>
      <c r="B2724">
        <v>-3.3659125624917499</v>
      </c>
    </row>
    <row r="2725" spans="1:2" x14ac:dyDescent="0.25">
      <c r="A2725">
        <v>36.376564538783697</v>
      </c>
      <c r="B2725">
        <v>-8.5974194417929901</v>
      </c>
    </row>
    <row r="2726" spans="1:2" x14ac:dyDescent="0.25">
      <c r="A2726">
        <f>-23.0134705210519</f>
        <v>-23.0134705210519</v>
      </c>
      <c r="B2726">
        <v>-10.5747005311948</v>
      </c>
    </row>
    <row r="2727" spans="1:2" x14ac:dyDescent="0.25">
      <c r="A2727">
        <v>-5.9809144791486402</v>
      </c>
      <c r="B2727">
        <v>5.4620461012571102</v>
      </c>
    </row>
    <row r="2728" spans="1:2" x14ac:dyDescent="0.25">
      <c r="A2728">
        <v>28.029316289781999</v>
      </c>
      <c r="B2728">
        <v>-4.0100532570771801</v>
      </c>
    </row>
    <row r="2729" spans="1:2" x14ac:dyDescent="0.25">
      <c r="A2729">
        <v>0.34927490550287099</v>
      </c>
      <c r="B2729">
        <v>0.55292718365712501</v>
      </c>
    </row>
    <row r="2730" spans="1:2" x14ac:dyDescent="0.25">
      <c r="A2730">
        <v>-5.5013431109768298</v>
      </c>
      <c r="B2730">
        <v>8.3187887752138199</v>
      </c>
    </row>
    <row r="2731" spans="1:2" x14ac:dyDescent="0.25">
      <c r="A2731">
        <v>8.8267344695580405</v>
      </c>
      <c r="B2731">
        <v>5.1181428430112801</v>
      </c>
    </row>
    <row r="2732" spans="1:2" x14ac:dyDescent="0.25">
      <c r="A2732">
        <f>-19.0805188666432</f>
        <v>-19.0805188666432</v>
      </c>
      <c r="B2732">
        <v>-10.1401628229479</v>
      </c>
    </row>
    <row r="2733" spans="1:2" x14ac:dyDescent="0.25">
      <c r="A2733">
        <v>-1.4469082214105899</v>
      </c>
      <c r="B2733">
        <v>2.769964248225</v>
      </c>
    </row>
    <row r="2734" spans="1:2" x14ac:dyDescent="0.25">
      <c r="A2734">
        <f>-17.4668321540171</f>
        <v>-17.466832154017101</v>
      </c>
      <c r="B2734">
        <v>-11.352463895064</v>
      </c>
    </row>
    <row r="2735" spans="1:2" x14ac:dyDescent="0.25">
      <c r="A2735">
        <v>37.773257360829497</v>
      </c>
      <c r="B2735">
        <v>-6.1063408095783496</v>
      </c>
    </row>
    <row r="2736" spans="1:2" x14ac:dyDescent="0.25">
      <c r="A2736">
        <v>26.305464703509099</v>
      </c>
      <c r="B2736">
        <v>-2.8887119234999799</v>
      </c>
    </row>
    <row r="2737" spans="1:2" x14ac:dyDescent="0.25">
      <c r="A2737">
        <v>4.9547997928658001</v>
      </c>
      <c r="B2737">
        <v>3.00948311189345</v>
      </c>
    </row>
    <row r="2738" spans="1:2" x14ac:dyDescent="0.25">
      <c r="A2738">
        <v>3.2619257174396399</v>
      </c>
      <c r="B2738">
        <v>-9.7506549565975195E-2</v>
      </c>
    </row>
    <row r="2739" spans="1:2" x14ac:dyDescent="0.25">
      <c r="A2739">
        <f>-27.3298908261223</f>
        <v>-27.329890826122298</v>
      </c>
      <c r="B2739">
        <v>-11.736359501637899</v>
      </c>
    </row>
    <row r="2740" spans="1:2" x14ac:dyDescent="0.25">
      <c r="A2740">
        <f>-26.9732370341541</f>
        <v>-26.973237034154099</v>
      </c>
      <c r="B2740">
        <v>-11.825943701593401</v>
      </c>
    </row>
    <row r="2741" spans="1:2" x14ac:dyDescent="0.25">
      <c r="A2741">
        <v>21.433635794541001</v>
      </c>
      <c r="B2741">
        <v>-4.9904776750174697</v>
      </c>
    </row>
    <row r="2742" spans="1:2" x14ac:dyDescent="0.25">
      <c r="A2742">
        <f>-26.6714330059689</f>
        <v>-26.6714330059689</v>
      </c>
      <c r="B2742">
        <v>-10.616148182086899</v>
      </c>
    </row>
    <row r="2743" spans="1:2" x14ac:dyDescent="0.25">
      <c r="A2743">
        <f>-17.6695274941236</f>
        <v>-17.669527494123599</v>
      </c>
      <c r="B2743">
        <v>-15.725049531701901</v>
      </c>
    </row>
    <row r="2744" spans="1:2" x14ac:dyDescent="0.25">
      <c r="A2744">
        <v>-1.2763799776976801</v>
      </c>
      <c r="B2744">
        <v>3.6791164545778501</v>
      </c>
    </row>
    <row r="2745" spans="1:2" x14ac:dyDescent="0.25">
      <c r="A2745">
        <v>8.1748095827686301E-2</v>
      </c>
      <c r="B2745">
        <v>6.1182996159943999</v>
      </c>
    </row>
    <row r="2746" spans="1:2" x14ac:dyDescent="0.25">
      <c r="A2746">
        <v>6.6751475365486899</v>
      </c>
      <c r="B2746">
        <v>7.9226381735704896</v>
      </c>
    </row>
    <row r="2747" spans="1:2" x14ac:dyDescent="0.25">
      <c r="A2747">
        <f>-17.5789732948903</f>
        <v>-17.5789732948903</v>
      </c>
      <c r="B2747">
        <v>-18.1494602625752</v>
      </c>
    </row>
    <row r="2748" spans="1:2" x14ac:dyDescent="0.25">
      <c r="A2748">
        <f>-29.3833813107661</f>
        <v>-29.383381310766101</v>
      </c>
      <c r="B2748">
        <v>-15.229050442440499</v>
      </c>
    </row>
    <row r="2749" spans="1:2" x14ac:dyDescent="0.25">
      <c r="A2749">
        <v>11.120574500087899</v>
      </c>
      <c r="B2749">
        <v>7.1020315547125801</v>
      </c>
    </row>
    <row r="2750" spans="1:2" x14ac:dyDescent="0.25">
      <c r="A2750">
        <v>36.5992299861134</v>
      </c>
      <c r="B2750">
        <v>-5.5951984025805404</v>
      </c>
    </row>
    <row r="2751" spans="1:2" x14ac:dyDescent="0.25">
      <c r="A2751">
        <f>-33.7203753599055</f>
        <v>-33.720375359905503</v>
      </c>
      <c r="B2751">
        <v>-16.595165512534901</v>
      </c>
    </row>
    <row r="2752" spans="1:2" x14ac:dyDescent="0.25">
      <c r="A2752">
        <f>-34.1612255657396</f>
        <v>-34.161225565739599</v>
      </c>
      <c r="B2752">
        <v>-17.4793604094383</v>
      </c>
    </row>
    <row r="2753" spans="1:2" x14ac:dyDescent="0.25">
      <c r="A2753">
        <v>27.5254636426505</v>
      </c>
      <c r="B2753">
        <v>-6.0116140133118202E-2</v>
      </c>
    </row>
    <row r="2754" spans="1:2" x14ac:dyDescent="0.25">
      <c r="A2754">
        <v>1.6761962664172401</v>
      </c>
      <c r="B2754">
        <v>4.8238521004887804</v>
      </c>
    </row>
    <row r="2755" spans="1:2" x14ac:dyDescent="0.25">
      <c r="A2755">
        <v>40.504450251760403</v>
      </c>
      <c r="B2755">
        <v>-6.2534536282001296</v>
      </c>
    </row>
    <row r="2756" spans="1:2" x14ac:dyDescent="0.25">
      <c r="A2756">
        <v>9.1896971763927997</v>
      </c>
      <c r="B2756">
        <v>5.1437918374115403</v>
      </c>
    </row>
    <row r="2757" spans="1:2" x14ac:dyDescent="0.25">
      <c r="A2757">
        <v>28.159609216524199</v>
      </c>
      <c r="B2757">
        <v>-0.48634673723160399</v>
      </c>
    </row>
    <row r="2758" spans="1:2" x14ac:dyDescent="0.25">
      <c r="A2758">
        <f>-21.3568827286752</f>
        <v>-21.356882728675199</v>
      </c>
      <c r="B2758">
        <v>-12.074423540647</v>
      </c>
    </row>
    <row r="2759" spans="1:2" x14ac:dyDescent="0.25">
      <c r="A2759">
        <f>-18.1643911897642</f>
        <v>-18.164391189764199</v>
      </c>
      <c r="B2759">
        <v>-11.7137341806263</v>
      </c>
    </row>
    <row r="2760" spans="1:2" x14ac:dyDescent="0.25">
      <c r="A2760">
        <v>-3.6334567747175401</v>
      </c>
      <c r="B2760">
        <v>1.08420126784323</v>
      </c>
    </row>
    <row r="2761" spans="1:2" x14ac:dyDescent="0.25">
      <c r="A2761">
        <v>26.469783462249001</v>
      </c>
      <c r="B2761">
        <v>-2.2576996178506299</v>
      </c>
    </row>
    <row r="2762" spans="1:2" x14ac:dyDescent="0.25">
      <c r="A2762">
        <v>31.110436984289699</v>
      </c>
      <c r="B2762">
        <v>-5.7718128919705096</v>
      </c>
    </row>
    <row r="2763" spans="1:2" x14ac:dyDescent="0.25">
      <c r="A2763">
        <v>29.360713890492601</v>
      </c>
      <c r="B2763">
        <v>-6.72243310277885</v>
      </c>
    </row>
    <row r="2764" spans="1:2" x14ac:dyDescent="0.25">
      <c r="A2764">
        <v>-2.6668755919695299</v>
      </c>
      <c r="B2764">
        <v>5.5877481769783399</v>
      </c>
    </row>
    <row r="2765" spans="1:2" x14ac:dyDescent="0.25">
      <c r="A2765">
        <f>-27.9434734139516</f>
        <v>-27.943473413951601</v>
      </c>
      <c r="B2765">
        <v>-14.831520760584</v>
      </c>
    </row>
    <row r="2766" spans="1:2" x14ac:dyDescent="0.25">
      <c r="A2766">
        <v>13.414545788227899</v>
      </c>
      <c r="B2766">
        <v>3.7807846528361502</v>
      </c>
    </row>
    <row r="2767" spans="1:2" x14ac:dyDescent="0.25">
      <c r="A2767">
        <v>23.0245097355964</v>
      </c>
      <c r="B2767">
        <v>-8.7806281065883898</v>
      </c>
    </row>
    <row r="2768" spans="1:2" x14ac:dyDescent="0.25">
      <c r="A2768">
        <v>-2.4715422362476098</v>
      </c>
      <c r="B2768">
        <v>4.2941278608786204</v>
      </c>
    </row>
    <row r="2769" spans="1:2" x14ac:dyDescent="0.25">
      <c r="A2769">
        <f>-19.7582997825148</f>
        <v>-19.758299782514801</v>
      </c>
      <c r="B2769">
        <v>-18.3910363708614</v>
      </c>
    </row>
    <row r="2770" spans="1:2" x14ac:dyDescent="0.25">
      <c r="A2770">
        <f>-15.8545381131914</f>
        <v>-15.854538113191399</v>
      </c>
      <c r="B2770">
        <v>-14.709633470629299</v>
      </c>
    </row>
    <row r="2771" spans="1:2" x14ac:dyDescent="0.25">
      <c r="A2771">
        <f>-29.1735691974455</f>
        <v>-29.173569197445499</v>
      </c>
      <c r="B2771">
        <v>-15.347532860636999</v>
      </c>
    </row>
    <row r="2772" spans="1:2" x14ac:dyDescent="0.25">
      <c r="A2772">
        <v>22.533237157124901</v>
      </c>
      <c r="B2772">
        <v>-9.2638366051888994</v>
      </c>
    </row>
    <row r="2773" spans="1:2" x14ac:dyDescent="0.25">
      <c r="A2773">
        <f>-33.9594201054309</f>
        <v>-33.959420105430901</v>
      </c>
      <c r="B2773">
        <v>-10.782445096549299</v>
      </c>
    </row>
    <row r="2774" spans="1:2" x14ac:dyDescent="0.25">
      <c r="A2774">
        <v>31.604382945280999</v>
      </c>
      <c r="B2774">
        <v>-0.82239508428511598</v>
      </c>
    </row>
    <row r="2775" spans="1:2" x14ac:dyDescent="0.25">
      <c r="A2775">
        <v>10.4670655618163</v>
      </c>
      <c r="B2775">
        <v>7.0042888827712497</v>
      </c>
    </row>
    <row r="2776" spans="1:2" x14ac:dyDescent="0.25">
      <c r="A2776">
        <v>0.71007095986887503</v>
      </c>
      <c r="B2776">
        <v>3.6437914868240502</v>
      </c>
    </row>
    <row r="2777" spans="1:2" x14ac:dyDescent="0.25">
      <c r="A2777">
        <f>-30.5341671750627</f>
        <v>-30.534167175062699</v>
      </c>
      <c r="B2777">
        <v>-11.900921087595499</v>
      </c>
    </row>
    <row r="2778" spans="1:2" x14ac:dyDescent="0.25">
      <c r="A2778">
        <f>-17.7067858729346</f>
        <v>-17.706785872934599</v>
      </c>
      <c r="B2778">
        <v>-12.709393788645</v>
      </c>
    </row>
    <row r="2779" spans="1:2" x14ac:dyDescent="0.25">
      <c r="A2779">
        <f>-28.2489811842687</f>
        <v>-28.2489811842687</v>
      </c>
      <c r="B2779">
        <v>-10.033846230926899</v>
      </c>
    </row>
    <row r="2780" spans="1:2" x14ac:dyDescent="0.25">
      <c r="A2780">
        <v>-4.5716553416329697</v>
      </c>
      <c r="B2780">
        <v>2.08469926273512</v>
      </c>
    </row>
    <row r="2781" spans="1:2" x14ac:dyDescent="0.25">
      <c r="A2781">
        <f>-30.0375269062619</f>
        <v>-30.037526906261899</v>
      </c>
      <c r="B2781">
        <v>-12.5670965745821</v>
      </c>
    </row>
    <row r="2782" spans="1:2" x14ac:dyDescent="0.25">
      <c r="A2782">
        <f>-16.8385230062569</f>
        <v>-16.838523006256899</v>
      </c>
      <c r="B2782">
        <v>-10.090831602455101</v>
      </c>
    </row>
    <row r="2783" spans="1:2" x14ac:dyDescent="0.25">
      <c r="A2783">
        <v>34.193794239377901</v>
      </c>
      <c r="B2783">
        <v>-1.23522341016764</v>
      </c>
    </row>
    <row r="2784" spans="1:2" x14ac:dyDescent="0.25">
      <c r="A2784">
        <v>12.8790247560363</v>
      </c>
      <c r="B2784">
        <v>6.2110032075119097</v>
      </c>
    </row>
    <row r="2785" spans="1:2" x14ac:dyDescent="0.25">
      <c r="A2785">
        <v>6.3410623770306298</v>
      </c>
      <c r="B2785">
        <v>2.2986789541052102</v>
      </c>
    </row>
    <row r="2786" spans="1:2" x14ac:dyDescent="0.25">
      <c r="A2786">
        <v>40.147209682107999</v>
      </c>
      <c r="B2786">
        <v>-5.9050093771207797</v>
      </c>
    </row>
    <row r="2787" spans="1:2" x14ac:dyDescent="0.25">
      <c r="A2787">
        <v>11.569987351732999</v>
      </c>
      <c r="B2787">
        <v>2.2895451676505298</v>
      </c>
    </row>
    <row r="2788" spans="1:2" x14ac:dyDescent="0.25">
      <c r="A2788">
        <v>-2.8027622427839098</v>
      </c>
      <c r="B2788">
        <v>5.0217273395426902</v>
      </c>
    </row>
    <row r="2789" spans="1:2" x14ac:dyDescent="0.25">
      <c r="A2789">
        <v>3.7621061146837298</v>
      </c>
      <c r="B2789">
        <v>6.8219622841291701</v>
      </c>
    </row>
    <row r="2790" spans="1:2" x14ac:dyDescent="0.25">
      <c r="A2790">
        <v>-6.2209713977621197</v>
      </c>
      <c r="B2790">
        <v>5.5191149961998303</v>
      </c>
    </row>
    <row r="2791" spans="1:2" x14ac:dyDescent="0.25">
      <c r="A2791">
        <v>0.76860753942434901</v>
      </c>
      <c r="B2791">
        <v>2.2009721409503298</v>
      </c>
    </row>
    <row r="2792" spans="1:2" x14ac:dyDescent="0.25">
      <c r="A2792">
        <v>24.513876625779101</v>
      </c>
      <c r="B2792">
        <v>-8.53839233004941</v>
      </c>
    </row>
    <row r="2793" spans="1:2" x14ac:dyDescent="0.25">
      <c r="A2793">
        <v>-5.31199671214722</v>
      </c>
      <c r="B2793">
        <v>3.0639600340653801</v>
      </c>
    </row>
    <row r="2794" spans="1:2" x14ac:dyDescent="0.25">
      <c r="A2794">
        <f>-33.6852024186605</f>
        <v>-33.685202418660502</v>
      </c>
      <c r="B2794">
        <v>-19.062933810751201</v>
      </c>
    </row>
    <row r="2795" spans="1:2" x14ac:dyDescent="0.25">
      <c r="A2795">
        <v>7.2996050923338096</v>
      </c>
      <c r="B2795">
        <v>9.4379942245044592</v>
      </c>
    </row>
    <row r="2796" spans="1:2" x14ac:dyDescent="0.25">
      <c r="A2796">
        <v>-2.54887752938901</v>
      </c>
      <c r="B2796">
        <v>2.3877673859146098</v>
      </c>
    </row>
    <row r="2797" spans="1:2" x14ac:dyDescent="0.25">
      <c r="A2797">
        <f>-21.6244510394913</f>
        <v>-21.624451039491301</v>
      </c>
      <c r="B2797">
        <v>-16.636762104248199</v>
      </c>
    </row>
    <row r="2798" spans="1:2" x14ac:dyDescent="0.25">
      <c r="A2798">
        <f>-28.8585871447587</f>
        <v>-28.858587144758701</v>
      </c>
      <c r="B2798">
        <v>-10.9860702257473</v>
      </c>
    </row>
    <row r="2799" spans="1:2" x14ac:dyDescent="0.25">
      <c r="A2799">
        <v>-1.4279732729228201</v>
      </c>
      <c r="B2799">
        <v>1.9781038281638501</v>
      </c>
    </row>
    <row r="2800" spans="1:2" x14ac:dyDescent="0.25">
      <c r="A2800">
        <v>9.0153685298853201</v>
      </c>
      <c r="B2800">
        <v>3.3208750396878601</v>
      </c>
    </row>
    <row r="2801" spans="1:2" x14ac:dyDescent="0.25">
      <c r="A2801">
        <v>35.5984571560045</v>
      </c>
      <c r="B2801">
        <v>-6.8292562724000598</v>
      </c>
    </row>
    <row r="2802" spans="1:2" x14ac:dyDescent="0.25">
      <c r="A2802">
        <f>-18.3611767053377</f>
        <v>-18.361176705337702</v>
      </c>
      <c r="B2802">
        <v>-13.784002702557199</v>
      </c>
    </row>
    <row r="2803" spans="1:2" x14ac:dyDescent="0.25">
      <c r="A2803">
        <v>29.399096746431201</v>
      </c>
      <c r="B2803">
        <v>-5.5861813508555702</v>
      </c>
    </row>
    <row r="2804" spans="1:2" x14ac:dyDescent="0.25">
      <c r="A2804">
        <v>5.8099415980330402</v>
      </c>
      <c r="B2804">
        <v>7.6742010871863604</v>
      </c>
    </row>
    <row r="2805" spans="1:2" x14ac:dyDescent="0.25">
      <c r="A2805">
        <v>27.831109806236501</v>
      </c>
      <c r="B2805">
        <v>-4.9126631184622997</v>
      </c>
    </row>
    <row r="2806" spans="1:2" x14ac:dyDescent="0.25">
      <c r="A2806">
        <v>12.8830840801589</v>
      </c>
      <c r="B2806">
        <v>2.9407688313793301</v>
      </c>
    </row>
    <row r="2807" spans="1:2" x14ac:dyDescent="0.25">
      <c r="A2807">
        <f>-16.8239050023436</f>
        <v>-16.823905002343601</v>
      </c>
      <c r="B2807">
        <v>-18.546386665636899</v>
      </c>
    </row>
    <row r="2808" spans="1:2" x14ac:dyDescent="0.25">
      <c r="A2808">
        <v>22.1160724591345</v>
      </c>
      <c r="B2808">
        <v>-0.91447155527977397</v>
      </c>
    </row>
    <row r="2809" spans="1:2" x14ac:dyDescent="0.25">
      <c r="A2809">
        <v>39.524307348719098</v>
      </c>
      <c r="B2809">
        <v>-6.6269850250942799</v>
      </c>
    </row>
    <row r="2810" spans="1:2" x14ac:dyDescent="0.25">
      <c r="A2810">
        <v>4.5140274578466197</v>
      </c>
      <c r="B2810">
        <v>9.1665329723460491</v>
      </c>
    </row>
    <row r="2811" spans="1:2" x14ac:dyDescent="0.25">
      <c r="A2811">
        <v>20.805319927812999</v>
      </c>
      <c r="B2811">
        <v>-1.5778426744565599</v>
      </c>
    </row>
    <row r="2812" spans="1:2" x14ac:dyDescent="0.25">
      <c r="A2812">
        <v>34.049483425139897</v>
      </c>
      <c r="B2812">
        <v>-4.80845302451434</v>
      </c>
    </row>
    <row r="2813" spans="1:2" x14ac:dyDescent="0.25">
      <c r="A2813">
        <v>-5.0798141106722303</v>
      </c>
      <c r="B2813">
        <v>8.1007597669665294</v>
      </c>
    </row>
    <row r="2814" spans="1:2" x14ac:dyDescent="0.25">
      <c r="A2814">
        <v>23.190573686457</v>
      </c>
      <c r="B2814">
        <v>-7.0059560607374802</v>
      </c>
    </row>
    <row r="2815" spans="1:2" x14ac:dyDescent="0.25">
      <c r="A2815">
        <v>-2.70076016708291</v>
      </c>
      <c r="B2815">
        <v>8.8768116386424207</v>
      </c>
    </row>
    <row r="2816" spans="1:2" x14ac:dyDescent="0.25">
      <c r="A2816">
        <f>-30.4285445431619</f>
        <v>-30.428544543161902</v>
      </c>
      <c r="B2816">
        <v>-17.270741619476802</v>
      </c>
    </row>
    <row r="2817" spans="1:2" x14ac:dyDescent="0.25">
      <c r="A2817">
        <v>20.8271497346785</v>
      </c>
      <c r="B2817">
        <v>-9.6005394098127308</v>
      </c>
    </row>
    <row r="2818" spans="1:2" x14ac:dyDescent="0.25">
      <c r="A2818">
        <v>0.782682112140626</v>
      </c>
      <c r="B2818">
        <v>6.7623318003401804</v>
      </c>
    </row>
    <row r="2819" spans="1:2" x14ac:dyDescent="0.25">
      <c r="A2819">
        <f>-29.4934379192555</f>
        <v>-29.493437919255499</v>
      </c>
      <c r="B2819">
        <v>-12.5300685764749</v>
      </c>
    </row>
    <row r="2820" spans="1:2" x14ac:dyDescent="0.25">
      <c r="A2820">
        <f>-31.1201893909914</f>
        <v>-31.120189390991399</v>
      </c>
      <c r="B2820">
        <v>-15.4936655474103</v>
      </c>
    </row>
    <row r="2821" spans="1:2" x14ac:dyDescent="0.25">
      <c r="A2821">
        <f>-20.2516971281847</f>
        <v>-20.251697128184698</v>
      </c>
      <c r="B2821">
        <v>-12.9301216675732</v>
      </c>
    </row>
    <row r="2822" spans="1:2" x14ac:dyDescent="0.25">
      <c r="A2822">
        <v>7.82668100122378</v>
      </c>
      <c r="B2822">
        <v>-0.28823511314135702</v>
      </c>
    </row>
    <row r="2823" spans="1:2" x14ac:dyDescent="0.25">
      <c r="A2823">
        <f>-20.6127195060719</f>
        <v>-20.612719506071901</v>
      </c>
      <c r="B2823">
        <v>-18.314687486497998</v>
      </c>
    </row>
    <row r="2824" spans="1:2" x14ac:dyDescent="0.25">
      <c r="A2824">
        <v>12.2845288123613</v>
      </c>
      <c r="B2824">
        <v>9.2827283524789994</v>
      </c>
    </row>
    <row r="2825" spans="1:2" x14ac:dyDescent="0.25">
      <c r="A2825">
        <f>-18.7294085516333</f>
        <v>-18.729408551633298</v>
      </c>
      <c r="B2825">
        <v>-12.6007368028709</v>
      </c>
    </row>
    <row r="2826" spans="1:2" x14ac:dyDescent="0.25">
      <c r="A2826">
        <v>31.261825460182799</v>
      </c>
      <c r="B2826">
        <v>-9.4658469494181805</v>
      </c>
    </row>
    <row r="2827" spans="1:2" x14ac:dyDescent="0.25">
      <c r="A2827">
        <v>28.864461610593001</v>
      </c>
      <c r="B2827">
        <v>-1.5336861238573001</v>
      </c>
    </row>
    <row r="2828" spans="1:2" x14ac:dyDescent="0.25">
      <c r="A2828">
        <v>12.271645176198399</v>
      </c>
      <c r="B2828">
        <v>6.6564733558852103</v>
      </c>
    </row>
    <row r="2829" spans="1:2" x14ac:dyDescent="0.25">
      <c r="A2829">
        <f>-29.3335857322159</f>
        <v>-29.333585732215901</v>
      </c>
      <c r="B2829">
        <v>-11.5323141161888</v>
      </c>
    </row>
    <row r="2830" spans="1:2" x14ac:dyDescent="0.25">
      <c r="A2830">
        <v>-1.9775851365013</v>
      </c>
      <c r="B2830">
        <v>2.9769247306739</v>
      </c>
    </row>
    <row r="2831" spans="1:2" x14ac:dyDescent="0.25">
      <c r="A2831">
        <v>0.222031663985017</v>
      </c>
      <c r="B2831">
        <v>1.4491184523374301</v>
      </c>
    </row>
    <row r="2832" spans="1:2" x14ac:dyDescent="0.25">
      <c r="A2832">
        <v>36.037299836746897</v>
      </c>
      <c r="B2832">
        <v>-7.00115531005848</v>
      </c>
    </row>
    <row r="2833" spans="1:2" x14ac:dyDescent="0.25">
      <c r="A2833">
        <f>-25.4469816812414</f>
        <v>-25.4469816812414</v>
      </c>
      <c r="B2833">
        <v>-10.6546481421795</v>
      </c>
    </row>
    <row r="2834" spans="1:2" x14ac:dyDescent="0.25">
      <c r="A2834">
        <v>11.741027709401999</v>
      </c>
      <c r="B2834">
        <v>2.6171412133796599</v>
      </c>
    </row>
    <row r="2835" spans="1:2" x14ac:dyDescent="0.25">
      <c r="A2835">
        <f>-24.6644036869546</f>
        <v>-24.6644036869546</v>
      </c>
      <c r="B2835">
        <v>-17.9808898297299</v>
      </c>
    </row>
    <row r="2836" spans="1:2" x14ac:dyDescent="0.25">
      <c r="A2836">
        <v>27.1274553667023</v>
      </c>
      <c r="B2836">
        <v>-2.5799101762316199</v>
      </c>
    </row>
    <row r="2837" spans="1:2" x14ac:dyDescent="0.25">
      <c r="A2837">
        <v>-5.5208487457915902</v>
      </c>
      <c r="B2837">
        <v>3.5023278347987601</v>
      </c>
    </row>
    <row r="2838" spans="1:2" x14ac:dyDescent="0.25">
      <c r="A2838">
        <v>31.088281631984501</v>
      </c>
      <c r="B2838">
        <v>-2.0177497405227101</v>
      </c>
    </row>
    <row r="2839" spans="1:2" x14ac:dyDescent="0.25">
      <c r="A2839">
        <v>12.6249661586074</v>
      </c>
      <c r="B2839">
        <v>3.7489477741169899</v>
      </c>
    </row>
    <row r="2840" spans="1:2" x14ac:dyDescent="0.25">
      <c r="A2840">
        <f>-16.32246305133</f>
        <v>-16.322463051330001</v>
      </c>
      <c r="B2840">
        <v>-12.8743350156945</v>
      </c>
    </row>
    <row r="2841" spans="1:2" x14ac:dyDescent="0.25">
      <c r="A2841">
        <v>28.143364394833299</v>
      </c>
      <c r="B2841">
        <v>-1.51502746584138</v>
      </c>
    </row>
    <row r="2842" spans="1:2" x14ac:dyDescent="0.25">
      <c r="A2842">
        <f>-18.9598540759171</f>
        <v>-18.9598540759171</v>
      </c>
      <c r="B2842">
        <v>-14.7481590586649</v>
      </c>
    </row>
    <row r="2843" spans="1:2" x14ac:dyDescent="0.25">
      <c r="A2843">
        <v>6.8985666001323196</v>
      </c>
      <c r="B2843">
        <v>0.42425498816367602</v>
      </c>
    </row>
    <row r="2844" spans="1:2" x14ac:dyDescent="0.25">
      <c r="A2844">
        <v>38.699535982693099</v>
      </c>
      <c r="B2844">
        <v>-4.5423154053176003</v>
      </c>
    </row>
    <row r="2845" spans="1:2" x14ac:dyDescent="0.25">
      <c r="A2845">
        <v>21.8238619626134</v>
      </c>
      <c r="B2845">
        <v>-2.3474200200850701</v>
      </c>
    </row>
    <row r="2846" spans="1:2" x14ac:dyDescent="0.25">
      <c r="A2846">
        <f>-18.1257901108874</f>
        <v>-18.125790110887401</v>
      </c>
      <c r="B2846">
        <v>-11.1091816081258</v>
      </c>
    </row>
    <row r="2847" spans="1:2" x14ac:dyDescent="0.25">
      <c r="A2847">
        <v>27.943092082701099</v>
      </c>
      <c r="B2847">
        <v>-1.7439302085100299</v>
      </c>
    </row>
    <row r="2848" spans="1:2" x14ac:dyDescent="0.25">
      <c r="A2848">
        <f>-30.2452186001143</f>
        <v>-30.245218600114299</v>
      </c>
      <c r="B2848">
        <v>-9.7687555199689395</v>
      </c>
    </row>
    <row r="2849" spans="1:2" x14ac:dyDescent="0.25">
      <c r="A2849">
        <f>-33.1597311573508</f>
        <v>-33.159731157350798</v>
      </c>
      <c r="B2849">
        <v>-12.0458303006553</v>
      </c>
    </row>
    <row r="2850" spans="1:2" x14ac:dyDescent="0.25">
      <c r="A2850">
        <v>8.7955015462498896</v>
      </c>
      <c r="B2850">
        <v>3.4640797747558301</v>
      </c>
    </row>
    <row r="2851" spans="1:2" x14ac:dyDescent="0.25">
      <c r="A2851">
        <v>-1.5146391222192901</v>
      </c>
      <c r="B2851">
        <v>0.56388425569460598</v>
      </c>
    </row>
    <row r="2852" spans="1:2" x14ac:dyDescent="0.25">
      <c r="A2852">
        <v>0.77623534390171101</v>
      </c>
      <c r="B2852">
        <v>1.2842777363507101</v>
      </c>
    </row>
    <row r="2853" spans="1:2" x14ac:dyDescent="0.25">
      <c r="A2853">
        <f>-28.3575757255141</f>
        <v>-28.357575725514099</v>
      </c>
      <c r="B2853">
        <v>-13.736698486192299</v>
      </c>
    </row>
    <row r="2854" spans="1:2" x14ac:dyDescent="0.25">
      <c r="A2854">
        <f>-27.6373206614223</f>
        <v>-27.637320661422301</v>
      </c>
      <c r="B2854">
        <v>-15.015022862592399</v>
      </c>
    </row>
    <row r="2855" spans="1:2" x14ac:dyDescent="0.25">
      <c r="A2855">
        <v>-0.88615729809368904</v>
      </c>
      <c r="B2855">
        <v>6.8945062017517804</v>
      </c>
    </row>
    <row r="2856" spans="1:2" x14ac:dyDescent="0.25">
      <c r="A2856">
        <v>37.6703534560652</v>
      </c>
      <c r="B2856">
        <v>-5.2379199699126504</v>
      </c>
    </row>
    <row r="2857" spans="1:2" x14ac:dyDescent="0.25">
      <c r="A2857">
        <v>31.125112764980798</v>
      </c>
      <c r="B2857">
        <v>-0.21951666374928</v>
      </c>
    </row>
    <row r="2858" spans="1:2" x14ac:dyDescent="0.25">
      <c r="A2858">
        <v>-5.0457024227113001</v>
      </c>
      <c r="B2858">
        <v>5.3619071999442101</v>
      </c>
    </row>
    <row r="2859" spans="1:2" x14ac:dyDescent="0.25">
      <c r="A2859">
        <v>33.405118336728599</v>
      </c>
      <c r="B2859">
        <v>-5.2902482383947396</v>
      </c>
    </row>
    <row r="2860" spans="1:2" x14ac:dyDescent="0.25">
      <c r="A2860">
        <f>-17.8697250483731</f>
        <v>-17.869725048373098</v>
      </c>
      <c r="B2860">
        <v>-14.366956525643699</v>
      </c>
    </row>
    <row r="2861" spans="1:2" x14ac:dyDescent="0.25">
      <c r="A2861">
        <v>24.928431027526301</v>
      </c>
      <c r="B2861">
        <v>-7.5435760747182101</v>
      </c>
    </row>
    <row r="2862" spans="1:2" x14ac:dyDescent="0.25">
      <c r="A2862">
        <v>26.426403770255199</v>
      </c>
      <c r="B2862">
        <v>-4.9077841938491602</v>
      </c>
    </row>
    <row r="2863" spans="1:2" x14ac:dyDescent="0.25">
      <c r="A2863">
        <v>-5.9814661784074197</v>
      </c>
      <c r="B2863">
        <v>1.21083404664841</v>
      </c>
    </row>
    <row r="2864" spans="1:2" x14ac:dyDescent="0.25">
      <c r="A2864">
        <f>-18.7133846668312</f>
        <v>-18.7133846668312</v>
      </c>
      <c r="B2864">
        <v>-16.3159601958188</v>
      </c>
    </row>
    <row r="2865" spans="1:2" x14ac:dyDescent="0.25">
      <c r="A2865">
        <v>-2.8604258644209102</v>
      </c>
      <c r="B2865">
        <v>6.2095309389964299</v>
      </c>
    </row>
    <row r="2866" spans="1:2" x14ac:dyDescent="0.25">
      <c r="A2866">
        <f>-26.8830268361513</f>
        <v>-26.883026836151299</v>
      </c>
      <c r="B2866">
        <v>-10.9416126894226</v>
      </c>
    </row>
    <row r="2867" spans="1:2" x14ac:dyDescent="0.25">
      <c r="A2867">
        <v>-0.85814338985392302</v>
      </c>
      <c r="B2867">
        <v>5.4065819483815201</v>
      </c>
    </row>
    <row r="2868" spans="1:2" x14ac:dyDescent="0.25">
      <c r="A2868">
        <v>8.2387819373748297</v>
      </c>
      <c r="B2868">
        <v>6.9400196090135404</v>
      </c>
    </row>
    <row r="2869" spans="1:2" x14ac:dyDescent="0.25">
      <c r="A2869">
        <f>-21.8854799142671</f>
        <v>-21.885479914267101</v>
      </c>
      <c r="B2869">
        <v>-17.312052526376501</v>
      </c>
    </row>
    <row r="2870" spans="1:2" x14ac:dyDescent="0.25">
      <c r="A2870">
        <v>-4.7867966600928797</v>
      </c>
      <c r="B2870">
        <v>3.7692385396450199</v>
      </c>
    </row>
    <row r="2871" spans="1:2" x14ac:dyDescent="0.25">
      <c r="A2871">
        <v>-5.5658791702681203</v>
      </c>
      <c r="B2871">
        <v>0.93643215792947299</v>
      </c>
    </row>
    <row r="2872" spans="1:2" x14ac:dyDescent="0.25">
      <c r="A2872">
        <v>8.8288280065964404</v>
      </c>
      <c r="B2872">
        <v>8.9242816935528992</v>
      </c>
    </row>
    <row r="2873" spans="1:2" x14ac:dyDescent="0.25">
      <c r="A2873">
        <f>-30.5307471182083</f>
        <v>-30.5307471182083</v>
      </c>
      <c r="B2873">
        <v>-14.7260990811226</v>
      </c>
    </row>
    <row r="2874" spans="1:2" x14ac:dyDescent="0.25">
      <c r="A2874">
        <v>24.397490089727999</v>
      </c>
      <c r="B2874">
        <v>-3.97495955616583</v>
      </c>
    </row>
    <row r="2875" spans="1:2" x14ac:dyDescent="0.25">
      <c r="A2875">
        <f>-27.9878374508951</f>
        <v>-27.9878374508951</v>
      </c>
      <c r="B2875">
        <v>-14.7744978134545</v>
      </c>
    </row>
    <row r="2876" spans="1:2" x14ac:dyDescent="0.25">
      <c r="A2876">
        <v>12.4388449291101</v>
      </c>
      <c r="B2876">
        <v>9.4765931710938798</v>
      </c>
    </row>
    <row r="2877" spans="1:2" x14ac:dyDescent="0.25">
      <c r="A2877">
        <v>25.9193289064869</v>
      </c>
      <c r="B2877">
        <v>-5.8278207329927598</v>
      </c>
    </row>
    <row r="2878" spans="1:2" x14ac:dyDescent="0.25">
      <c r="A2878">
        <v>34.852697630999401</v>
      </c>
      <c r="B2878">
        <v>-4.7063868960255304</v>
      </c>
    </row>
    <row r="2879" spans="1:2" x14ac:dyDescent="0.25">
      <c r="A2879">
        <f>-31.4641662280213</f>
        <v>-31.464166228021298</v>
      </c>
      <c r="B2879">
        <v>-10.372667391598601</v>
      </c>
    </row>
    <row r="2880" spans="1:2" x14ac:dyDescent="0.25">
      <c r="A2880">
        <v>35.758019334438799</v>
      </c>
      <c r="B2880">
        <v>-9.4877263697981995</v>
      </c>
    </row>
    <row r="2881" spans="1:2" x14ac:dyDescent="0.25">
      <c r="A2881">
        <v>35.061393443070898</v>
      </c>
      <c r="B2881">
        <v>-3.6934346145599699</v>
      </c>
    </row>
    <row r="2882" spans="1:2" x14ac:dyDescent="0.25">
      <c r="A2882">
        <v>26.062770025101301</v>
      </c>
      <c r="B2882">
        <v>-3.1317339729490499</v>
      </c>
    </row>
    <row r="2883" spans="1:2" x14ac:dyDescent="0.25">
      <c r="A2883">
        <f>-26.8315670074959</f>
        <v>-26.831567007495899</v>
      </c>
      <c r="B2883">
        <v>-13.278753993334</v>
      </c>
    </row>
    <row r="2884" spans="1:2" x14ac:dyDescent="0.25">
      <c r="A2884">
        <f>-29.866257277935</f>
        <v>-29.866257277934999</v>
      </c>
      <c r="B2884">
        <v>-10.843865724836</v>
      </c>
    </row>
    <row r="2885" spans="1:2" x14ac:dyDescent="0.25">
      <c r="A2885">
        <v>32.133522842486101</v>
      </c>
      <c r="B2885">
        <v>-0.80568438357300898</v>
      </c>
    </row>
    <row r="2886" spans="1:2" x14ac:dyDescent="0.25">
      <c r="A2886">
        <f>-27.3247767934512</f>
        <v>-27.3247767934512</v>
      </c>
      <c r="B2886">
        <v>-9.7133646901189703</v>
      </c>
    </row>
    <row r="2887" spans="1:2" x14ac:dyDescent="0.25">
      <c r="A2887">
        <v>-4.7707363639013103</v>
      </c>
      <c r="B2887">
        <v>9.4260441905839691</v>
      </c>
    </row>
    <row r="2888" spans="1:2" x14ac:dyDescent="0.25">
      <c r="A2888">
        <v>-5.3921592149754902</v>
      </c>
      <c r="B2888">
        <v>5.8181153199726596</v>
      </c>
    </row>
    <row r="2889" spans="1:2" x14ac:dyDescent="0.25">
      <c r="A2889">
        <v>26.288445133657699</v>
      </c>
      <c r="B2889">
        <v>-5.0506635774548796</v>
      </c>
    </row>
    <row r="2890" spans="1:2" x14ac:dyDescent="0.25">
      <c r="A2890">
        <v>38.664869395171998</v>
      </c>
      <c r="B2890">
        <v>-5.8773991548463398</v>
      </c>
    </row>
    <row r="2891" spans="1:2" x14ac:dyDescent="0.25">
      <c r="A2891">
        <v>6.1436702489042796</v>
      </c>
      <c r="B2891">
        <v>2.24466068585415</v>
      </c>
    </row>
    <row r="2892" spans="1:2" x14ac:dyDescent="0.25">
      <c r="A2892">
        <v>37.511562094452401</v>
      </c>
      <c r="B2892">
        <v>-0.74382728954733301</v>
      </c>
    </row>
    <row r="2893" spans="1:2" x14ac:dyDescent="0.25">
      <c r="A2893">
        <v>27.617817957805499</v>
      </c>
      <c r="B2893">
        <v>-9.2338769272442001</v>
      </c>
    </row>
    <row r="2894" spans="1:2" x14ac:dyDescent="0.25">
      <c r="A2894">
        <v>33.5728964973571</v>
      </c>
      <c r="B2894">
        <v>-0.37526186482856599</v>
      </c>
    </row>
    <row r="2895" spans="1:2" x14ac:dyDescent="0.25">
      <c r="A2895">
        <v>27.906088754135698</v>
      </c>
      <c r="B2895">
        <v>-2.5860802968235399</v>
      </c>
    </row>
    <row r="2896" spans="1:2" x14ac:dyDescent="0.25">
      <c r="A2896">
        <v>-0.92981592234824095</v>
      </c>
      <c r="B2896">
        <v>5.7908029679610404</v>
      </c>
    </row>
    <row r="2897" spans="1:2" x14ac:dyDescent="0.25">
      <c r="A2897">
        <v>20.969351420180899</v>
      </c>
      <c r="B2897">
        <v>-2.3599507799420398</v>
      </c>
    </row>
    <row r="2898" spans="1:2" x14ac:dyDescent="0.25">
      <c r="A2898">
        <v>32.514783082995201</v>
      </c>
      <c r="B2898">
        <v>-8.1117771719814602</v>
      </c>
    </row>
    <row r="2899" spans="1:2" x14ac:dyDescent="0.25">
      <c r="A2899">
        <f>-22.6237242596246</f>
        <v>-22.623724259624598</v>
      </c>
      <c r="B2899">
        <v>-13.268659406127499</v>
      </c>
    </row>
    <row r="2900" spans="1:2" x14ac:dyDescent="0.25">
      <c r="A2900">
        <v>-5.4806806389129301</v>
      </c>
      <c r="B2900">
        <v>0.85477753505501897</v>
      </c>
    </row>
    <row r="2901" spans="1:2" x14ac:dyDescent="0.25">
      <c r="A2901">
        <v>11.886757858934001</v>
      </c>
      <c r="B2901">
        <v>9.3798323105726809</v>
      </c>
    </row>
    <row r="2902" spans="1:2" x14ac:dyDescent="0.25">
      <c r="A2902">
        <v>31.536287330653799</v>
      </c>
      <c r="B2902">
        <v>-5.8779979906477697</v>
      </c>
    </row>
    <row r="2903" spans="1:2" x14ac:dyDescent="0.25">
      <c r="A2903">
        <f>-18.1371461810852</f>
        <v>-18.1371461810852</v>
      </c>
      <c r="B2903">
        <v>-13.846245316999999</v>
      </c>
    </row>
    <row r="2904" spans="1:2" x14ac:dyDescent="0.25">
      <c r="A2904">
        <v>7.53450357923127</v>
      </c>
      <c r="B2904">
        <v>7.4853116242939901</v>
      </c>
    </row>
    <row r="2905" spans="1:2" x14ac:dyDescent="0.25">
      <c r="A2905">
        <v>21.2558656884149</v>
      </c>
      <c r="B2905">
        <v>-6.8968572525453897</v>
      </c>
    </row>
    <row r="2906" spans="1:2" x14ac:dyDescent="0.25">
      <c r="A2906">
        <v>9.0249035134049294</v>
      </c>
      <c r="B2906">
        <v>7.2603147958032803</v>
      </c>
    </row>
    <row r="2907" spans="1:2" x14ac:dyDescent="0.25">
      <c r="A2907">
        <f>-34.3191596160642</f>
        <v>-34.319159616064198</v>
      </c>
      <c r="B2907">
        <v>-17.949861839428401</v>
      </c>
    </row>
    <row r="2908" spans="1:2" x14ac:dyDescent="0.25">
      <c r="A2908">
        <v>3.4394364816648801</v>
      </c>
      <c r="B2908">
        <v>6.8588256579359799</v>
      </c>
    </row>
    <row r="2909" spans="1:2" x14ac:dyDescent="0.25">
      <c r="A2909">
        <v>6.5068358376597901</v>
      </c>
      <c r="B2909">
        <v>1.1664367081798299</v>
      </c>
    </row>
    <row r="2910" spans="1:2" x14ac:dyDescent="0.25">
      <c r="A2910">
        <v>33.686053792179599</v>
      </c>
      <c r="B2910">
        <v>-1.2182572182623801</v>
      </c>
    </row>
    <row r="2911" spans="1:2" x14ac:dyDescent="0.25">
      <c r="A2911">
        <v>-1.30495531151711</v>
      </c>
      <c r="B2911">
        <v>0.60311236958576098</v>
      </c>
    </row>
    <row r="2912" spans="1:2" x14ac:dyDescent="0.25">
      <c r="A2912">
        <v>34.724954178941303</v>
      </c>
      <c r="B2912">
        <v>-3.6964455367185902</v>
      </c>
    </row>
    <row r="2913" spans="1:2" x14ac:dyDescent="0.25">
      <c r="A2913">
        <v>-2.3452394566208898</v>
      </c>
      <c r="B2913">
        <v>9.61122081115467</v>
      </c>
    </row>
    <row r="2914" spans="1:2" x14ac:dyDescent="0.25">
      <c r="A2914">
        <v>40.094537356679297</v>
      </c>
      <c r="B2914">
        <v>-7.9515921013533797</v>
      </c>
    </row>
    <row r="2915" spans="1:2" x14ac:dyDescent="0.25">
      <c r="A2915">
        <f>-31.0281450547925</f>
        <v>-31.0281450547925</v>
      </c>
      <c r="B2915">
        <v>-14.644218011981099</v>
      </c>
    </row>
    <row r="2916" spans="1:2" x14ac:dyDescent="0.25">
      <c r="A2916">
        <v>32.469718849538999</v>
      </c>
      <c r="B2916">
        <v>-5.7389343744270898</v>
      </c>
    </row>
    <row r="2917" spans="1:2" x14ac:dyDescent="0.25">
      <c r="A2917">
        <f>-29.1005675789414</f>
        <v>-29.100567578941401</v>
      </c>
      <c r="B2917">
        <v>-14.826647771416599</v>
      </c>
    </row>
    <row r="2918" spans="1:2" x14ac:dyDescent="0.25">
      <c r="A2918">
        <v>-1.7540149544593699</v>
      </c>
      <c r="B2918">
        <v>9.4129150126461205</v>
      </c>
    </row>
    <row r="2919" spans="1:2" x14ac:dyDescent="0.25">
      <c r="A2919">
        <v>-4.6911925174583802</v>
      </c>
      <c r="B2919">
        <v>4.5449630164301897</v>
      </c>
    </row>
    <row r="2920" spans="1:2" x14ac:dyDescent="0.25">
      <c r="A2920">
        <v>31.215768442367199</v>
      </c>
      <c r="B2920">
        <v>-4.3921956816689303</v>
      </c>
    </row>
    <row r="2921" spans="1:2" x14ac:dyDescent="0.25">
      <c r="A2921">
        <v>36.122921412919901</v>
      </c>
      <c r="B2921">
        <v>-0.593634477568876</v>
      </c>
    </row>
    <row r="2922" spans="1:2" x14ac:dyDescent="0.25">
      <c r="A2922">
        <v>3.7389560399906601</v>
      </c>
      <c r="B2922">
        <v>0.14846499067650601</v>
      </c>
    </row>
    <row r="2923" spans="1:2" x14ac:dyDescent="0.25">
      <c r="A2923">
        <f>-18.7092887997323</f>
        <v>-18.709288799732299</v>
      </c>
      <c r="B2923">
        <v>-18.24370420831</v>
      </c>
    </row>
    <row r="2924" spans="1:2" x14ac:dyDescent="0.25">
      <c r="A2924">
        <v>25.306475964813401</v>
      </c>
      <c r="B2924">
        <v>-2.87224819596244</v>
      </c>
    </row>
    <row r="2925" spans="1:2" x14ac:dyDescent="0.25">
      <c r="A2925">
        <f>-32.4846919283269</f>
        <v>-32.484691928326903</v>
      </c>
      <c r="B2925">
        <v>-11.071282723961801</v>
      </c>
    </row>
    <row r="2926" spans="1:2" x14ac:dyDescent="0.25">
      <c r="A2926">
        <v>-2.2276205204600998</v>
      </c>
      <c r="B2926">
        <v>6.4363132526173299</v>
      </c>
    </row>
    <row r="2927" spans="1:2" x14ac:dyDescent="0.25">
      <c r="A2927">
        <f>-28.0179841562876</f>
        <v>-28.0179841562876</v>
      </c>
      <c r="B2927">
        <v>-16.9973907228256</v>
      </c>
    </row>
    <row r="2928" spans="1:2" x14ac:dyDescent="0.25">
      <c r="A2928">
        <f>-21.4270011174737</f>
        <v>-21.427001117473701</v>
      </c>
      <c r="B2928">
        <v>-16.947250058559401</v>
      </c>
    </row>
    <row r="2929" spans="1:2" x14ac:dyDescent="0.25">
      <c r="A2929">
        <v>2.6792757154995499</v>
      </c>
      <c r="B2929">
        <v>4.3571816135145403</v>
      </c>
    </row>
    <row r="2930" spans="1:2" x14ac:dyDescent="0.25">
      <c r="A2930">
        <v>-3.5539415707598598</v>
      </c>
      <c r="B2930">
        <v>5.2220484988422102</v>
      </c>
    </row>
    <row r="2931" spans="1:2" x14ac:dyDescent="0.25">
      <c r="A2931">
        <f>-22.0069872508579</f>
        <v>-22.0069872508579</v>
      </c>
      <c r="B2931">
        <v>-18.819888923114299</v>
      </c>
    </row>
    <row r="2932" spans="1:2" x14ac:dyDescent="0.25">
      <c r="A2932">
        <v>27.7016316304816</v>
      </c>
      <c r="B2932">
        <v>-7.1961060669968502</v>
      </c>
    </row>
    <row r="2933" spans="1:2" x14ac:dyDescent="0.25">
      <c r="A2933">
        <f>-22.3074923698357</f>
        <v>-22.3074923698357</v>
      </c>
      <c r="B2933">
        <v>-10.419754589504199</v>
      </c>
    </row>
    <row r="2934" spans="1:2" x14ac:dyDescent="0.25">
      <c r="A2934">
        <f>-20.4843853831271</f>
        <v>-20.484385383127101</v>
      </c>
      <c r="B2934">
        <v>-17.599360793081399</v>
      </c>
    </row>
    <row r="2935" spans="1:2" x14ac:dyDescent="0.25">
      <c r="A2935">
        <v>31.2624420284519</v>
      </c>
      <c r="B2935">
        <v>-3.62574426111857</v>
      </c>
    </row>
    <row r="2936" spans="1:2" x14ac:dyDescent="0.25">
      <c r="A2936">
        <v>3.7787722891509099</v>
      </c>
      <c r="B2936">
        <v>8.0908016673284404</v>
      </c>
    </row>
    <row r="2937" spans="1:2" x14ac:dyDescent="0.25">
      <c r="A2937">
        <v>29.6498565420207</v>
      </c>
      <c r="B2937">
        <v>-0.15122020110937101</v>
      </c>
    </row>
    <row r="2938" spans="1:2" x14ac:dyDescent="0.25">
      <c r="A2938">
        <v>0.47118470431249798</v>
      </c>
      <c r="B2938">
        <v>7.2006975345290201</v>
      </c>
    </row>
    <row r="2939" spans="1:2" x14ac:dyDescent="0.25">
      <c r="A2939">
        <v>28.6514188563632</v>
      </c>
      <c r="B2939">
        <v>-1.5187237102266999</v>
      </c>
    </row>
    <row r="2940" spans="1:2" x14ac:dyDescent="0.25">
      <c r="A2940">
        <v>31.420956482694798</v>
      </c>
      <c r="B2940">
        <v>-3.1905275829254198</v>
      </c>
    </row>
    <row r="2941" spans="1:2" x14ac:dyDescent="0.25">
      <c r="A2941">
        <f>-17.2541000060606</f>
        <v>-17.2541000060606</v>
      </c>
      <c r="B2941">
        <v>-18.493800640915801</v>
      </c>
    </row>
    <row r="2942" spans="1:2" x14ac:dyDescent="0.25">
      <c r="A2942">
        <v>38.797752784692499</v>
      </c>
      <c r="B2942">
        <v>-4.0388207140318402</v>
      </c>
    </row>
    <row r="2943" spans="1:2" x14ac:dyDescent="0.25">
      <c r="A2943">
        <f>-32.8102538647084</f>
        <v>-32.8102538647084</v>
      </c>
      <c r="B2943">
        <v>-11.844894387913101</v>
      </c>
    </row>
    <row r="2944" spans="1:2" x14ac:dyDescent="0.25">
      <c r="A2944">
        <f>-29.1858175665439</f>
        <v>-29.1858175665439</v>
      </c>
      <c r="B2944">
        <v>-9.8159456177371691</v>
      </c>
    </row>
    <row r="2945" spans="1:2" x14ac:dyDescent="0.25">
      <c r="A2945">
        <v>37.276391142322197</v>
      </c>
      <c r="B2945">
        <v>-6.7996180272648097</v>
      </c>
    </row>
    <row r="2946" spans="1:2" x14ac:dyDescent="0.25">
      <c r="A2946">
        <v>10.081759954627</v>
      </c>
      <c r="B2946">
        <v>4.3400428316220303</v>
      </c>
    </row>
    <row r="2947" spans="1:2" x14ac:dyDescent="0.25">
      <c r="A2947">
        <v>36.051656535396504</v>
      </c>
      <c r="B2947">
        <v>-8.1419341624093793</v>
      </c>
    </row>
    <row r="2948" spans="1:2" x14ac:dyDescent="0.25">
      <c r="A2948">
        <v>10.149940045150499</v>
      </c>
      <c r="B2948">
        <v>1.42434506772481</v>
      </c>
    </row>
    <row r="2949" spans="1:2" x14ac:dyDescent="0.25">
      <c r="A2949">
        <f>-34.6041133490448</f>
        <v>-34.604113349044802</v>
      </c>
      <c r="B2949">
        <v>-9.5471985342460002</v>
      </c>
    </row>
    <row r="2950" spans="1:2" x14ac:dyDescent="0.25">
      <c r="A2950">
        <v>-4.1706765665125296</v>
      </c>
      <c r="B2950">
        <v>0.85113424263070003</v>
      </c>
    </row>
    <row r="2951" spans="1:2" x14ac:dyDescent="0.25">
      <c r="A2951">
        <v>-2.4167184382281901</v>
      </c>
      <c r="B2951">
        <v>7.81142752301536</v>
      </c>
    </row>
    <row r="2952" spans="1:2" x14ac:dyDescent="0.25">
      <c r="A2952">
        <v>23.142405308520299</v>
      </c>
      <c r="B2952">
        <v>-1.23534384772037</v>
      </c>
    </row>
    <row r="2953" spans="1:2" x14ac:dyDescent="0.25">
      <c r="A2953">
        <v>33.446342612445903</v>
      </c>
      <c r="B2953">
        <v>-4.5068892705370098</v>
      </c>
    </row>
    <row r="2954" spans="1:2" x14ac:dyDescent="0.25">
      <c r="A2954">
        <f>-27.916917789441</f>
        <v>-27.916917789441001</v>
      </c>
      <c r="B2954">
        <v>-18.4505326892134</v>
      </c>
    </row>
    <row r="2955" spans="1:2" x14ac:dyDescent="0.25">
      <c r="A2955">
        <f>-32.9979824592831</f>
        <v>-32.997982459283101</v>
      </c>
      <c r="B2955">
        <v>-14.2020720410429</v>
      </c>
    </row>
    <row r="2956" spans="1:2" x14ac:dyDescent="0.25">
      <c r="A2956">
        <v>20.8174661359966</v>
      </c>
      <c r="B2956">
        <v>-3.9652270058824102</v>
      </c>
    </row>
    <row r="2957" spans="1:2" x14ac:dyDescent="0.25">
      <c r="A2957">
        <v>22.9759138465989</v>
      </c>
      <c r="B2957">
        <v>-3.5610089436649499</v>
      </c>
    </row>
    <row r="2958" spans="1:2" x14ac:dyDescent="0.25">
      <c r="A2958">
        <v>-1.4337581647311199</v>
      </c>
      <c r="B2958">
        <v>3.79153854914275</v>
      </c>
    </row>
    <row r="2959" spans="1:2" x14ac:dyDescent="0.25">
      <c r="A2959">
        <v>26.2761216323408</v>
      </c>
      <c r="B2959">
        <v>-4.4110473383548703</v>
      </c>
    </row>
    <row r="2960" spans="1:2" x14ac:dyDescent="0.25">
      <c r="A2960">
        <v>12.6021379669138</v>
      </c>
      <c r="B2960">
        <v>2.81779957206223</v>
      </c>
    </row>
    <row r="2961" spans="1:2" x14ac:dyDescent="0.25">
      <c r="A2961">
        <v>32.198829023902</v>
      </c>
      <c r="B2961">
        <v>-0.53575649131720804</v>
      </c>
    </row>
    <row r="2962" spans="1:2" x14ac:dyDescent="0.25">
      <c r="A2962">
        <v>22.819430706924599</v>
      </c>
      <c r="B2962">
        <v>-3.5092373192788799</v>
      </c>
    </row>
    <row r="2963" spans="1:2" x14ac:dyDescent="0.25">
      <c r="A2963">
        <f>-19.0798384810783</f>
        <v>-19.079838481078301</v>
      </c>
      <c r="B2963">
        <v>-15.7720079199623</v>
      </c>
    </row>
    <row r="2964" spans="1:2" x14ac:dyDescent="0.25">
      <c r="A2964">
        <f>-24.7375814940304</f>
        <v>-24.737581494030401</v>
      </c>
      <c r="B2964">
        <v>-16.619365130320901</v>
      </c>
    </row>
    <row r="2965" spans="1:2" x14ac:dyDescent="0.25">
      <c r="A2965">
        <f>-30.5483363836749</f>
        <v>-30.548336383674901</v>
      </c>
      <c r="B2965">
        <v>-15.109415171533399</v>
      </c>
    </row>
    <row r="2966" spans="1:2" x14ac:dyDescent="0.25">
      <c r="A2966">
        <v>4.2443352504056904</v>
      </c>
      <c r="B2966">
        <v>7.3616561574646502</v>
      </c>
    </row>
    <row r="2967" spans="1:2" x14ac:dyDescent="0.25">
      <c r="A2967">
        <v>32.497273840028299</v>
      </c>
      <c r="B2967">
        <v>-3.6498114055378399</v>
      </c>
    </row>
    <row r="2968" spans="1:2" x14ac:dyDescent="0.25">
      <c r="A2968">
        <f>-29.3688009735339</f>
        <v>-29.368800973533901</v>
      </c>
      <c r="B2968">
        <v>-10.0092762554304</v>
      </c>
    </row>
    <row r="2969" spans="1:2" x14ac:dyDescent="0.25">
      <c r="A2969">
        <f>-26.2212221292125</f>
        <v>-26.221222129212499</v>
      </c>
      <c r="B2969">
        <v>-18.975917961534201</v>
      </c>
    </row>
    <row r="2970" spans="1:2" x14ac:dyDescent="0.25">
      <c r="A2970">
        <v>31.786396513922501</v>
      </c>
      <c r="B2970">
        <v>-6.4028895906277503</v>
      </c>
    </row>
    <row r="2971" spans="1:2" x14ac:dyDescent="0.25">
      <c r="A2971">
        <v>12.1706089883904</v>
      </c>
      <c r="B2971">
        <v>0.55146216300349704</v>
      </c>
    </row>
    <row r="2972" spans="1:2" x14ac:dyDescent="0.25">
      <c r="A2972">
        <v>1.3025562270626401</v>
      </c>
      <c r="B2972">
        <v>8.9189978079764796</v>
      </c>
    </row>
    <row r="2973" spans="1:2" x14ac:dyDescent="0.25">
      <c r="A2973">
        <v>21.821203520529401</v>
      </c>
      <c r="B2973">
        <v>-0.75165887048012403</v>
      </c>
    </row>
    <row r="2974" spans="1:2" x14ac:dyDescent="0.25">
      <c r="A2974">
        <f>-23.7653995462458</f>
        <v>-23.765399546245799</v>
      </c>
      <c r="B2974">
        <v>-13.3583317894849</v>
      </c>
    </row>
    <row r="2975" spans="1:2" x14ac:dyDescent="0.25">
      <c r="A2975">
        <f>-27.0304148861435</f>
        <v>-27.0304148861435</v>
      </c>
      <c r="B2975">
        <v>-12.7889579417918</v>
      </c>
    </row>
    <row r="2976" spans="1:2" x14ac:dyDescent="0.25">
      <c r="A2976">
        <v>-1.3643671352403901</v>
      </c>
      <c r="B2976">
        <v>7.3704516601683396</v>
      </c>
    </row>
    <row r="2977" spans="1:2" x14ac:dyDescent="0.25">
      <c r="A2977">
        <v>11.4819073883236</v>
      </c>
      <c r="B2977">
        <v>8.1858336727630103</v>
      </c>
    </row>
    <row r="2978" spans="1:2" x14ac:dyDescent="0.25">
      <c r="A2978">
        <v>35.996830739480401</v>
      </c>
      <c r="B2978">
        <v>-7.6292922373504899</v>
      </c>
    </row>
    <row r="2979" spans="1:2" x14ac:dyDescent="0.25">
      <c r="A2979">
        <v>27.123489170789099</v>
      </c>
      <c r="B2979">
        <v>-0.71896598136247103</v>
      </c>
    </row>
    <row r="2980" spans="1:2" x14ac:dyDescent="0.25">
      <c r="A2980">
        <v>35.115448117549398</v>
      </c>
      <c r="B2980">
        <v>-1.8666766483911199</v>
      </c>
    </row>
    <row r="2981" spans="1:2" x14ac:dyDescent="0.25">
      <c r="A2981">
        <f>-31.5634225164938</f>
        <v>-31.563422516493802</v>
      </c>
      <c r="B2981">
        <v>-11.7707832544331</v>
      </c>
    </row>
    <row r="2982" spans="1:2" x14ac:dyDescent="0.25">
      <c r="A2982">
        <v>2.5670890381805198</v>
      </c>
      <c r="B2982">
        <v>7.3685158804785296</v>
      </c>
    </row>
    <row r="2983" spans="1:2" x14ac:dyDescent="0.25">
      <c r="A2983">
        <v>23.159454239879199</v>
      </c>
      <c r="B2983">
        <v>-6.0056662522192497</v>
      </c>
    </row>
    <row r="2984" spans="1:2" x14ac:dyDescent="0.25">
      <c r="A2984">
        <f>-31.9956561963784</f>
        <v>-31.995656196378398</v>
      </c>
      <c r="B2984">
        <v>-11.0936749864552</v>
      </c>
    </row>
    <row r="2985" spans="1:2" x14ac:dyDescent="0.25">
      <c r="A2985">
        <v>8.4108127391486001</v>
      </c>
      <c r="B2985">
        <v>6.78644808011689</v>
      </c>
    </row>
    <row r="2986" spans="1:2" x14ac:dyDescent="0.25">
      <c r="A2986">
        <v>38.791916646100397</v>
      </c>
      <c r="B2986">
        <v>-2.5195932022592999</v>
      </c>
    </row>
    <row r="2987" spans="1:2" x14ac:dyDescent="0.25">
      <c r="A2987">
        <f>-20.0243676276879</f>
        <v>-20.024367627687901</v>
      </c>
      <c r="B2987">
        <v>-13.9491251598688</v>
      </c>
    </row>
    <row r="2988" spans="1:2" x14ac:dyDescent="0.25">
      <c r="A2988">
        <v>34.121880539566703</v>
      </c>
      <c r="B2988">
        <v>-0.81288019988720694</v>
      </c>
    </row>
    <row r="2989" spans="1:2" x14ac:dyDescent="0.25">
      <c r="A2989">
        <v>-4.1720754142695702</v>
      </c>
      <c r="B2989">
        <v>3.97545215449155</v>
      </c>
    </row>
    <row r="2990" spans="1:2" x14ac:dyDescent="0.25">
      <c r="A2990">
        <v>6.5650234054283496</v>
      </c>
      <c r="B2990">
        <v>0.36101423716738401</v>
      </c>
    </row>
    <row r="2991" spans="1:2" x14ac:dyDescent="0.25">
      <c r="A2991">
        <v>28.7160196953051</v>
      </c>
      <c r="B2991">
        <v>-1.52626479512407</v>
      </c>
    </row>
    <row r="2992" spans="1:2" x14ac:dyDescent="0.25">
      <c r="A2992">
        <f>-33.570445399437</f>
        <v>-33.570445399436998</v>
      </c>
      <c r="B2992">
        <v>-10.229440081053401</v>
      </c>
    </row>
    <row r="2993" spans="1:2" x14ac:dyDescent="0.25">
      <c r="A2993">
        <v>27.381603166818099</v>
      </c>
      <c r="B2993">
        <v>-6.7336135677521902</v>
      </c>
    </row>
    <row r="2994" spans="1:2" x14ac:dyDescent="0.25">
      <c r="A2994">
        <v>33.312269937672802</v>
      </c>
      <c r="B2994">
        <v>-3.8605511441167102</v>
      </c>
    </row>
    <row r="2995" spans="1:2" x14ac:dyDescent="0.25">
      <c r="A2995">
        <f>-17.1139339445818</f>
        <v>-17.113933944581799</v>
      </c>
      <c r="B2995">
        <v>-12.0143617439498</v>
      </c>
    </row>
    <row r="2996" spans="1:2" x14ac:dyDescent="0.25">
      <c r="A2996">
        <v>31.311326510596601</v>
      </c>
      <c r="B2996">
        <v>-5.2029889682834201</v>
      </c>
    </row>
    <row r="2997" spans="1:2" x14ac:dyDescent="0.25">
      <c r="A2997">
        <v>37.247500252111202</v>
      </c>
      <c r="B2997">
        <v>-2.9309983842879901</v>
      </c>
    </row>
    <row r="2998" spans="1:2" x14ac:dyDescent="0.25">
      <c r="A2998">
        <v>26.941010391957501</v>
      </c>
      <c r="B2998">
        <v>-9.1698267621325495</v>
      </c>
    </row>
    <row r="2999" spans="1:2" x14ac:dyDescent="0.25">
      <c r="A2999">
        <v>11.822498593478601</v>
      </c>
      <c r="B2999">
        <v>2.8311981837390299</v>
      </c>
    </row>
    <row r="3000" spans="1:2" x14ac:dyDescent="0.25">
      <c r="A3000">
        <v>25.935642462644299</v>
      </c>
      <c r="B3000">
        <v>-2.37685974266613</v>
      </c>
    </row>
    <row r="3001" spans="1:2" x14ac:dyDescent="0.25">
      <c r="A3001">
        <v>32.642147897118299</v>
      </c>
      <c r="B3001">
        <v>-5.7705023271696803</v>
      </c>
    </row>
    <row r="3002" spans="1:2" x14ac:dyDescent="0.25">
      <c r="A3002">
        <v>28.984465427509399</v>
      </c>
      <c r="B3002">
        <v>-8.7489983555595092</v>
      </c>
    </row>
    <row r="3003" spans="1:2" x14ac:dyDescent="0.25">
      <c r="A3003">
        <v>28.256197532238701</v>
      </c>
      <c r="B3003">
        <v>-3.8541756351926</v>
      </c>
    </row>
    <row r="3004" spans="1:2" x14ac:dyDescent="0.25">
      <c r="A3004">
        <f>-17.5122610219981</f>
        <v>-17.5122610219981</v>
      </c>
      <c r="B3004">
        <v>-18.3548663944864</v>
      </c>
    </row>
    <row r="3005" spans="1:2" x14ac:dyDescent="0.25">
      <c r="A3005">
        <v>-1.89308613919341</v>
      </c>
      <c r="B3005">
        <v>7.4453091888576104</v>
      </c>
    </row>
    <row r="3006" spans="1:2" x14ac:dyDescent="0.25">
      <c r="A3006">
        <v>27.254756753212099</v>
      </c>
      <c r="B3006">
        <v>-7.3533748616602601</v>
      </c>
    </row>
    <row r="3007" spans="1:2" x14ac:dyDescent="0.25">
      <c r="A3007">
        <f>-34.0561892880615</f>
        <v>-34.056189288061503</v>
      </c>
      <c r="B3007">
        <v>-16.210895229128599</v>
      </c>
    </row>
    <row r="3008" spans="1:2" x14ac:dyDescent="0.25">
      <c r="A3008">
        <v>35.802853880686797</v>
      </c>
      <c r="B3008">
        <v>-8.4566862939207095</v>
      </c>
    </row>
    <row r="3009" spans="1:2" x14ac:dyDescent="0.25">
      <c r="A3009">
        <v>10.956095773690199</v>
      </c>
      <c r="B3009">
        <v>2.08411907597158</v>
      </c>
    </row>
    <row r="3010" spans="1:2" x14ac:dyDescent="0.25">
      <c r="A3010">
        <v>9.8383541897990501</v>
      </c>
      <c r="B3010">
        <v>6.9790681490277304</v>
      </c>
    </row>
    <row r="3011" spans="1:2" x14ac:dyDescent="0.25">
      <c r="A3011">
        <f>-27.2363173802698</f>
        <v>-27.236317380269799</v>
      </c>
      <c r="B3011">
        <v>-16.639794951734299</v>
      </c>
    </row>
    <row r="3012" spans="1:2" x14ac:dyDescent="0.25">
      <c r="A3012">
        <v>0.30823203769123703</v>
      </c>
      <c r="B3012">
        <v>-4.8952451538105402E-2</v>
      </c>
    </row>
    <row r="3013" spans="1:2" x14ac:dyDescent="0.25">
      <c r="A3013">
        <v>-1.1165249505100501</v>
      </c>
      <c r="B3013">
        <v>6.5610125641200998</v>
      </c>
    </row>
    <row r="3014" spans="1:2" x14ac:dyDescent="0.25">
      <c r="A3014">
        <v>-5.9405159581767997</v>
      </c>
      <c r="B3014">
        <v>7.6246851719321098</v>
      </c>
    </row>
    <row r="3015" spans="1:2" x14ac:dyDescent="0.25">
      <c r="A3015">
        <v>21.384471759300101</v>
      </c>
      <c r="B3015">
        <v>-8.1492604669937894</v>
      </c>
    </row>
    <row r="3016" spans="1:2" x14ac:dyDescent="0.25">
      <c r="A3016">
        <v>39.330542041911897</v>
      </c>
      <c r="B3016">
        <v>-8.2347781242493507</v>
      </c>
    </row>
    <row r="3017" spans="1:2" x14ac:dyDescent="0.25">
      <c r="A3017">
        <v>22.978189793702899</v>
      </c>
      <c r="B3017">
        <v>-2.6785426452766599</v>
      </c>
    </row>
    <row r="3018" spans="1:2" x14ac:dyDescent="0.25">
      <c r="A3018">
        <v>29.683341390168898</v>
      </c>
      <c r="B3018">
        <v>-2.36519661911918</v>
      </c>
    </row>
    <row r="3019" spans="1:2" x14ac:dyDescent="0.25">
      <c r="A3019">
        <f>-22.301577410684</f>
        <v>-22.301577410684001</v>
      </c>
      <c r="B3019">
        <v>-17.387338134936599</v>
      </c>
    </row>
    <row r="3020" spans="1:2" x14ac:dyDescent="0.25">
      <c r="A3020">
        <f>-29.9739836121365</f>
        <v>-29.9739836121365</v>
      </c>
      <c r="B3020">
        <v>-15.8801883792538</v>
      </c>
    </row>
    <row r="3021" spans="1:2" x14ac:dyDescent="0.25">
      <c r="A3021">
        <v>-6.2278462956926104</v>
      </c>
      <c r="B3021">
        <v>0.72338529607220503</v>
      </c>
    </row>
    <row r="3022" spans="1:2" x14ac:dyDescent="0.25">
      <c r="A3022">
        <v>28.3597421971599</v>
      </c>
      <c r="B3022">
        <v>-4.3672334076010397</v>
      </c>
    </row>
    <row r="3023" spans="1:2" x14ac:dyDescent="0.25">
      <c r="A3023">
        <v>1.4993570299700301</v>
      </c>
      <c r="B3023">
        <v>2.2450318104330602</v>
      </c>
    </row>
    <row r="3024" spans="1:2" x14ac:dyDescent="0.25">
      <c r="A3024">
        <v>33.078222728197098</v>
      </c>
      <c r="B3024">
        <v>-3.3817107690075598</v>
      </c>
    </row>
    <row r="3025" spans="1:2" x14ac:dyDescent="0.25">
      <c r="A3025">
        <v>-2.5619230782279199</v>
      </c>
      <c r="B3025">
        <v>3.7209216259533302</v>
      </c>
    </row>
    <row r="3026" spans="1:2" x14ac:dyDescent="0.25">
      <c r="A3026">
        <v>28.623828312775998</v>
      </c>
      <c r="B3026">
        <v>-0.71299661950466797</v>
      </c>
    </row>
    <row r="3027" spans="1:2" x14ac:dyDescent="0.25">
      <c r="A3027">
        <v>35.204920080697299</v>
      </c>
      <c r="B3027">
        <v>-8.8909099819356303</v>
      </c>
    </row>
    <row r="3028" spans="1:2" x14ac:dyDescent="0.25">
      <c r="A3028">
        <v>13.1681255023452</v>
      </c>
      <c r="B3028">
        <v>1.22434677783214E-2</v>
      </c>
    </row>
    <row r="3029" spans="1:2" x14ac:dyDescent="0.25">
      <c r="A3029">
        <v>-3.8237882085926498</v>
      </c>
      <c r="B3029">
        <v>5.3182719874209203</v>
      </c>
    </row>
    <row r="3030" spans="1:2" x14ac:dyDescent="0.25">
      <c r="A3030">
        <v>9.4434931017186106</v>
      </c>
      <c r="B3030">
        <v>7.86804637248287</v>
      </c>
    </row>
    <row r="3031" spans="1:2" x14ac:dyDescent="0.25">
      <c r="A3031">
        <v>9.2869471481220192</v>
      </c>
      <c r="B3031">
        <v>1.76898222107707</v>
      </c>
    </row>
    <row r="3032" spans="1:2" x14ac:dyDescent="0.25">
      <c r="A3032">
        <v>36.006772596240801</v>
      </c>
      <c r="B3032">
        <v>-1.68525302653041</v>
      </c>
    </row>
    <row r="3033" spans="1:2" x14ac:dyDescent="0.25">
      <c r="A3033">
        <v>21.0283689534538</v>
      </c>
      <c r="B3033">
        <v>-5.0769426803478401</v>
      </c>
    </row>
    <row r="3034" spans="1:2" x14ac:dyDescent="0.25">
      <c r="A3034">
        <v>2.81112862943574</v>
      </c>
      <c r="B3034">
        <v>5.8553407808068201</v>
      </c>
    </row>
    <row r="3035" spans="1:2" x14ac:dyDescent="0.25">
      <c r="A3035">
        <f>-29.571049201286</f>
        <v>-29.571049201286002</v>
      </c>
      <c r="B3035">
        <v>-10.0848215079476</v>
      </c>
    </row>
    <row r="3036" spans="1:2" x14ac:dyDescent="0.25">
      <c r="A3036">
        <v>31.264936799706799</v>
      </c>
      <c r="B3036">
        <v>-8.0760029558309299</v>
      </c>
    </row>
    <row r="3037" spans="1:2" x14ac:dyDescent="0.25">
      <c r="A3037">
        <f>-23.0503328795693</f>
        <v>-23.0503328795693</v>
      </c>
      <c r="B3037">
        <v>-11.232325491549901</v>
      </c>
    </row>
    <row r="3038" spans="1:2" x14ac:dyDescent="0.25">
      <c r="A3038">
        <f>-16.0171101082003</f>
        <v>-16.017110108200299</v>
      </c>
      <c r="B3038">
        <v>-15.078460014817299</v>
      </c>
    </row>
    <row r="3039" spans="1:2" x14ac:dyDescent="0.25">
      <c r="A3039">
        <v>-1.66930823362891</v>
      </c>
      <c r="B3039">
        <v>4.7368157609886303</v>
      </c>
    </row>
    <row r="3040" spans="1:2" x14ac:dyDescent="0.25">
      <c r="A3040">
        <v>10.327501689223199</v>
      </c>
      <c r="B3040">
        <v>7.7308312451510597</v>
      </c>
    </row>
    <row r="3041" spans="1:2" x14ac:dyDescent="0.25">
      <c r="A3041">
        <v>27.974452906689098</v>
      </c>
      <c r="B3041">
        <v>-8.4304229078092501</v>
      </c>
    </row>
    <row r="3042" spans="1:2" x14ac:dyDescent="0.25">
      <c r="A3042">
        <v>24.765458986624498</v>
      </c>
      <c r="B3042">
        <v>-7.5454943299878696</v>
      </c>
    </row>
    <row r="3043" spans="1:2" x14ac:dyDescent="0.25">
      <c r="A3043">
        <v>32.202583689018397</v>
      </c>
      <c r="B3043">
        <v>-0.26865287284214201</v>
      </c>
    </row>
    <row r="3044" spans="1:2" x14ac:dyDescent="0.25">
      <c r="A3044">
        <v>7.3318108811379101</v>
      </c>
      <c r="B3044">
        <v>0.20788908273329401</v>
      </c>
    </row>
    <row r="3045" spans="1:2" x14ac:dyDescent="0.25">
      <c r="A3045">
        <f>-26.3158663822315</f>
        <v>-26.315866382231501</v>
      </c>
      <c r="B3045">
        <v>-12.2444109278984</v>
      </c>
    </row>
    <row r="3046" spans="1:2" x14ac:dyDescent="0.25">
      <c r="A3046">
        <v>-1.0616995009263901</v>
      </c>
      <c r="B3046">
        <v>6.9123103650061601</v>
      </c>
    </row>
    <row r="3047" spans="1:2" x14ac:dyDescent="0.25">
      <c r="A3047">
        <v>-3.70898617746571</v>
      </c>
      <c r="B3047">
        <v>0.61311442365389301</v>
      </c>
    </row>
    <row r="3048" spans="1:2" x14ac:dyDescent="0.25">
      <c r="A3048">
        <f>-22.4909412372622</f>
        <v>-22.490941237262199</v>
      </c>
      <c r="B3048">
        <v>-10.7932372798355</v>
      </c>
    </row>
    <row r="3049" spans="1:2" x14ac:dyDescent="0.25">
      <c r="A3049">
        <v>-0.70834481980486097</v>
      </c>
      <c r="B3049">
        <v>6.7669162518928196</v>
      </c>
    </row>
    <row r="3050" spans="1:2" x14ac:dyDescent="0.25">
      <c r="A3050">
        <v>35.002363291780497</v>
      </c>
      <c r="B3050">
        <v>-5.5737032369378001</v>
      </c>
    </row>
    <row r="3051" spans="1:2" x14ac:dyDescent="0.25">
      <c r="A3051">
        <f>-24.3573313244168</f>
        <v>-24.357331324416801</v>
      </c>
      <c r="B3051">
        <v>-16.0864482006522</v>
      </c>
    </row>
    <row r="3052" spans="1:2" x14ac:dyDescent="0.25">
      <c r="A3052">
        <v>3.6023050914672501</v>
      </c>
      <c r="B3052">
        <v>7.7314311726599696</v>
      </c>
    </row>
    <row r="3053" spans="1:2" x14ac:dyDescent="0.25">
      <c r="A3053">
        <v>26.3217484097332</v>
      </c>
      <c r="B3053">
        <v>-9.0722446933179199</v>
      </c>
    </row>
    <row r="3054" spans="1:2" x14ac:dyDescent="0.25">
      <c r="A3054">
        <v>38.998177217994503</v>
      </c>
      <c r="B3054">
        <v>-5.42692731872385</v>
      </c>
    </row>
    <row r="3055" spans="1:2" x14ac:dyDescent="0.25">
      <c r="A3055">
        <v>22.7395779293124</v>
      </c>
      <c r="B3055">
        <v>-1.9335553375780601</v>
      </c>
    </row>
    <row r="3056" spans="1:2" x14ac:dyDescent="0.25">
      <c r="A3056">
        <v>-2.0898655490495899</v>
      </c>
      <c r="B3056">
        <v>3.59197516035566</v>
      </c>
    </row>
    <row r="3057" spans="1:2" x14ac:dyDescent="0.25">
      <c r="A3057">
        <v>21.668867233834099</v>
      </c>
      <c r="B3057">
        <v>-1.5839849962245001</v>
      </c>
    </row>
    <row r="3058" spans="1:2" x14ac:dyDescent="0.25">
      <c r="A3058">
        <f>-32.5878974471068</f>
        <v>-32.587897447106798</v>
      </c>
      <c r="B3058">
        <v>-13.8398673481031</v>
      </c>
    </row>
    <row r="3059" spans="1:2" x14ac:dyDescent="0.25">
      <c r="A3059">
        <f>-31.9349704362328</f>
        <v>-31.934970436232799</v>
      </c>
      <c r="B3059">
        <v>-15.315266784719601</v>
      </c>
    </row>
    <row r="3060" spans="1:2" x14ac:dyDescent="0.25">
      <c r="A3060">
        <f>-32.699916278877</f>
        <v>-32.699916278876998</v>
      </c>
      <c r="B3060">
        <v>-12.273889465559501</v>
      </c>
    </row>
    <row r="3061" spans="1:2" x14ac:dyDescent="0.25">
      <c r="A3061">
        <f>-17.3715711993468</f>
        <v>-17.3715711993468</v>
      </c>
      <c r="B3061">
        <v>-18.546962694367799</v>
      </c>
    </row>
    <row r="3062" spans="1:2" x14ac:dyDescent="0.25">
      <c r="A3062">
        <v>38.176973392214101</v>
      </c>
      <c r="B3062">
        <v>-4.6034714786592597</v>
      </c>
    </row>
    <row r="3063" spans="1:2" x14ac:dyDescent="0.25">
      <c r="A3063">
        <f>-16.7628033766142</f>
        <v>-16.762803376614201</v>
      </c>
      <c r="B3063">
        <v>-16.8368882183388</v>
      </c>
    </row>
    <row r="3064" spans="1:2" x14ac:dyDescent="0.25">
      <c r="A3064">
        <v>5.0431040347738101</v>
      </c>
      <c r="B3064">
        <v>5.63068024518717</v>
      </c>
    </row>
    <row r="3065" spans="1:2" x14ac:dyDescent="0.25">
      <c r="A3065">
        <v>9.6061777308092307</v>
      </c>
      <c r="B3065">
        <v>7.3066083783348503</v>
      </c>
    </row>
    <row r="3066" spans="1:2" x14ac:dyDescent="0.25">
      <c r="A3066">
        <v>2.0342149693345801</v>
      </c>
      <c r="B3066">
        <v>1.9696282578053199</v>
      </c>
    </row>
    <row r="3067" spans="1:2" x14ac:dyDescent="0.25">
      <c r="A3067">
        <f>-29.2321952229824</f>
        <v>-29.232195222982401</v>
      </c>
      <c r="B3067">
        <v>-15.352647484133501</v>
      </c>
    </row>
    <row r="3068" spans="1:2" x14ac:dyDescent="0.25">
      <c r="A3068">
        <f>-33.0432853219555</f>
        <v>-33.043285321955501</v>
      </c>
      <c r="B3068">
        <v>-14.466396077795901</v>
      </c>
    </row>
    <row r="3069" spans="1:2" x14ac:dyDescent="0.25">
      <c r="A3069">
        <v>30.900821831672999</v>
      </c>
      <c r="B3069">
        <v>-1.2421857134002501</v>
      </c>
    </row>
    <row r="3070" spans="1:2" x14ac:dyDescent="0.25">
      <c r="A3070">
        <v>40.727983633425403</v>
      </c>
      <c r="B3070">
        <v>-3.4179269167077</v>
      </c>
    </row>
    <row r="3071" spans="1:2" x14ac:dyDescent="0.25">
      <c r="A3071">
        <f>-34.5461437406126</f>
        <v>-34.5461437406126</v>
      </c>
      <c r="B3071">
        <v>-14.7941452484992</v>
      </c>
    </row>
    <row r="3072" spans="1:2" x14ac:dyDescent="0.25">
      <c r="A3072">
        <v>-5.5317559168206296</v>
      </c>
      <c r="B3072">
        <v>7.3989142959756</v>
      </c>
    </row>
    <row r="3073" spans="1:2" x14ac:dyDescent="0.25">
      <c r="A3073">
        <v>26.4998705585589</v>
      </c>
      <c r="B3073">
        <v>-1.3596404025134801</v>
      </c>
    </row>
    <row r="3074" spans="1:2" x14ac:dyDescent="0.25">
      <c r="A3074">
        <f>-29.4504591740472</f>
        <v>-29.4504591740472</v>
      </c>
      <c r="B3074">
        <v>-16.500006435701302</v>
      </c>
    </row>
    <row r="3075" spans="1:2" x14ac:dyDescent="0.25">
      <c r="A3075">
        <v>24.408536049500398</v>
      </c>
      <c r="B3075">
        <v>-2.3130723854323398</v>
      </c>
    </row>
    <row r="3076" spans="1:2" x14ac:dyDescent="0.25">
      <c r="A3076">
        <v>28.639211683279498</v>
      </c>
      <c r="B3076">
        <v>-2.0986748940830502</v>
      </c>
    </row>
    <row r="3077" spans="1:2" x14ac:dyDescent="0.25">
      <c r="A3077">
        <f>-17.661140675117</f>
        <v>-17.661140675117</v>
      </c>
      <c r="B3077">
        <v>-15.0293126388269</v>
      </c>
    </row>
    <row r="3078" spans="1:2" x14ac:dyDescent="0.25">
      <c r="A3078">
        <v>13.4944826889522</v>
      </c>
      <c r="B3078">
        <v>8.5917751045237303</v>
      </c>
    </row>
    <row r="3079" spans="1:2" x14ac:dyDescent="0.25">
      <c r="A3079">
        <f>-25.4228831898526</f>
        <v>-25.422883189852602</v>
      </c>
      <c r="B3079">
        <v>-15.287402364229401</v>
      </c>
    </row>
    <row r="3080" spans="1:2" x14ac:dyDescent="0.25">
      <c r="A3080">
        <v>38.789168675624303</v>
      </c>
      <c r="B3080">
        <v>-2.7636665907862499</v>
      </c>
    </row>
    <row r="3081" spans="1:2" x14ac:dyDescent="0.25">
      <c r="A3081">
        <v>-2.4496748179987202</v>
      </c>
      <c r="B3081">
        <v>2.6666069127307401</v>
      </c>
    </row>
    <row r="3082" spans="1:2" x14ac:dyDescent="0.25">
      <c r="A3082">
        <v>33.049913737330002</v>
      </c>
      <c r="B3082">
        <v>-7.3813049707898699</v>
      </c>
    </row>
    <row r="3083" spans="1:2" x14ac:dyDescent="0.25">
      <c r="A3083">
        <v>8.9567325241145905</v>
      </c>
      <c r="B3083">
        <v>7.3371639464140097</v>
      </c>
    </row>
    <row r="3084" spans="1:2" x14ac:dyDescent="0.25">
      <c r="A3084">
        <f>-30.9091498605135</f>
        <v>-30.909149860513502</v>
      </c>
      <c r="B3084">
        <v>-9.8184115126834897</v>
      </c>
    </row>
    <row r="3085" spans="1:2" x14ac:dyDescent="0.25">
      <c r="A3085">
        <f>-31.5393830326318</f>
        <v>-31.5393830326318</v>
      </c>
      <c r="B3085">
        <v>-19.301717838177201</v>
      </c>
    </row>
    <row r="3086" spans="1:2" x14ac:dyDescent="0.25">
      <c r="A3086">
        <v>24.413975037368999</v>
      </c>
      <c r="B3086">
        <v>-4.0922561190926903</v>
      </c>
    </row>
    <row r="3087" spans="1:2" x14ac:dyDescent="0.25">
      <c r="A3087">
        <f>-24.907318462457</f>
        <v>-24.907318462456999</v>
      </c>
      <c r="B3087">
        <v>-16.575678943243499</v>
      </c>
    </row>
    <row r="3088" spans="1:2" x14ac:dyDescent="0.25">
      <c r="A3088">
        <f>-17.4757749531292</f>
        <v>-17.4757749531292</v>
      </c>
      <c r="B3088">
        <v>-12.8077726083164</v>
      </c>
    </row>
    <row r="3089" spans="1:2" x14ac:dyDescent="0.25">
      <c r="A3089">
        <v>1.29607068268931</v>
      </c>
      <c r="B3089">
        <v>3.6070691870534701</v>
      </c>
    </row>
    <row r="3090" spans="1:2" x14ac:dyDescent="0.25">
      <c r="A3090">
        <f>-33.7040012271434</f>
        <v>-33.704001227143401</v>
      </c>
      <c r="B3090">
        <v>-12.6174844343725</v>
      </c>
    </row>
    <row r="3091" spans="1:2" x14ac:dyDescent="0.25">
      <c r="A3091">
        <v>31.5239029924109</v>
      </c>
      <c r="B3091">
        <v>-3.3653817300203199</v>
      </c>
    </row>
    <row r="3092" spans="1:2" x14ac:dyDescent="0.25">
      <c r="A3092">
        <f>-25.4442197141813</f>
        <v>-25.444219714181301</v>
      </c>
      <c r="B3092">
        <v>-18.571769809606099</v>
      </c>
    </row>
    <row r="3093" spans="1:2" x14ac:dyDescent="0.25">
      <c r="A3093">
        <f>-33.5977830019273</f>
        <v>-33.597783001927297</v>
      </c>
      <c r="B3093">
        <v>-15.3736876058893</v>
      </c>
    </row>
    <row r="3094" spans="1:2" x14ac:dyDescent="0.25">
      <c r="A3094">
        <v>37.8589788286423</v>
      </c>
      <c r="B3094">
        <v>-4.7286442719301496</v>
      </c>
    </row>
    <row r="3095" spans="1:2" x14ac:dyDescent="0.25">
      <c r="A3095">
        <v>-5.5470313218612999</v>
      </c>
      <c r="B3095">
        <v>6.7324998223110599</v>
      </c>
    </row>
    <row r="3096" spans="1:2" x14ac:dyDescent="0.25">
      <c r="A3096">
        <f>-16.296050100488</f>
        <v>-16.296050100487999</v>
      </c>
      <c r="B3096">
        <v>-11.9683831064957</v>
      </c>
    </row>
    <row r="3097" spans="1:2" x14ac:dyDescent="0.25">
      <c r="A3097">
        <v>5.6680056396855401</v>
      </c>
      <c r="B3097">
        <v>3.33656496942994</v>
      </c>
    </row>
    <row r="3098" spans="1:2" x14ac:dyDescent="0.25">
      <c r="A3098">
        <v>38.526523326814299</v>
      </c>
      <c r="B3098">
        <v>-5.8296233975486196</v>
      </c>
    </row>
    <row r="3099" spans="1:2" x14ac:dyDescent="0.25">
      <c r="A3099">
        <v>24.931803652033199</v>
      </c>
      <c r="B3099">
        <v>-0.88778528505356902</v>
      </c>
    </row>
    <row r="3100" spans="1:2" x14ac:dyDescent="0.25">
      <c r="A3100">
        <v>37.912592288992201</v>
      </c>
      <c r="B3100">
        <v>-3.1838342048130301</v>
      </c>
    </row>
    <row r="3101" spans="1:2" x14ac:dyDescent="0.25">
      <c r="A3101">
        <v>-1.4050790576435701</v>
      </c>
      <c r="B3101">
        <v>5.1517600022199597</v>
      </c>
    </row>
    <row r="3102" spans="1:2" x14ac:dyDescent="0.25">
      <c r="A3102">
        <v>38.976972564816599</v>
      </c>
      <c r="B3102">
        <v>-0.235857068799571</v>
      </c>
    </row>
    <row r="3103" spans="1:2" x14ac:dyDescent="0.25">
      <c r="A3103">
        <f>-16.355366188397</f>
        <v>-16.355366188396999</v>
      </c>
      <c r="B3103">
        <v>-13.553192063172601</v>
      </c>
    </row>
    <row r="3104" spans="1:2" x14ac:dyDescent="0.25">
      <c r="A3104">
        <v>25.488114853344701</v>
      </c>
      <c r="B3104">
        <v>-5.5068892527946502</v>
      </c>
    </row>
    <row r="3105" spans="1:2" x14ac:dyDescent="0.25">
      <c r="A3105">
        <v>28.678859016876899</v>
      </c>
      <c r="B3105">
        <v>-2.2614799539094999</v>
      </c>
    </row>
    <row r="3106" spans="1:2" x14ac:dyDescent="0.25">
      <c r="A3106">
        <v>-1.7242131263649101</v>
      </c>
      <c r="B3106">
        <v>8.8732885895407403</v>
      </c>
    </row>
    <row r="3107" spans="1:2" x14ac:dyDescent="0.25">
      <c r="A3107">
        <f>-26.523585029744</f>
        <v>-26.523585029744002</v>
      </c>
      <c r="B3107">
        <v>-18.095890376689798</v>
      </c>
    </row>
    <row r="3108" spans="1:2" x14ac:dyDescent="0.25">
      <c r="A3108">
        <v>11.1347895812888</v>
      </c>
      <c r="B3108">
        <v>0.15830803703540999</v>
      </c>
    </row>
    <row r="3109" spans="1:2" x14ac:dyDescent="0.25">
      <c r="A3109">
        <v>29.434426121574401</v>
      </c>
      <c r="B3109">
        <v>-4.7239560913811598</v>
      </c>
    </row>
    <row r="3110" spans="1:2" x14ac:dyDescent="0.25">
      <c r="A3110">
        <v>10.744637343629201</v>
      </c>
      <c r="B3110">
        <v>7.9729451364956896</v>
      </c>
    </row>
    <row r="3111" spans="1:2" x14ac:dyDescent="0.25">
      <c r="A3111">
        <v>40.706228372527399</v>
      </c>
      <c r="B3111">
        <v>-3.2284383313025802</v>
      </c>
    </row>
    <row r="3112" spans="1:2" x14ac:dyDescent="0.25">
      <c r="A3112">
        <v>36.7106904845879</v>
      </c>
      <c r="B3112">
        <v>-1.6281574568346999</v>
      </c>
    </row>
    <row r="3113" spans="1:2" x14ac:dyDescent="0.25">
      <c r="A3113">
        <v>2.07550686176732</v>
      </c>
      <c r="B3113">
        <v>7.4414322834892799</v>
      </c>
    </row>
    <row r="3114" spans="1:2" x14ac:dyDescent="0.25">
      <c r="A3114">
        <f>-21.1351300525894</f>
        <v>-21.1351300525894</v>
      </c>
      <c r="B3114">
        <v>-14.624540345532401</v>
      </c>
    </row>
    <row r="3115" spans="1:2" x14ac:dyDescent="0.25">
      <c r="A3115">
        <v>40.165232234346199</v>
      </c>
      <c r="B3115">
        <v>-8.5589949608075795</v>
      </c>
    </row>
    <row r="3116" spans="1:2" x14ac:dyDescent="0.25">
      <c r="A3116">
        <f>-31.4319818329253</f>
        <v>-31.431981832925299</v>
      </c>
      <c r="B3116">
        <v>-14.8597823060254</v>
      </c>
    </row>
    <row r="3117" spans="1:2" x14ac:dyDescent="0.25">
      <c r="A3117">
        <v>35.046046520222099</v>
      </c>
      <c r="B3117">
        <v>-1.01471820145953E-2</v>
      </c>
    </row>
    <row r="3118" spans="1:2" x14ac:dyDescent="0.25">
      <c r="A3118">
        <v>10.4917238220411</v>
      </c>
      <c r="B3118">
        <v>4.9002974211575596</v>
      </c>
    </row>
    <row r="3119" spans="1:2" x14ac:dyDescent="0.25">
      <c r="A3119">
        <v>32.479005724839404</v>
      </c>
      <c r="B3119">
        <v>-1.5628014281341001</v>
      </c>
    </row>
    <row r="3120" spans="1:2" x14ac:dyDescent="0.25">
      <c r="A3120">
        <v>25.651053745683399</v>
      </c>
      <c r="B3120">
        <v>-1.0208009750257001</v>
      </c>
    </row>
    <row r="3121" spans="1:2" x14ac:dyDescent="0.25">
      <c r="A3121">
        <f>-31.2083166664046</f>
        <v>-31.208316666404599</v>
      </c>
      <c r="B3121">
        <v>-16.587560969564201</v>
      </c>
    </row>
    <row r="3122" spans="1:2" x14ac:dyDescent="0.25">
      <c r="A3122">
        <f>-20.0196694055865</f>
        <v>-20.019669405586502</v>
      </c>
      <c r="B3122">
        <v>-12.299647637418699</v>
      </c>
    </row>
    <row r="3123" spans="1:2" x14ac:dyDescent="0.25">
      <c r="A3123">
        <v>32.263134615870698</v>
      </c>
      <c r="B3123">
        <v>-2.3268365090197198</v>
      </c>
    </row>
    <row r="3124" spans="1:2" x14ac:dyDescent="0.25">
      <c r="A3124">
        <v>-2.16535251701649</v>
      </c>
      <c r="B3124">
        <v>8.3151563810372497</v>
      </c>
    </row>
    <row r="3125" spans="1:2" x14ac:dyDescent="0.25">
      <c r="A3125">
        <v>21.451601267695398</v>
      </c>
      <c r="B3125">
        <v>-6.0714195916976603</v>
      </c>
    </row>
    <row r="3126" spans="1:2" x14ac:dyDescent="0.25">
      <c r="A3126">
        <v>23.473454923932</v>
      </c>
      <c r="B3126">
        <v>-2.5904625517253099</v>
      </c>
    </row>
    <row r="3127" spans="1:2" x14ac:dyDescent="0.25">
      <c r="A3127">
        <v>27.587537184915199</v>
      </c>
      <c r="B3127">
        <v>-3.2797188677939899</v>
      </c>
    </row>
    <row r="3128" spans="1:2" x14ac:dyDescent="0.25">
      <c r="A3128">
        <v>12.4834431479541</v>
      </c>
      <c r="B3128">
        <v>2.3568815065495499</v>
      </c>
    </row>
    <row r="3129" spans="1:2" x14ac:dyDescent="0.25">
      <c r="A3129">
        <f>-25.3287010824749</f>
        <v>-25.3287010824749</v>
      </c>
      <c r="B3129">
        <v>-16.376661824987298</v>
      </c>
    </row>
    <row r="3130" spans="1:2" x14ac:dyDescent="0.25">
      <c r="A3130">
        <v>9.4658295052650896</v>
      </c>
      <c r="B3130">
        <v>7.6359744596893497</v>
      </c>
    </row>
    <row r="3131" spans="1:2" x14ac:dyDescent="0.25">
      <c r="A3131">
        <v>26.393104404734</v>
      </c>
      <c r="B3131">
        <v>-5.4971303192386998</v>
      </c>
    </row>
    <row r="3132" spans="1:2" x14ac:dyDescent="0.25">
      <c r="A3132">
        <v>30.405228454667601</v>
      </c>
      <c r="B3132">
        <v>-6.4750112156356696</v>
      </c>
    </row>
    <row r="3133" spans="1:2" x14ac:dyDescent="0.25">
      <c r="A3133">
        <f>-19.1300489734984</f>
        <v>-19.1300489734984</v>
      </c>
      <c r="B3133">
        <v>-18.8502642351866</v>
      </c>
    </row>
    <row r="3134" spans="1:2" x14ac:dyDescent="0.25">
      <c r="A3134">
        <v>8.5551737917913998E-2</v>
      </c>
      <c r="B3134">
        <v>7.7331443867625502</v>
      </c>
    </row>
    <row r="3135" spans="1:2" x14ac:dyDescent="0.25">
      <c r="A3135">
        <v>-0.46640788375101999</v>
      </c>
      <c r="B3135">
        <v>9.2939186204492898</v>
      </c>
    </row>
    <row r="3136" spans="1:2" x14ac:dyDescent="0.25">
      <c r="A3136">
        <v>7.7890677655426002</v>
      </c>
      <c r="B3136">
        <v>0.78340364747169</v>
      </c>
    </row>
    <row r="3137" spans="1:2" x14ac:dyDescent="0.25">
      <c r="A3137">
        <v>37.259093548886099</v>
      </c>
      <c r="B3137">
        <v>-8.1870557169343492</v>
      </c>
    </row>
    <row r="3138" spans="1:2" x14ac:dyDescent="0.25">
      <c r="A3138">
        <v>37.986776726545997</v>
      </c>
      <c r="B3138">
        <v>-1.9240271306107199</v>
      </c>
    </row>
    <row r="3139" spans="1:2" x14ac:dyDescent="0.25">
      <c r="A3139">
        <f>-27.5347632857042</f>
        <v>-27.534763285704202</v>
      </c>
      <c r="B3139">
        <v>-14.071132875632101</v>
      </c>
    </row>
    <row r="3140" spans="1:2" x14ac:dyDescent="0.25">
      <c r="A3140">
        <v>34.499865010821999</v>
      </c>
      <c r="B3140">
        <v>-1.21626903014155</v>
      </c>
    </row>
    <row r="3141" spans="1:2" x14ac:dyDescent="0.25">
      <c r="A3141">
        <f>-19.00422273558</f>
        <v>-19.004222735580001</v>
      </c>
      <c r="B3141">
        <v>-16.518047023438399</v>
      </c>
    </row>
    <row r="3142" spans="1:2" x14ac:dyDescent="0.25">
      <c r="A3142">
        <v>7.8431398806910098</v>
      </c>
      <c r="B3142">
        <v>9.6242010775194604</v>
      </c>
    </row>
    <row r="3143" spans="1:2" x14ac:dyDescent="0.25">
      <c r="A3143">
        <v>22.563658676911199</v>
      </c>
      <c r="B3143">
        <v>-8.0859638513851806E-2</v>
      </c>
    </row>
    <row r="3144" spans="1:2" x14ac:dyDescent="0.25">
      <c r="A3144">
        <v>10.224233780290101</v>
      </c>
      <c r="B3144">
        <v>9.5332172522950795</v>
      </c>
    </row>
    <row r="3145" spans="1:2" x14ac:dyDescent="0.25">
      <c r="A3145">
        <v>32.986297667822001</v>
      </c>
      <c r="B3145">
        <v>-4.2641666601598898</v>
      </c>
    </row>
    <row r="3146" spans="1:2" x14ac:dyDescent="0.25">
      <c r="A3146">
        <f>-35.0496560819716</f>
        <v>-35.049656081971598</v>
      </c>
      <c r="B3146">
        <v>-16.546826054461299</v>
      </c>
    </row>
    <row r="3147" spans="1:2" x14ac:dyDescent="0.25">
      <c r="A3147">
        <f>-15.9389869019899</f>
        <v>-15.9389869019899</v>
      </c>
      <c r="B3147">
        <v>-13.5676636250338</v>
      </c>
    </row>
    <row r="3148" spans="1:2" x14ac:dyDescent="0.25">
      <c r="A3148">
        <v>22.500306320893898</v>
      </c>
      <c r="B3148">
        <v>-0.93786594343495899</v>
      </c>
    </row>
    <row r="3149" spans="1:2" x14ac:dyDescent="0.25">
      <c r="A3149">
        <f>-30.7908830483967</f>
        <v>-30.790883048396701</v>
      </c>
      <c r="B3149">
        <v>-18.0494645003619</v>
      </c>
    </row>
    <row r="3150" spans="1:2" x14ac:dyDescent="0.25">
      <c r="A3150">
        <v>21.810010658062399</v>
      </c>
      <c r="B3150">
        <v>-6.1665227378136898</v>
      </c>
    </row>
    <row r="3151" spans="1:2" x14ac:dyDescent="0.25">
      <c r="A3151">
        <v>0.68876870183599204</v>
      </c>
      <c r="B3151">
        <v>6.3922155090602404</v>
      </c>
    </row>
    <row r="3152" spans="1:2" x14ac:dyDescent="0.25">
      <c r="A3152">
        <v>11.012686581656499</v>
      </c>
      <c r="B3152">
        <v>8.5504806712928794</v>
      </c>
    </row>
    <row r="3153" spans="1:2" x14ac:dyDescent="0.25">
      <c r="A3153">
        <f>-22.713254870262</f>
        <v>-22.713254870261999</v>
      </c>
      <c r="B3153">
        <v>-11.7358249798974</v>
      </c>
    </row>
    <row r="3154" spans="1:2" x14ac:dyDescent="0.25">
      <c r="A3154">
        <v>30.9735321578754</v>
      </c>
      <c r="B3154">
        <v>-8.2267714593014194</v>
      </c>
    </row>
    <row r="3155" spans="1:2" x14ac:dyDescent="0.25">
      <c r="A3155">
        <v>-4.1663232054240904</v>
      </c>
      <c r="B3155">
        <v>0.58163091070170903</v>
      </c>
    </row>
    <row r="3156" spans="1:2" x14ac:dyDescent="0.25">
      <c r="A3156">
        <v>6.0642163733473202</v>
      </c>
      <c r="B3156">
        <v>9.4585335391903005</v>
      </c>
    </row>
    <row r="3157" spans="1:2" x14ac:dyDescent="0.25">
      <c r="A3157">
        <v>2.0413331056218098</v>
      </c>
      <c r="B3157">
        <v>1.3932055712606299</v>
      </c>
    </row>
    <row r="3158" spans="1:2" x14ac:dyDescent="0.25">
      <c r="A3158">
        <v>8.8714549195337504</v>
      </c>
      <c r="B3158">
        <v>5.6643206435122604</v>
      </c>
    </row>
    <row r="3159" spans="1:2" x14ac:dyDescent="0.25">
      <c r="A3159">
        <v>-5.9835046324804297</v>
      </c>
      <c r="B3159">
        <v>7.1686283723398203</v>
      </c>
    </row>
    <row r="3160" spans="1:2" x14ac:dyDescent="0.25">
      <c r="A3160">
        <v>38.8565247863813</v>
      </c>
      <c r="B3160">
        <v>-5.3398021314921298</v>
      </c>
    </row>
    <row r="3161" spans="1:2" x14ac:dyDescent="0.25">
      <c r="A3161">
        <f>-22.4350610185681</f>
        <v>-22.435061018568099</v>
      </c>
      <c r="B3161">
        <v>-10.8273439455981</v>
      </c>
    </row>
    <row r="3162" spans="1:2" x14ac:dyDescent="0.25">
      <c r="A3162">
        <v>4.6543389111262297</v>
      </c>
      <c r="B3162">
        <v>8.6769392474174492</v>
      </c>
    </row>
    <row r="3163" spans="1:2" x14ac:dyDescent="0.25">
      <c r="A3163">
        <v>36.790219220504</v>
      </c>
      <c r="B3163">
        <v>-3.6839383729085</v>
      </c>
    </row>
    <row r="3164" spans="1:2" x14ac:dyDescent="0.25">
      <c r="A3164">
        <f>-27.8165937291851</f>
        <v>-27.816593729185101</v>
      </c>
      <c r="B3164">
        <v>-15.8288496214146</v>
      </c>
    </row>
    <row r="3165" spans="1:2" x14ac:dyDescent="0.25">
      <c r="A3165">
        <v>23.4268866043037</v>
      </c>
      <c r="B3165">
        <v>0.10958530604950301</v>
      </c>
    </row>
    <row r="3166" spans="1:2" x14ac:dyDescent="0.25">
      <c r="A3166">
        <f>-33.4587856499403</f>
        <v>-33.458785649940303</v>
      </c>
      <c r="B3166">
        <v>-11.5261810868117</v>
      </c>
    </row>
    <row r="3167" spans="1:2" x14ac:dyDescent="0.25">
      <c r="A3167">
        <v>22.594738497070299</v>
      </c>
      <c r="B3167">
        <v>-8.7347935692226208</v>
      </c>
    </row>
    <row r="3168" spans="1:2" x14ac:dyDescent="0.25">
      <c r="A3168">
        <v>-3.1672297447997</v>
      </c>
      <c r="B3168">
        <v>6.6182660534419897</v>
      </c>
    </row>
    <row r="3169" spans="1:2" x14ac:dyDescent="0.25">
      <c r="A3169">
        <v>33.813781216989099</v>
      </c>
      <c r="B3169">
        <v>-6.8011761608125996</v>
      </c>
    </row>
    <row r="3170" spans="1:2" x14ac:dyDescent="0.25">
      <c r="A3170">
        <v>30.409604172090202</v>
      </c>
      <c r="B3170">
        <v>-8.6313643114521401</v>
      </c>
    </row>
    <row r="3171" spans="1:2" x14ac:dyDescent="0.25">
      <c r="A3171">
        <v>1.6314740771559699</v>
      </c>
      <c r="B3171">
        <v>1.05317614830331</v>
      </c>
    </row>
    <row r="3172" spans="1:2" x14ac:dyDescent="0.25">
      <c r="A3172">
        <f>-33.9560747422985</f>
        <v>-33.956074742298497</v>
      </c>
      <c r="B3172">
        <v>-18.397067535880701</v>
      </c>
    </row>
    <row r="3173" spans="1:2" x14ac:dyDescent="0.25">
      <c r="A3173">
        <v>2.6503876288083701</v>
      </c>
      <c r="B3173">
        <v>8.8983261583356494</v>
      </c>
    </row>
    <row r="3174" spans="1:2" x14ac:dyDescent="0.25">
      <c r="A3174">
        <v>-0.50807821040370504</v>
      </c>
      <c r="B3174">
        <v>3.9587390966442202</v>
      </c>
    </row>
    <row r="3175" spans="1:2" x14ac:dyDescent="0.25">
      <c r="A3175">
        <v>10.486035274903999</v>
      </c>
      <c r="B3175">
        <v>7.8241759705640401</v>
      </c>
    </row>
    <row r="3176" spans="1:2" x14ac:dyDescent="0.25">
      <c r="A3176">
        <v>28.5718504156285</v>
      </c>
      <c r="B3176">
        <v>-5.9033339019909503</v>
      </c>
    </row>
    <row r="3177" spans="1:2" x14ac:dyDescent="0.25">
      <c r="A3177">
        <v>36.186106410081699</v>
      </c>
      <c r="B3177">
        <v>-5.4769031577692804</v>
      </c>
    </row>
    <row r="3178" spans="1:2" x14ac:dyDescent="0.25">
      <c r="A3178">
        <f>-29.1837709654876</f>
        <v>-29.1837709654876</v>
      </c>
      <c r="B3178">
        <v>-14.311299017699399</v>
      </c>
    </row>
    <row r="3179" spans="1:2" x14ac:dyDescent="0.25">
      <c r="A3179">
        <v>12.372319039409399</v>
      </c>
      <c r="B3179">
        <v>9.0488361949345393</v>
      </c>
    </row>
    <row r="3180" spans="1:2" x14ac:dyDescent="0.25">
      <c r="A3180">
        <v>33.913371345330198</v>
      </c>
      <c r="B3180">
        <v>-6.8932518533753697</v>
      </c>
    </row>
    <row r="3181" spans="1:2" x14ac:dyDescent="0.25">
      <c r="A3181">
        <v>-5.8084991197096496</v>
      </c>
      <c r="B3181">
        <v>1.2320531249509099</v>
      </c>
    </row>
    <row r="3182" spans="1:2" x14ac:dyDescent="0.25">
      <c r="A3182">
        <v>31.081689933300702</v>
      </c>
      <c r="B3182">
        <v>-8.1691375919888394</v>
      </c>
    </row>
    <row r="3183" spans="1:2" x14ac:dyDescent="0.25">
      <c r="A3183">
        <f>-34.4689918834402</f>
        <v>-34.468991883440196</v>
      </c>
      <c r="B3183">
        <v>-9.6109676088594398</v>
      </c>
    </row>
    <row r="3184" spans="1:2" x14ac:dyDescent="0.25">
      <c r="A3184">
        <v>10.866570258240699</v>
      </c>
      <c r="B3184">
        <v>3.1904115724936402</v>
      </c>
    </row>
    <row r="3185" spans="1:2" x14ac:dyDescent="0.25">
      <c r="A3185">
        <f>-34.0282288940081</f>
        <v>-34.028228894008102</v>
      </c>
      <c r="B3185">
        <v>-19.254845740542098</v>
      </c>
    </row>
    <row r="3186" spans="1:2" x14ac:dyDescent="0.25">
      <c r="A3186">
        <f>-22.1515023197239</f>
        <v>-22.1515023197239</v>
      </c>
      <c r="B3186">
        <v>-19.402304685125699</v>
      </c>
    </row>
    <row r="3187" spans="1:2" x14ac:dyDescent="0.25">
      <c r="A3187">
        <v>-1.94277899873596</v>
      </c>
      <c r="B3187">
        <v>6.1477300640309602</v>
      </c>
    </row>
    <row r="3188" spans="1:2" x14ac:dyDescent="0.25">
      <c r="A3188">
        <f>-24.8200572153821</f>
        <v>-24.8200572153821</v>
      </c>
      <c r="B3188">
        <v>-11.746435038942399</v>
      </c>
    </row>
    <row r="3189" spans="1:2" x14ac:dyDescent="0.25">
      <c r="A3189">
        <f>-33.9065843715598</f>
        <v>-33.906584371559802</v>
      </c>
      <c r="B3189">
        <v>-14.0965527161348</v>
      </c>
    </row>
    <row r="3190" spans="1:2" x14ac:dyDescent="0.25">
      <c r="A3190">
        <f>-22.4581345471989</f>
        <v>-22.458134547198899</v>
      </c>
      <c r="B3190">
        <v>-17.662413726285202</v>
      </c>
    </row>
    <row r="3191" spans="1:2" x14ac:dyDescent="0.25">
      <c r="A3191">
        <f>-26.1265946861455</f>
        <v>-26.126594686145499</v>
      </c>
      <c r="B3191">
        <v>-18.464347275339499</v>
      </c>
    </row>
    <row r="3192" spans="1:2" x14ac:dyDescent="0.25">
      <c r="A3192">
        <v>1.8118421771444</v>
      </c>
      <c r="B3192">
        <v>4.9796056178391899</v>
      </c>
    </row>
    <row r="3193" spans="1:2" x14ac:dyDescent="0.25">
      <c r="A3193">
        <v>30.8755244983425</v>
      </c>
      <c r="B3193">
        <v>-1.3061307911384199</v>
      </c>
    </row>
    <row r="3194" spans="1:2" x14ac:dyDescent="0.25">
      <c r="A3194">
        <v>11.818849625160601</v>
      </c>
      <c r="B3194">
        <v>7.3230246842747997</v>
      </c>
    </row>
    <row r="3195" spans="1:2" x14ac:dyDescent="0.25">
      <c r="A3195">
        <f>-22.4101754985223</f>
        <v>-22.4101754985223</v>
      </c>
      <c r="B3195">
        <v>-15.0173457775696</v>
      </c>
    </row>
    <row r="3196" spans="1:2" x14ac:dyDescent="0.25">
      <c r="A3196">
        <f>-29.1230118819837</f>
        <v>-29.1230118819837</v>
      </c>
      <c r="B3196">
        <v>-12.640213959738899</v>
      </c>
    </row>
    <row r="3197" spans="1:2" x14ac:dyDescent="0.25">
      <c r="A3197">
        <f>-30.40020590464</f>
        <v>-30.40020590464</v>
      </c>
      <c r="B3197">
        <v>-10.070928249361801</v>
      </c>
    </row>
    <row r="3198" spans="1:2" x14ac:dyDescent="0.25">
      <c r="A3198">
        <v>9.5655986103639401E-2</v>
      </c>
      <c r="B3198">
        <v>-0.29635242422904601</v>
      </c>
    </row>
    <row r="3199" spans="1:2" x14ac:dyDescent="0.25">
      <c r="A3199">
        <v>-4.9263191178654298</v>
      </c>
      <c r="B3199">
        <v>9.2130308665781104</v>
      </c>
    </row>
    <row r="3200" spans="1:2" x14ac:dyDescent="0.25">
      <c r="A3200">
        <v>22.633421668542699</v>
      </c>
      <c r="B3200">
        <v>-4.6092848918038003</v>
      </c>
    </row>
    <row r="3201" spans="1:2" x14ac:dyDescent="0.25">
      <c r="A3201">
        <v>27.0509692809383</v>
      </c>
      <c r="B3201">
        <v>-6.944034324275</v>
      </c>
    </row>
    <row r="3202" spans="1:2" x14ac:dyDescent="0.25">
      <c r="A3202">
        <v>24.7951584722672</v>
      </c>
      <c r="B3202">
        <v>-1.94638270998328</v>
      </c>
    </row>
    <row r="3203" spans="1:2" x14ac:dyDescent="0.25">
      <c r="A3203">
        <f>-17.4572800451328</f>
        <v>-17.457280045132801</v>
      </c>
      <c r="B3203">
        <v>-10.3994853439054</v>
      </c>
    </row>
    <row r="3204" spans="1:2" x14ac:dyDescent="0.25">
      <c r="A3204">
        <f>-24.6507421349446</f>
        <v>-24.650742134944601</v>
      </c>
      <c r="B3204">
        <v>-11.5933601089354</v>
      </c>
    </row>
    <row r="3205" spans="1:2" x14ac:dyDescent="0.25">
      <c r="A3205">
        <v>10.701023355219601</v>
      </c>
      <c r="B3205">
        <v>8.2362347334959605</v>
      </c>
    </row>
    <row r="3206" spans="1:2" x14ac:dyDescent="0.25">
      <c r="A3206">
        <v>22.398185054749199</v>
      </c>
      <c r="B3206">
        <v>-6.7405944867599299</v>
      </c>
    </row>
    <row r="3207" spans="1:2" x14ac:dyDescent="0.25">
      <c r="A3207">
        <v>-6.2717126676112498</v>
      </c>
      <c r="B3207">
        <v>4.1568970401680296</v>
      </c>
    </row>
    <row r="3208" spans="1:2" x14ac:dyDescent="0.25">
      <c r="A3208">
        <f>-22.752828879813</f>
        <v>-22.752828879812999</v>
      </c>
      <c r="B3208">
        <v>-16.211694251849799</v>
      </c>
    </row>
    <row r="3209" spans="1:2" x14ac:dyDescent="0.25">
      <c r="A3209">
        <v>13.0062056812984</v>
      </c>
      <c r="B3209">
        <v>5.6032731651378</v>
      </c>
    </row>
    <row r="3210" spans="1:2" x14ac:dyDescent="0.25">
      <c r="A3210">
        <v>38.722347593197703</v>
      </c>
      <c r="B3210">
        <v>-4.4337919444981697</v>
      </c>
    </row>
    <row r="3211" spans="1:2" x14ac:dyDescent="0.25">
      <c r="A3211">
        <v>26.705590665255801</v>
      </c>
      <c r="B3211">
        <v>-0.37223674687984698</v>
      </c>
    </row>
    <row r="3212" spans="1:2" x14ac:dyDescent="0.25">
      <c r="A3212">
        <v>26.849607931654798</v>
      </c>
      <c r="B3212">
        <v>-2.20114915419596</v>
      </c>
    </row>
    <row r="3213" spans="1:2" x14ac:dyDescent="0.25">
      <c r="A3213">
        <f>-22.2330124267999</f>
        <v>-22.233012426799899</v>
      </c>
      <c r="B3213">
        <v>-19.3926672625579</v>
      </c>
    </row>
    <row r="3214" spans="1:2" x14ac:dyDescent="0.25">
      <c r="A3214">
        <f>-29.5314300026514</f>
        <v>-29.531430002651401</v>
      </c>
      <c r="B3214">
        <v>-14.896489424933399</v>
      </c>
    </row>
    <row r="3215" spans="1:2" x14ac:dyDescent="0.25">
      <c r="A3215">
        <f>-35.0569874193226</f>
        <v>-35.056987419322603</v>
      </c>
      <c r="B3215">
        <v>-16.2364573798646</v>
      </c>
    </row>
    <row r="3216" spans="1:2" x14ac:dyDescent="0.25">
      <c r="A3216">
        <f>-18.8794603190697</f>
        <v>-18.8794603190697</v>
      </c>
      <c r="B3216">
        <v>-12.988856889783699</v>
      </c>
    </row>
    <row r="3217" spans="1:2" x14ac:dyDescent="0.25">
      <c r="A3217">
        <v>26.2033463030333</v>
      </c>
      <c r="B3217">
        <v>-7.9616504400283103</v>
      </c>
    </row>
    <row r="3218" spans="1:2" x14ac:dyDescent="0.25">
      <c r="A3218">
        <v>29.061286059119599</v>
      </c>
      <c r="B3218">
        <v>-3.85550242236003</v>
      </c>
    </row>
    <row r="3219" spans="1:2" x14ac:dyDescent="0.25">
      <c r="A3219">
        <v>-0.131792817909722</v>
      </c>
      <c r="B3219">
        <v>4.6301238394773803</v>
      </c>
    </row>
    <row r="3220" spans="1:2" x14ac:dyDescent="0.25">
      <c r="A3220">
        <f>-34.9120489378351</f>
        <v>-34.912048937835102</v>
      </c>
      <c r="B3220">
        <v>-15.592075796508199</v>
      </c>
    </row>
    <row r="3221" spans="1:2" x14ac:dyDescent="0.25">
      <c r="A3221">
        <v>4.7262886313753496</v>
      </c>
      <c r="B3221">
        <v>0.81948979449769199</v>
      </c>
    </row>
    <row r="3222" spans="1:2" x14ac:dyDescent="0.25">
      <c r="A3222">
        <f>-30.8154465346367</f>
        <v>-30.815446534636699</v>
      </c>
      <c r="B3222">
        <v>-14.634687854895001</v>
      </c>
    </row>
    <row r="3223" spans="1:2" x14ac:dyDescent="0.25">
      <c r="A3223">
        <f>-25.4183266752637</f>
        <v>-25.4183266752637</v>
      </c>
      <c r="B3223">
        <v>-14.795201965973799</v>
      </c>
    </row>
    <row r="3224" spans="1:2" x14ac:dyDescent="0.25">
      <c r="A3224">
        <f>-20.5942631456137</f>
        <v>-20.594263145613699</v>
      </c>
      <c r="B3224">
        <v>-18.825659678432</v>
      </c>
    </row>
    <row r="3225" spans="1:2" x14ac:dyDescent="0.25">
      <c r="A3225">
        <v>-1.46755030377433</v>
      </c>
      <c r="B3225">
        <v>4.2414575571578199</v>
      </c>
    </row>
    <row r="3226" spans="1:2" x14ac:dyDescent="0.25">
      <c r="A3226">
        <f>-26.1488613842755</f>
        <v>-26.148861384275499</v>
      </c>
      <c r="B3226">
        <v>-12.712560536426301</v>
      </c>
    </row>
    <row r="3227" spans="1:2" x14ac:dyDescent="0.25">
      <c r="A3227">
        <v>22.720968375929399</v>
      </c>
      <c r="B3227">
        <v>-8.34705785602522</v>
      </c>
    </row>
    <row r="3228" spans="1:2" x14ac:dyDescent="0.25">
      <c r="A3228">
        <v>-3.8595654872818699</v>
      </c>
      <c r="B3228">
        <v>5.4903000589306199</v>
      </c>
    </row>
    <row r="3229" spans="1:2" x14ac:dyDescent="0.25">
      <c r="A3229">
        <v>25.278181872245298</v>
      </c>
      <c r="B3229">
        <v>-0.81917611781408595</v>
      </c>
    </row>
    <row r="3230" spans="1:2" x14ac:dyDescent="0.25">
      <c r="A3230">
        <v>4.16306628048231</v>
      </c>
      <c r="B3230">
        <v>9.0870084738709593</v>
      </c>
    </row>
    <row r="3231" spans="1:2" x14ac:dyDescent="0.25">
      <c r="A3231">
        <f>-24.8755361929456</f>
        <v>-24.875536192945599</v>
      </c>
      <c r="B3231">
        <v>-10.662528983560099</v>
      </c>
    </row>
    <row r="3232" spans="1:2" x14ac:dyDescent="0.25">
      <c r="A3232">
        <v>7.3230359657533501</v>
      </c>
      <c r="B3232">
        <v>8.8404698064723402</v>
      </c>
    </row>
    <row r="3233" spans="1:2" x14ac:dyDescent="0.25">
      <c r="A3233">
        <f>-34.8251895319456</f>
        <v>-34.825189531945597</v>
      </c>
      <c r="B3233">
        <v>-13.0746581825448</v>
      </c>
    </row>
    <row r="3234" spans="1:2" x14ac:dyDescent="0.25">
      <c r="A3234">
        <v>7.7190621245042097</v>
      </c>
      <c r="B3234">
        <v>5.0707023600524401</v>
      </c>
    </row>
    <row r="3235" spans="1:2" x14ac:dyDescent="0.25">
      <c r="A3235">
        <f>-34.2245504243873</f>
        <v>-34.224550424387303</v>
      </c>
      <c r="B3235">
        <v>-13.378396271604</v>
      </c>
    </row>
    <row r="3236" spans="1:2" x14ac:dyDescent="0.25">
      <c r="A3236">
        <f>-30.4930916654611</f>
        <v>-30.493091665461101</v>
      </c>
      <c r="B3236">
        <v>-15.110257400441601</v>
      </c>
    </row>
    <row r="3237" spans="1:2" x14ac:dyDescent="0.25">
      <c r="A3237">
        <v>12.7093122948533</v>
      </c>
      <c r="B3237">
        <v>7.6732745239379803</v>
      </c>
    </row>
    <row r="3238" spans="1:2" x14ac:dyDescent="0.25">
      <c r="A3238">
        <v>9.5756840684289397</v>
      </c>
      <c r="B3238">
        <v>9.3711824103860604</v>
      </c>
    </row>
    <row r="3239" spans="1:2" x14ac:dyDescent="0.25">
      <c r="A3239">
        <f>-28.8227782116606</f>
        <v>-28.822778211660601</v>
      </c>
      <c r="B3239">
        <v>-18.254485183617199</v>
      </c>
    </row>
    <row r="3240" spans="1:2" x14ac:dyDescent="0.25">
      <c r="A3240">
        <v>25.456272877023999</v>
      </c>
      <c r="B3240">
        <v>-4.3945051189561504</v>
      </c>
    </row>
    <row r="3241" spans="1:2" x14ac:dyDescent="0.25">
      <c r="A3241">
        <v>31.9274160128024</v>
      </c>
      <c r="B3241">
        <v>-4.6642100408503699</v>
      </c>
    </row>
    <row r="3242" spans="1:2" x14ac:dyDescent="0.25">
      <c r="A3242">
        <f>-15.9694871376802</f>
        <v>-15.969487137680201</v>
      </c>
      <c r="B3242">
        <v>-18.625768239553999</v>
      </c>
    </row>
    <row r="3243" spans="1:2" x14ac:dyDescent="0.25">
      <c r="A3243">
        <v>38.423666630597502</v>
      </c>
      <c r="B3243">
        <v>-8.1857635892416205</v>
      </c>
    </row>
    <row r="3244" spans="1:2" x14ac:dyDescent="0.25">
      <c r="A3244">
        <v>0.20009311444168501</v>
      </c>
      <c r="B3244">
        <v>8.2808733405240602</v>
      </c>
    </row>
    <row r="3245" spans="1:2" x14ac:dyDescent="0.25">
      <c r="A3245">
        <f>-20.2908947439065</f>
        <v>-20.290894743906499</v>
      </c>
      <c r="B3245">
        <v>-18.789062338394402</v>
      </c>
    </row>
    <row r="3246" spans="1:2" x14ac:dyDescent="0.25">
      <c r="A3246">
        <f>-21.0583433092554</f>
        <v>-21.058343309255399</v>
      </c>
      <c r="B3246">
        <v>-18.616048740057</v>
      </c>
    </row>
    <row r="3247" spans="1:2" x14ac:dyDescent="0.25">
      <c r="A3247">
        <v>7.9511646585851903</v>
      </c>
      <c r="B3247">
        <v>0.88035996529006799</v>
      </c>
    </row>
    <row r="3248" spans="1:2" x14ac:dyDescent="0.25">
      <c r="A3248">
        <f>-4.81734653218533</f>
        <v>-4.8173465321853302</v>
      </c>
      <c r="B3248">
        <v>-2.30544376874828E-2</v>
      </c>
    </row>
    <row r="3249" spans="1:2" x14ac:dyDescent="0.25">
      <c r="A3249">
        <v>5.6839891529692199</v>
      </c>
      <c r="B3249">
        <v>3.39891402503735</v>
      </c>
    </row>
    <row r="3250" spans="1:2" x14ac:dyDescent="0.25">
      <c r="A3250">
        <v>35.876061394361898</v>
      </c>
      <c r="B3250">
        <v>-3.8644845938015799</v>
      </c>
    </row>
    <row r="3251" spans="1:2" x14ac:dyDescent="0.25">
      <c r="A3251">
        <v>-1.6402829818787099</v>
      </c>
      <c r="B3251">
        <v>6.5345158364140303</v>
      </c>
    </row>
    <row r="3252" spans="1:2" x14ac:dyDescent="0.25">
      <c r="A3252">
        <f>-18.5949239537387</f>
        <v>-18.5949239537387</v>
      </c>
      <c r="B3252">
        <v>-12.425653026861299</v>
      </c>
    </row>
    <row r="3253" spans="1:2" x14ac:dyDescent="0.25">
      <c r="A3253">
        <v>23.825986388478601</v>
      </c>
      <c r="B3253">
        <v>-2.1621522126958999</v>
      </c>
    </row>
    <row r="3254" spans="1:2" x14ac:dyDescent="0.25">
      <c r="A3254">
        <v>-1.0840843912575799</v>
      </c>
      <c r="B3254">
        <v>8.7662433154692003</v>
      </c>
    </row>
    <row r="3255" spans="1:2" x14ac:dyDescent="0.25">
      <c r="A3255">
        <v>7.2489721004418604</v>
      </c>
      <c r="B3255">
        <v>2.8861469796725898</v>
      </c>
    </row>
    <row r="3256" spans="1:2" x14ac:dyDescent="0.25">
      <c r="A3256">
        <v>5.4261971866252603</v>
      </c>
      <c r="B3256">
        <v>2.0997734699597501</v>
      </c>
    </row>
    <row r="3257" spans="1:2" x14ac:dyDescent="0.25">
      <c r="A3257">
        <v>0.13892043413833099</v>
      </c>
      <c r="B3257">
        <v>4.3789212265981501</v>
      </c>
    </row>
    <row r="3258" spans="1:2" x14ac:dyDescent="0.25">
      <c r="A3258">
        <v>-5.9372630695048798</v>
      </c>
      <c r="B3258">
        <v>9.35824315188189</v>
      </c>
    </row>
    <row r="3259" spans="1:2" x14ac:dyDescent="0.25">
      <c r="A3259">
        <f>-27.854348112099</f>
        <v>-27.854348112099</v>
      </c>
      <c r="B3259">
        <v>-11.9936798412895</v>
      </c>
    </row>
    <row r="3260" spans="1:2" x14ac:dyDescent="0.25">
      <c r="A3260">
        <v>-3.3534133454961998</v>
      </c>
      <c r="B3260">
        <v>7.1263573531945799</v>
      </c>
    </row>
    <row r="3261" spans="1:2" x14ac:dyDescent="0.25">
      <c r="A3261">
        <v>-3.2816531675022902</v>
      </c>
      <c r="B3261">
        <v>6.9362925050235997</v>
      </c>
    </row>
    <row r="3262" spans="1:2" x14ac:dyDescent="0.25">
      <c r="A3262">
        <v>-3.5187112736984298</v>
      </c>
      <c r="B3262">
        <v>1.2007301857500901</v>
      </c>
    </row>
    <row r="3263" spans="1:2" x14ac:dyDescent="0.25">
      <c r="A3263">
        <f>-26.509982082261</f>
        <v>-26.509982082261001</v>
      </c>
      <c r="B3263">
        <v>-9.8997551879841605</v>
      </c>
    </row>
    <row r="3264" spans="1:2" x14ac:dyDescent="0.25">
      <c r="A3264">
        <v>-5.4507212245424803</v>
      </c>
      <c r="B3264">
        <v>4.77142421326801</v>
      </c>
    </row>
    <row r="3265" spans="1:2" x14ac:dyDescent="0.25">
      <c r="A3265">
        <v>-4.6008409400699</v>
      </c>
      <c r="B3265">
        <v>3.6358492340233899</v>
      </c>
    </row>
    <row r="3266" spans="1:2" x14ac:dyDescent="0.25">
      <c r="A3266">
        <v>22.016650423499499</v>
      </c>
      <c r="B3266">
        <v>-5.2699890707968802</v>
      </c>
    </row>
    <row r="3267" spans="1:2" x14ac:dyDescent="0.25">
      <c r="A3267">
        <f>-17.0575828534561</f>
        <v>-17.0575828534561</v>
      </c>
      <c r="B3267">
        <v>-18.913876387730401</v>
      </c>
    </row>
    <row r="3268" spans="1:2" x14ac:dyDescent="0.25">
      <c r="A3268">
        <f>-26.6768261383873</f>
        <v>-26.676826138387302</v>
      </c>
      <c r="B3268">
        <v>-15.676144829161499</v>
      </c>
    </row>
    <row r="3269" spans="1:2" x14ac:dyDescent="0.25">
      <c r="A3269">
        <v>26.588724453469499</v>
      </c>
      <c r="B3269">
        <v>-3.8696417882318301</v>
      </c>
    </row>
    <row r="3270" spans="1:2" x14ac:dyDescent="0.25">
      <c r="A3270">
        <v>6.6973562720174602</v>
      </c>
      <c r="B3270">
        <v>5.7178830074935396</v>
      </c>
    </row>
    <row r="3271" spans="1:2" x14ac:dyDescent="0.25">
      <c r="A3271">
        <v>5.0927580184108798</v>
      </c>
      <c r="B3271">
        <v>8.2473412836462305</v>
      </c>
    </row>
    <row r="3272" spans="1:2" x14ac:dyDescent="0.25">
      <c r="A3272">
        <f>-22.6016052394278</f>
        <v>-22.601605239427801</v>
      </c>
      <c r="B3272">
        <v>-9.97087467436182</v>
      </c>
    </row>
    <row r="3273" spans="1:2" x14ac:dyDescent="0.25">
      <c r="A3273">
        <v>38.542384036540099</v>
      </c>
      <c r="B3273">
        <v>-2.3423422237739402</v>
      </c>
    </row>
    <row r="3274" spans="1:2" x14ac:dyDescent="0.25">
      <c r="A3274">
        <v>30.916378588958199</v>
      </c>
      <c r="B3274">
        <v>-7.2556346817753301</v>
      </c>
    </row>
    <row r="3275" spans="1:2" x14ac:dyDescent="0.25">
      <c r="A3275">
        <v>23.971267357180601</v>
      </c>
      <c r="B3275">
        <v>-9.1385340339256604</v>
      </c>
    </row>
    <row r="3276" spans="1:2" x14ac:dyDescent="0.25">
      <c r="A3276">
        <v>3.6789823269099098</v>
      </c>
      <c r="B3276">
        <v>0.97969521885601596</v>
      </c>
    </row>
    <row r="3277" spans="1:2" x14ac:dyDescent="0.25">
      <c r="A3277">
        <f>-34.5731761364403</f>
        <v>-34.573176136440303</v>
      </c>
      <c r="B3277">
        <v>-9.6171826379581802</v>
      </c>
    </row>
    <row r="3278" spans="1:2" x14ac:dyDescent="0.25">
      <c r="A3278">
        <v>0.90795153772095505</v>
      </c>
      <c r="B3278">
        <v>0.58874183477476505</v>
      </c>
    </row>
    <row r="3279" spans="1:2" x14ac:dyDescent="0.25">
      <c r="A3279">
        <v>5.3020129889825904</v>
      </c>
      <c r="B3279">
        <v>3.79782373522292</v>
      </c>
    </row>
    <row r="3280" spans="1:2" x14ac:dyDescent="0.25">
      <c r="A3280">
        <v>35.671870448785697</v>
      </c>
      <c r="B3280">
        <v>-1.9326693928538801</v>
      </c>
    </row>
    <row r="3281" spans="1:2" x14ac:dyDescent="0.25">
      <c r="A3281">
        <v>36.005364299722302</v>
      </c>
      <c r="B3281">
        <v>-8.6438412998206093</v>
      </c>
    </row>
    <row r="3282" spans="1:2" x14ac:dyDescent="0.25">
      <c r="A3282">
        <v>38.550586714576802</v>
      </c>
      <c r="B3282">
        <v>-2.4149866359963599</v>
      </c>
    </row>
    <row r="3283" spans="1:2" x14ac:dyDescent="0.25">
      <c r="A3283">
        <f>-32.4402401448767</f>
        <v>-32.440240144876697</v>
      </c>
      <c r="B3283">
        <v>-11.1108414175542</v>
      </c>
    </row>
    <row r="3284" spans="1:2" x14ac:dyDescent="0.25">
      <c r="A3284">
        <v>31.661280960891101</v>
      </c>
      <c r="B3284">
        <v>-1.6116067912126499</v>
      </c>
    </row>
    <row r="3285" spans="1:2" x14ac:dyDescent="0.25">
      <c r="A3285">
        <f>-34.7709636666335</f>
        <v>-34.770963666633499</v>
      </c>
      <c r="B3285">
        <v>-13.853062201484899</v>
      </c>
    </row>
    <row r="3286" spans="1:2" x14ac:dyDescent="0.25">
      <c r="A3286">
        <v>39.964368442790501</v>
      </c>
      <c r="B3286">
        <v>-3.7486157612170001</v>
      </c>
    </row>
    <row r="3287" spans="1:2" x14ac:dyDescent="0.25">
      <c r="A3287">
        <f>-31.2019669544835</f>
        <v>-31.201966954483499</v>
      </c>
      <c r="B3287">
        <v>-11.8770456004446</v>
      </c>
    </row>
    <row r="3288" spans="1:2" x14ac:dyDescent="0.25">
      <c r="A3288">
        <v>40.054993704053899</v>
      </c>
      <c r="B3288">
        <v>-5.3286860010560497</v>
      </c>
    </row>
    <row r="3289" spans="1:2" x14ac:dyDescent="0.25">
      <c r="A3289">
        <v>36.392090935653101</v>
      </c>
      <c r="B3289">
        <v>-5.9121603341554403</v>
      </c>
    </row>
    <row r="3290" spans="1:2" x14ac:dyDescent="0.25">
      <c r="A3290">
        <f>-21.1597015715263</f>
        <v>-21.159701571526298</v>
      </c>
      <c r="B3290">
        <v>-12.5678295810817</v>
      </c>
    </row>
    <row r="3291" spans="1:2" x14ac:dyDescent="0.25">
      <c r="A3291">
        <f>-31.2006085120792</f>
        <v>-31.200608512079199</v>
      </c>
      <c r="B3291">
        <v>-9.8506295703423294</v>
      </c>
    </row>
    <row r="3292" spans="1:2" x14ac:dyDescent="0.25">
      <c r="A3292">
        <v>39.157297188388199</v>
      </c>
      <c r="B3292">
        <v>-8.4420125278676892</v>
      </c>
    </row>
    <row r="3293" spans="1:2" x14ac:dyDescent="0.25">
      <c r="A3293">
        <v>34.313777518763402</v>
      </c>
      <c r="B3293">
        <v>-1.07734018353033</v>
      </c>
    </row>
    <row r="3294" spans="1:2" x14ac:dyDescent="0.25">
      <c r="A3294">
        <v>29.020344325342101</v>
      </c>
      <c r="B3294">
        <v>-2.8642699318918599</v>
      </c>
    </row>
    <row r="3295" spans="1:2" x14ac:dyDescent="0.25">
      <c r="A3295">
        <v>26.551332396900001</v>
      </c>
      <c r="B3295">
        <v>-5.3869305155987197</v>
      </c>
    </row>
    <row r="3296" spans="1:2" x14ac:dyDescent="0.25">
      <c r="A3296">
        <v>28.6759897341848</v>
      </c>
      <c r="B3296">
        <v>-4.9117587391275102</v>
      </c>
    </row>
    <row r="3297" spans="1:2" x14ac:dyDescent="0.25">
      <c r="A3297">
        <v>21.195692130506099</v>
      </c>
      <c r="B3297">
        <v>-2.6801445881061201</v>
      </c>
    </row>
    <row r="3298" spans="1:2" x14ac:dyDescent="0.25">
      <c r="A3298">
        <v>24.875300243410202</v>
      </c>
      <c r="B3298">
        <v>0.123095351404163</v>
      </c>
    </row>
    <row r="3299" spans="1:2" x14ac:dyDescent="0.25">
      <c r="A3299">
        <v>11.2568618969872</v>
      </c>
      <c r="B3299">
        <v>1.50789092616057</v>
      </c>
    </row>
    <row r="3300" spans="1:2" x14ac:dyDescent="0.25">
      <c r="A3300">
        <v>-3.2164183031953502</v>
      </c>
      <c r="B3300">
        <v>1.3298279134026001</v>
      </c>
    </row>
    <row r="3301" spans="1:2" x14ac:dyDescent="0.25">
      <c r="A3301">
        <v>2.5644883568810299</v>
      </c>
      <c r="B3301">
        <v>9.3791135602655693</v>
      </c>
    </row>
    <row r="3302" spans="1:2" x14ac:dyDescent="0.25">
      <c r="A3302">
        <f>-28.0620316917048</f>
        <v>-28.062031691704799</v>
      </c>
      <c r="B3302">
        <v>-19.315719724291</v>
      </c>
    </row>
    <row r="3303" spans="1:2" x14ac:dyDescent="0.25">
      <c r="A3303">
        <v>40.739805959901801</v>
      </c>
      <c r="B3303">
        <v>-1.1986902423532599</v>
      </c>
    </row>
    <row r="3304" spans="1:2" x14ac:dyDescent="0.25">
      <c r="A3304">
        <v>-3.03306034976828</v>
      </c>
      <c r="B3304">
        <v>8.9367481186880404</v>
      </c>
    </row>
    <row r="3305" spans="1:2" x14ac:dyDescent="0.25">
      <c r="A3305">
        <v>11.6394544688282</v>
      </c>
      <c r="B3305">
        <v>4.1942888307671504</v>
      </c>
    </row>
    <row r="3306" spans="1:2" x14ac:dyDescent="0.25">
      <c r="A3306">
        <v>40.451974469609198</v>
      </c>
      <c r="B3306">
        <v>-4.0092740465751602</v>
      </c>
    </row>
    <row r="3307" spans="1:2" x14ac:dyDescent="0.25">
      <c r="A3307">
        <v>23.274640148101899</v>
      </c>
      <c r="B3307">
        <v>-4.7816553630893903</v>
      </c>
    </row>
    <row r="3308" spans="1:2" x14ac:dyDescent="0.25">
      <c r="A3308">
        <v>33.736531100217199</v>
      </c>
      <c r="B3308">
        <v>-0.98080239971483396</v>
      </c>
    </row>
    <row r="3309" spans="1:2" x14ac:dyDescent="0.25">
      <c r="A3309">
        <v>39.853233954918799</v>
      </c>
      <c r="B3309">
        <v>-2.4683907419778999</v>
      </c>
    </row>
    <row r="3310" spans="1:2" x14ac:dyDescent="0.25">
      <c r="A3310">
        <v>-0.57078990755104397</v>
      </c>
      <c r="B3310">
        <v>4.0854442421423496</v>
      </c>
    </row>
    <row r="3311" spans="1:2" x14ac:dyDescent="0.25">
      <c r="A3311">
        <f>-25.2136043993313</f>
        <v>-25.213604399331299</v>
      </c>
      <c r="B3311">
        <v>-15.0844102746746</v>
      </c>
    </row>
    <row r="3312" spans="1:2" x14ac:dyDescent="0.25">
      <c r="A3312">
        <v>30.532322385507701</v>
      </c>
      <c r="B3312">
        <v>-2.76944995446667</v>
      </c>
    </row>
    <row r="3313" spans="1:2" x14ac:dyDescent="0.25">
      <c r="A3313">
        <f>-15.3689747782793</f>
        <v>-15.3689747782793</v>
      </c>
      <c r="B3313">
        <v>-17.315992845424301</v>
      </c>
    </row>
    <row r="3314" spans="1:2" x14ac:dyDescent="0.25">
      <c r="A3314">
        <v>10.253187983798799</v>
      </c>
      <c r="B3314">
        <v>1.6364149565819801</v>
      </c>
    </row>
    <row r="3315" spans="1:2" x14ac:dyDescent="0.25">
      <c r="A3315">
        <v>-5.5645974262999101</v>
      </c>
      <c r="B3315">
        <v>6.5445394109961699</v>
      </c>
    </row>
    <row r="3316" spans="1:2" x14ac:dyDescent="0.25">
      <c r="A3316">
        <v>20.957399333126599</v>
      </c>
      <c r="B3316">
        <v>-3.22750958083786</v>
      </c>
    </row>
    <row r="3317" spans="1:2" x14ac:dyDescent="0.25">
      <c r="A3317">
        <v>24.003192092680401</v>
      </c>
      <c r="B3317">
        <v>-3.4588661887285399</v>
      </c>
    </row>
    <row r="3318" spans="1:2" x14ac:dyDescent="0.25">
      <c r="A3318">
        <f>-28.4268746207857</f>
        <v>-28.4268746207857</v>
      </c>
      <c r="B3318">
        <v>-12.5016015348924</v>
      </c>
    </row>
    <row r="3319" spans="1:2" x14ac:dyDescent="0.25">
      <c r="A3319">
        <f>-18.9953637265643</f>
        <v>-18.9953637265643</v>
      </c>
      <c r="B3319">
        <v>-19.176456929267101</v>
      </c>
    </row>
    <row r="3320" spans="1:2" x14ac:dyDescent="0.25">
      <c r="A3320">
        <v>-4.5285863960430399</v>
      </c>
      <c r="B3320">
        <v>2.8507490913917102</v>
      </c>
    </row>
    <row r="3321" spans="1:2" x14ac:dyDescent="0.25">
      <c r="A3321">
        <f>-34.4074352400176</f>
        <v>-34.407435240017598</v>
      </c>
      <c r="B3321">
        <v>-10.4107243475299</v>
      </c>
    </row>
    <row r="3322" spans="1:2" x14ac:dyDescent="0.25">
      <c r="A3322">
        <v>-4.6956766761757898</v>
      </c>
      <c r="B3322">
        <v>1.5752424512323899</v>
      </c>
    </row>
    <row r="3323" spans="1:2" x14ac:dyDescent="0.25">
      <c r="A3323">
        <v>-0.47072734039275599</v>
      </c>
      <c r="B3323">
        <v>1.83423295168587</v>
      </c>
    </row>
    <row r="3324" spans="1:2" x14ac:dyDescent="0.25">
      <c r="A3324">
        <f>-18.3076263970201</f>
        <v>-18.307626397020101</v>
      </c>
      <c r="B3324">
        <v>-14.232494397700499</v>
      </c>
    </row>
    <row r="3325" spans="1:2" x14ac:dyDescent="0.25">
      <c r="A3325">
        <f>-20.6660977563251</f>
        <v>-20.666097756325101</v>
      </c>
      <c r="B3325">
        <v>-14.4967485208453</v>
      </c>
    </row>
    <row r="3326" spans="1:2" x14ac:dyDescent="0.25">
      <c r="A3326">
        <f>-22.3678203414426</f>
        <v>-22.367820341442599</v>
      </c>
      <c r="B3326">
        <v>-16.387711376031302</v>
      </c>
    </row>
    <row r="3327" spans="1:2" x14ac:dyDescent="0.25">
      <c r="A3327">
        <v>4.5143989176656998</v>
      </c>
      <c r="B3327">
        <v>8.5207946666271592</v>
      </c>
    </row>
    <row r="3328" spans="1:2" x14ac:dyDescent="0.25">
      <c r="A3328">
        <v>31.987936790827401</v>
      </c>
      <c r="B3328">
        <v>-3.2455402888245901</v>
      </c>
    </row>
    <row r="3329" spans="1:2" x14ac:dyDescent="0.25">
      <c r="A3329">
        <f>-29.5895111275454</f>
        <v>-29.5895111275454</v>
      </c>
      <c r="B3329">
        <v>-13.209174978270299</v>
      </c>
    </row>
    <row r="3330" spans="1:2" x14ac:dyDescent="0.25">
      <c r="A3330">
        <v>22.470158434290401</v>
      </c>
      <c r="B3330">
        <v>-0.38187187466608502</v>
      </c>
    </row>
    <row r="3331" spans="1:2" x14ac:dyDescent="0.25">
      <c r="A3331">
        <f>-30.0925679714394</f>
        <v>-30.092567971439401</v>
      </c>
      <c r="B3331">
        <v>-13.8549318512382</v>
      </c>
    </row>
    <row r="3332" spans="1:2" x14ac:dyDescent="0.25">
      <c r="A3332">
        <f>-23.9686603431209</f>
        <v>-23.968660343120899</v>
      </c>
      <c r="B3332">
        <v>-12.221677713384</v>
      </c>
    </row>
    <row r="3333" spans="1:2" x14ac:dyDescent="0.25">
      <c r="A3333">
        <v>-1.06155687923512</v>
      </c>
      <c r="B3333">
        <v>3.0786204633519501</v>
      </c>
    </row>
    <row r="3334" spans="1:2" x14ac:dyDescent="0.25">
      <c r="A3334">
        <f>-32.1667889048859</f>
        <v>-32.166788904885898</v>
      </c>
      <c r="B3334">
        <v>-14.215444236444201</v>
      </c>
    </row>
    <row r="3335" spans="1:2" x14ac:dyDescent="0.25">
      <c r="A3335">
        <v>8.7376482982083896</v>
      </c>
      <c r="B3335">
        <v>1.09787762228917</v>
      </c>
    </row>
    <row r="3336" spans="1:2" x14ac:dyDescent="0.25">
      <c r="A3336">
        <f>-23.5177359749765</f>
        <v>-23.5177359749765</v>
      </c>
      <c r="B3336">
        <v>-10.582210415530801</v>
      </c>
    </row>
    <row r="3337" spans="1:2" x14ac:dyDescent="0.25">
      <c r="A3337">
        <v>40.324921141994899</v>
      </c>
      <c r="B3337">
        <v>-0.31887634246000202</v>
      </c>
    </row>
    <row r="3338" spans="1:2" x14ac:dyDescent="0.25">
      <c r="A3338">
        <v>30.307498490750898</v>
      </c>
      <c r="B3338">
        <v>-9.0040978409469208</v>
      </c>
    </row>
    <row r="3339" spans="1:2" x14ac:dyDescent="0.25">
      <c r="A3339">
        <v>4.2110836030429004</v>
      </c>
      <c r="B3339">
        <v>3.37521792479206</v>
      </c>
    </row>
    <row r="3340" spans="1:2" x14ac:dyDescent="0.25">
      <c r="A3340">
        <v>27.4287363941426</v>
      </c>
      <c r="B3340">
        <v>-0.35831167953265802</v>
      </c>
    </row>
    <row r="3341" spans="1:2" x14ac:dyDescent="0.25">
      <c r="A3341">
        <v>37.812294315326596</v>
      </c>
      <c r="B3341">
        <v>-3.3875745608302501</v>
      </c>
    </row>
    <row r="3342" spans="1:2" x14ac:dyDescent="0.25">
      <c r="A3342">
        <f>-22.1115153953626</f>
        <v>-22.111515395362598</v>
      </c>
      <c r="B3342">
        <v>-18.208703792072001</v>
      </c>
    </row>
    <row r="3343" spans="1:2" x14ac:dyDescent="0.25">
      <c r="A3343">
        <v>-5.22939355014912</v>
      </c>
      <c r="B3343">
        <v>4.2919190815511996</v>
      </c>
    </row>
    <row r="3344" spans="1:2" x14ac:dyDescent="0.25">
      <c r="A3344">
        <v>12.387862417572901</v>
      </c>
      <c r="B3344">
        <v>1.7620020005461501</v>
      </c>
    </row>
    <row r="3345" spans="1:2" x14ac:dyDescent="0.25">
      <c r="A3345">
        <v>-3.2874156380946902</v>
      </c>
      <c r="B3345">
        <v>6.1794764520714303</v>
      </c>
    </row>
    <row r="3346" spans="1:2" x14ac:dyDescent="0.25">
      <c r="A3346">
        <v>-3.7173032561091501</v>
      </c>
      <c r="B3346">
        <v>9.6165100739157197</v>
      </c>
    </row>
    <row r="3347" spans="1:2" x14ac:dyDescent="0.25">
      <c r="A3347">
        <f>-34.5402831201677</f>
        <v>-34.5402831201677</v>
      </c>
      <c r="B3347">
        <v>-18.538620174559199</v>
      </c>
    </row>
    <row r="3348" spans="1:2" x14ac:dyDescent="0.25">
      <c r="A3348">
        <v>37.506409433381101</v>
      </c>
      <c r="B3348">
        <v>-7.2602784719300404</v>
      </c>
    </row>
    <row r="3349" spans="1:2" x14ac:dyDescent="0.25">
      <c r="A3349">
        <v>0.35891340333971</v>
      </c>
      <c r="B3349">
        <v>6.8959974528697296</v>
      </c>
    </row>
    <row r="3350" spans="1:2" x14ac:dyDescent="0.25">
      <c r="A3350">
        <f>-17.4350763676541</f>
        <v>-17.435076367654101</v>
      </c>
      <c r="B3350">
        <v>-13.9781999530235</v>
      </c>
    </row>
    <row r="3351" spans="1:2" x14ac:dyDescent="0.25">
      <c r="A3351">
        <v>13.390226238657901</v>
      </c>
      <c r="B3351">
        <v>0.54883699006753395</v>
      </c>
    </row>
    <row r="3352" spans="1:2" x14ac:dyDescent="0.25">
      <c r="A3352">
        <f>-18.2356031425073</f>
        <v>-18.235603142507301</v>
      </c>
      <c r="B3352">
        <v>-11.5494560947838</v>
      </c>
    </row>
    <row r="3353" spans="1:2" x14ac:dyDescent="0.25">
      <c r="A3353">
        <v>20.9291947549574</v>
      </c>
      <c r="B3353">
        <v>-8.3444165843093696</v>
      </c>
    </row>
    <row r="3354" spans="1:2" x14ac:dyDescent="0.25">
      <c r="A3354">
        <v>36.798160242529597</v>
      </c>
      <c r="B3354">
        <v>-4.01017863323497</v>
      </c>
    </row>
    <row r="3355" spans="1:2" x14ac:dyDescent="0.25">
      <c r="A3355">
        <v>6.8346634037361396</v>
      </c>
      <c r="B3355">
        <v>7.91843187478554</v>
      </c>
    </row>
    <row r="3356" spans="1:2" x14ac:dyDescent="0.25">
      <c r="A3356">
        <v>3.9710515477837798</v>
      </c>
      <c r="B3356">
        <v>8.6997476991248899</v>
      </c>
    </row>
    <row r="3357" spans="1:2" x14ac:dyDescent="0.25">
      <c r="A3357">
        <f>-29.1392448944471</f>
        <v>-29.139244894447099</v>
      </c>
      <c r="B3357">
        <v>-13.6677064129432</v>
      </c>
    </row>
    <row r="3358" spans="1:2" x14ac:dyDescent="0.25">
      <c r="A3358">
        <f>-32.0592720072609</f>
        <v>-32.059272007260901</v>
      </c>
      <c r="B3358">
        <v>-10.4095880646545</v>
      </c>
    </row>
    <row r="3359" spans="1:2" x14ac:dyDescent="0.25">
      <c r="A3359">
        <v>-0.42934012823136197</v>
      </c>
      <c r="B3359">
        <v>9.3063615152252801</v>
      </c>
    </row>
    <row r="3360" spans="1:2" x14ac:dyDescent="0.25">
      <c r="A3360">
        <v>27.562073278850502</v>
      </c>
      <c r="B3360">
        <v>0.15921790994422999</v>
      </c>
    </row>
    <row r="3361" spans="1:2" x14ac:dyDescent="0.25">
      <c r="A3361">
        <v>8.6434347033568706</v>
      </c>
      <c r="B3361">
        <v>7.8778379783815096</v>
      </c>
    </row>
    <row r="3362" spans="1:2" x14ac:dyDescent="0.25">
      <c r="A3362">
        <f>-20.6045469413651</f>
        <v>-20.604546941365101</v>
      </c>
      <c r="B3362">
        <v>-18.939405547980598</v>
      </c>
    </row>
    <row r="3363" spans="1:2" x14ac:dyDescent="0.25">
      <c r="A3363">
        <v>32.1402279964257</v>
      </c>
      <c r="B3363">
        <v>-5.1556330719046901</v>
      </c>
    </row>
    <row r="3364" spans="1:2" x14ac:dyDescent="0.25">
      <c r="A3364">
        <f>-19.4033290611671</f>
        <v>-19.403329061167099</v>
      </c>
      <c r="B3364">
        <v>-18.0823215097844</v>
      </c>
    </row>
    <row r="3365" spans="1:2" x14ac:dyDescent="0.25">
      <c r="A3365">
        <f>-16.5789392450496</f>
        <v>-16.5789392450496</v>
      </c>
      <c r="B3365">
        <v>-13.6562438968853</v>
      </c>
    </row>
    <row r="3366" spans="1:2" x14ac:dyDescent="0.25">
      <c r="A3366">
        <v>25.6396175253869</v>
      </c>
      <c r="B3366">
        <v>-2.5608892007291799</v>
      </c>
    </row>
    <row r="3367" spans="1:2" x14ac:dyDescent="0.25">
      <c r="A3367">
        <f>-29.9151378356947</f>
        <v>-29.915137835694701</v>
      </c>
      <c r="B3367">
        <v>-15.261071271711099</v>
      </c>
    </row>
    <row r="3368" spans="1:2" x14ac:dyDescent="0.25">
      <c r="A3368">
        <v>30.991758863024302</v>
      </c>
      <c r="B3368">
        <v>-7.0620988962160398</v>
      </c>
    </row>
    <row r="3369" spans="1:2" x14ac:dyDescent="0.25">
      <c r="A3369">
        <v>33.079134412902299</v>
      </c>
      <c r="B3369">
        <v>-2.2302526511682701</v>
      </c>
    </row>
    <row r="3370" spans="1:2" x14ac:dyDescent="0.25">
      <c r="A3370">
        <v>12.704823421650801</v>
      </c>
      <c r="B3370">
        <v>5.4597898921409902</v>
      </c>
    </row>
    <row r="3371" spans="1:2" x14ac:dyDescent="0.25">
      <c r="A3371">
        <f>-24.9616076112749</f>
        <v>-24.9616076112749</v>
      </c>
      <c r="B3371">
        <v>-11.0683358006318</v>
      </c>
    </row>
    <row r="3372" spans="1:2" x14ac:dyDescent="0.25">
      <c r="A3372">
        <f>-23.1640803057662</f>
        <v>-23.164080305766198</v>
      </c>
      <c r="B3372">
        <v>-11.6709385377986</v>
      </c>
    </row>
    <row r="3373" spans="1:2" x14ac:dyDescent="0.25">
      <c r="A3373">
        <v>31.505929022296598</v>
      </c>
      <c r="B3373">
        <v>0.25465850487845798</v>
      </c>
    </row>
    <row r="3374" spans="1:2" x14ac:dyDescent="0.25">
      <c r="A3374">
        <f>-19.1036872767638</f>
        <v>-19.1036872767638</v>
      </c>
      <c r="B3374">
        <v>-14.021314238133799</v>
      </c>
    </row>
    <row r="3375" spans="1:2" x14ac:dyDescent="0.25">
      <c r="A3375">
        <v>4.45627968775133</v>
      </c>
      <c r="B3375">
        <v>5.3311094420582403</v>
      </c>
    </row>
    <row r="3376" spans="1:2" x14ac:dyDescent="0.25">
      <c r="A3376">
        <v>22.956389410537</v>
      </c>
      <c r="B3376">
        <v>-5.3861558913246901</v>
      </c>
    </row>
    <row r="3377" spans="1:2" x14ac:dyDescent="0.25">
      <c r="A3377">
        <f>-22.9150703694619</f>
        <v>-22.915070369461901</v>
      </c>
      <c r="B3377">
        <v>-11.5495187437373</v>
      </c>
    </row>
    <row r="3378" spans="1:2" x14ac:dyDescent="0.25">
      <c r="A3378">
        <v>21.024644759977999</v>
      </c>
      <c r="B3378">
        <v>-7.4861793750745802</v>
      </c>
    </row>
    <row r="3379" spans="1:2" x14ac:dyDescent="0.25">
      <c r="A3379">
        <f>-21.9361261666555</f>
        <v>-21.936126166655502</v>
      </c>
      <c r="B3379">
        <v>-13.338595285882</v>
      </c>
    </row>
    <row r="3380" spans="1:2" x14ac:dyDescent="0.25">
      <c r="A3380">
        <v>-0.55540144082083798</v>
      </c>
      <c r="B3380">
        <v>1.03100383491067</v>
      </c>
    </row>
    <row r="3381" spans="1:2" x14ac:dyDescent="0.25">
      <c r="A3381">
        <v>-4.4166196502835904</v>
      </c>
      <c r="B3381">
        <v>3.7008103517940998</v>
      </c>
    </row>
    <row r="3382" spans="1:2" x14ac:dyDescent="0.25">
      <c r="A3382">
        <f>-18.6994109025547</f>
        <v>-18.6994109025547</v>
      </c>
      <c r="B3382">
        <v>-18.049822360404999</v>
      </c>
    </row>
    <row r="3383" spans="1:2" x14ac:dyDescent="0.25">
      <c r="A3383">
        <v>24.394023797616502</v>
      </c>
      <c r="B3383">
        <v>-8.5716914474246497</v>
      </c>
    </row>
    <row r="3384" spans="1:2" x14ac:dyDescent="0.25">
      <c r="A3384">
        <v>11.359837303791201</v>
      </c>
      <c r="B3384">
        <v>6.2537030811446597</v>
      </c>
    </row>
    <row r="3385" spans="1:2" x14ac:dyDescent="0.25">
      <c r="A3385">
        <f>-32.5110894607017</f>
        <v>-32.511089460701697</v>
      </c>
      <c r="B3385">
        <v>-16.276627119591499</v>
      </c>
    </row>
    <row r="3386" spans="1:2" x14ac:dyDescent="0.25">
      <c r="A3386">
        <v>12.688935691419999</v>
      </c>
      <c r="B3386">
        <v>3.5318474545952001</v>
      </c>
    </row>
    <row r="3387" spans="1:2" x14ac:dyDescent="0.25">
      <c r="A3387">
        <v>7.34517307600668</v>
      </c>
      <c r="B3387">
        <v>8.4181939646289692</v>
      </c>
    </row>
    <row r="3388" spans="1:2" x14ac:dyDescent="0.25">
      <c r="A3388">
        <v>28.618017238488498</v>
      </c>
      <c r="B3388">
        <v>-7.4661358182055597</v>
      </c>
    </row>
    <row r="3389" spans="1:2" x14ac:dyDescent="0.25">
      <c r="A3389">
        <f>-15.612441822341</f>
        <v>-15.612441822340999</v>
      </c>
      <c r="B3389">
        <v>-11.430965053482099</v>
      </c>
    </row>
    <row r="3390" spans="1:2" x14ac:dyDescent="0.25">
      <c r="A3390">
        <v>12.790205367397</v>
      </c>
      <c r="B3390">
        <v>3.7261604696075601</v>
      </c>
    </row>
    <row r="3391" spans="1:2" x14ac:dyDescent="0.25">
      <c r="A3391">
        <v>21.828682054587901</v>
      </c>
      <c r="B3391">
        <v>-0.29475790686568298</v>
      </c>
    </row>
    <row r="3392" spans="1:2" x14ac:dyDescent="0.25">
      <c r="A3392">
        <v>2.8477522630890499</v>
      </c>
      <c r="B3392">
        <v>6.2136588768043302</v>
      </c>
    </row>
    <row r="3393" spans="1:2" x14ac:dyDescent="0.25">
      <c r="A3393">
        <f>-33.1747372359026</f>
        <v>-33.174737235902597</v>
      </c>
      <c r="B3393">
        <v>-10.1960448510343</v>
      </c>
    </row>
    <row r="3394" spans="1:2" x14ac:dyDescent="0.25">
      <c r="A3394">
        <v>26.7197838791127</v>
      </c>
      <c r="B3394">
        <v>-6.5655126799377701</v>
      </c>
    </row>
    <row r="3395" spans="1:2" x14ac:dyDescent="0.25">
      <c r="A3395">
        <v>21.917404064761001</v>
      </c>
      <c r="B3395">
        <v>-6.6739449990460002</v>
      </c>
    </row>
    <row r="3396" spans="1:2" x14ac:dyDescent="0.25">
      <c r="A3396">
        <v>21.0494194401419</v>
      </c>
      <c r="B3396">
        <v>-0.71724248210540797</v>
      </c>
    </row>
    <row r="3397" spans="1:2" x14ac:dyDescent="0.25">
      <c r="A3397">
        <v>28.076227445093298</v>
      </c>
      <c r="B3397">
        <v>-5.39357845387533</v>
      </c>
    </row>
    <row r="3398" spans="1:2" x14ac:dyDescent="0.25">
      <c r="A3398">
        <v>-3.0106045621284201</v>
      </c>
      <c r="B3398">
        <v>6.7287449783525899</v>
      </c>
    </row>
    <row r="3399" spans="1:2" x14ac:dyDescent="0.25">
      <c r="A3399">
        <v>13.211629881839301</v>
      </c>
      <c r="B3399">
        <v>6.44064080163312</v>
      </c>
    </row>
    <row r="3400" spans="1:2" x14ac:dyDescent="0.25">
      <c r="A3400">
        <v>32.554332210650301</v>
      </c>
      <c r="B3400">
        <v>-6.9633602932238796</v>
      </c>
    </row>
    <row r="3401" spans="1:2" x14ac:dyDescent="0.25">
      <c r="A3401">
        <v>23.4276013737284</v>
      </c>
      <c r="B3401">
        <v>-5.0603681582829196</v>
      </c>
    </row>
    <row r="3402" spans="1:2" x14ac:dyDescent="0.25">
      <c r="A3402">
        <f>-28.9227182582131</f>
        <v>-28.922718258213099</v>
      </c>
      <c r="B3402">
        <v>-11.1727155382559</v>
      </c>
    </row>
    <row r="3403" spans="1:2" x14ac:dyDescent="0.25">
      <c r="A3403">
        <v>37.787494692282998</v>
      </c>
      <c r="B3403">
        <v>-1.4368184393966E-2</v>
      </c>
    </row>
    <row r="3404" spans="1:2" x14ac:dyDescent="0.25">
      <c r="A3404">
        <v>27.628955985332802</v>
      </c>
      <c r="B3404">
        <v>-6.3355704420733696</v>
      </c>
    </row>
    <row r="3405" spans="1:2" x14ac:dyDescent="0.25">
      <c r="A3405">
        <v>0.101551750853178</v>
      </c>
      <c r="B3405">
        <v>0.68965888704987899</v>
      </c>
    </row>
    <row r="3406" spans="1:2" x14ac:dyDescent="0.25">
      <c r="A3406">
        <v>36.701337876828099</v>
      </c>
      <c r="B3406">
        <v>0.24490683569652899</v>
      </c>
    </row>
    <row r="3407" spans="1:2" x14ac:dyDescent="0.25">
      <c r="A3407">
        <v>34.594977156893897</v>
      </c>
      <c r="B3407">
        <v>-6.6687163220581797E-2</v>
      </c>
    </row>
    <row r="3408" spans="1:2" x14ac:dyDescent="0.25">
      <c r="A3408">
        <v>5.0459242450466304</v>
      </c>
      <c r="B3408">
        <v>6.8674255439110903</v>
      </c>
    </row>
    <row r="3409" spans="1:2" x14ac:dyDescent="0.25">
      <c r="A3409">
        <v>38.865752053924197</v>
      </c>
      <c r="B3409">
        <v>-1.7360547133707199E-2</v>
      </c>
    </row>
    <row r="3410" spans="1:2" x14ac:dyDescent="0.25">
      <c r="A3410">
        <v>-2.44977234871092</v>
      </c>
      <c r="B3410">
        <v>1.1467448400729701</v>
      </c>
    </row>
    <row r="3411" spans="1:2" x14ac:dyDescent="0.25">
      <c r="A3411">
        <f>-18.7876038798432</f>
        <v>-18.7876038798432</v>
      </c>
      <c r="B3411">
        <v>-11.906135607884799</v>
      </c>
    </row>
    <row r="3412" spans="1:2" x14ac:dyDescent="0.25">
      <c r="A3412">
        <v>7.5293026995323302</v>
      </c>
      <c r="B3412">
        <v>8.0731268895132402</v>
      </c>
    </row>
    <row r="3413" spans="1:2" x14ac:dyDescent="0.25">
      <c r="A3413">
        <f>-32.6140355932593</f>
        <v>-32.614035593259302</v>
      </c>
      <c r="B3413">
        <v>-14.182729778617199</v>
      </c>
    </row>
    <row r="3414" spans="1:2" x14ac:dyDescent="0.25">
      <c r="A3414">
        <f>-25.5297701028529</f>
        <v>-25.5297701028529</v>
      </c>
      <c r="B3414">
        <v>-16.3704349951139</v>
      </c>
    </row>
    <row r="3415" spans="1:2" x14ac:dyDescent="0.25">
      <c r="A3415">
        <v>8.5773030983479597</v>
      </c>
      <c r="B3415">
        <v>7.9609664308754402</v>
      </c>
    </row>
    <row r="3416" spans="1:2" x14ac:dyDescent="0.25">
      <c r="A3416">
        <f>-34.665645134504</f>
        <v>-34.665645134503997</v>
      </c>
      <c r="B3416">
        <v>-12.829296425549501</v>
      </c>
    </row>
    <row r="3417" spans="1:2" x14ac:dyDescent="0.25">
      <c r="A3417">
        <v>39.980205763388099</v>
      </c>
      <c r="B3417">
        <v>-1.99322174947493</v>
      </c>
    </row>
    <row r="3418" spans="1:2" x14ac:dyDescent="0.25">
      <c r="A3418">
        <v>28.6755039045165</v>
      </c>
      <c r="B3418">
        <v>-3.7046178647147099</v>
      </c>
    </row>
    <row r="3419" spans="1:2" x14ac:dyDescent="0.25">
      <c r="A3419">
        <f>-26.664442830259</f>
        <v>-26.664442830258999</v>
      </c>
      <c r="B3419">
        <v>-16.4131411549325</v>
      </c>
    </row>
    <row r="3420" spans="1:2" x14ac:dyDescent="0.25">
      <c r="A3420">
        <v>-5.7250766206018504</v>
      </c>
      <c r="B3420">
        <v>3.99032800002094</v>
      </c>
    </row>
    <row r="3421" spans="1:2" x14ac:dyDescent="0.25">
      <c r="A3421">
        <v>13.043696195875601</v>
      </c>
      <c r="B3421">
        <v>5.9995594513567996</v>
      </c>
    </row>
    <row r="3422" spans="1:2" x14ac:dyDescent="0.25">
      <c r="A3422">
        <v>31.086335605111099</v>
      </c>
      <c r="B3422">
        <v>-5.28927823443306</v>
      </c>
    </row>
    <row r="3423" spans="1:2" x14ac:dyDescent="0.25">
      <c r="A3423">
        <f>-18.1742142215386</f>
        <v>-18.174214221538598</v>
      </c>
      <c r="B3423">
        <v>-11.1883557972671</v>
      </c>
    </row>
    <row r="3424" spans="1:2" x14ac:dyDescent="0.25">
      <c r="A3424">
        <v>29.057536064841901</v>
      </c>
      <c r="B3424">
        <v>-1.8900845800444299</v>
      </c>
    </row>
    <row r="3425" spans="1:2" x14ac:dyDescent="0.25">
      <c r="A3425">
        <f>-19.7844485590964</f>
        <v>-19.784448559096401</v>
      </c>
      <c r="B3425">
        <v>-17.817582631124399</v>
      </c>
    </row>
    <row r="3426" spans="1:2" x14ac:dyDescent="0.25">
      <c r="A3426">
        <v>24.338070357517399</v>
      </c>
      <c r="B3426">
        <v>-5.0881701103253798</v>
      </c>
    </row>
    <row r="3427" spans="1:2" x14ac:dyDescent="0.25">
      <c r="A3427">
        <f>-15.6602879421246</f>
        <v>-15.660287942124601</v>
      </c>
      <c r="B3427">
        <v>-14.1590359037063</v>
      </c>
    </row>
    <row r="3428" spans="1:2" x14ac:dyDescent="0.25">
      <c r="A3428">
        <f>-21.3125719852943</f>
        <v>-21.312571985294301</v>
      </c>
      <c r="B3428">
        <v>-15.4126514452755</v>
      </c>
    </row>
    <row r="3429" spans="1:2" x14ac:dyDescent="0.25">
      <c r="A3429">
        <f>-18.7119767522852</f>
        <v>-18.711976752285199</v>
      </c>
      <c r="B3429">
        <v>-15.0738688062295</v>
      </c>
    </row>
    <row r="3430" spans="1:2" x14ac:dyDescent="0.25">
      <c r="A3430">
        <v>4.3101733842249503</v>
      </c>
      <c r="B3430">
        <v>3.1047251655588202</v>
      </c>
    </row>
    <row r="3431" spans="1:2" x14ac:dyDescent="0.25">
      <c r="A3431">
        <v>29.648583935710199</v>
      </c>
      <c r="B3431">
        <v>-3.4123738044018999</v>
      </c>
    </row>
    <row r="3432" spans="1:2" x14ac:dyDescent="0.25">
      <c r="A3432">
        <v>32.666009952653603</v>
      </c>
      <c r="B3432">
        <v>-0.105485291295861</v>
      </c>
    </row>
    <row r="3433" spans="1:2" x14ac:dyDescent="0.25">
      <c r="A3433">
        <v>9.6598849534975795</v>
      </c>
      <c r="B3433">
        <v>2.3571982721989699</v>
      </c>
    </row>
    <row r="3434" spans="1:2" x14ac:dyDescent="0.25">
      <c r="A3434">
        <v>6.9979345060419904</v>
      </c>
      <c r="B3434">
        <v>9.2519984647833802</v>
      </c>
    </row>
    <row r="3435" spans="1:2" x14ac:dyDescent="0.25">
      <c r="A3435">
        <v>10.080505386264001</v>
      </c>
      <c r="B3435">
        <v>2.4460196968549601</v>
      </c>
    </row>
    <row r="3436" spans="1:2" x14ac:dyDescent="0.25">
      <c r="A3436">
        <f>-24.5581944437003</f>
        <v>-24.558194443700302</v>
      </c>
      <c r="B3436">
        <v>-14.3666115702238</v>
      </c>
    </row>
    <row r="3437" spans="1:2" x14ac:dyDescent="0.25">
      <c r="A3437">
        <v>0.65505928411312797</v>
      </c>
      <c r="B3437">
        <v>8.7666273316625194</v>
      </c>
    </row>
    <row r="3438" spans="1:2" x14ac:dyDescent="0.25">
      <c r="A3438">
        <v>35.533488481864701</v>
      </c>
      <c r="B3438">
        <v>-2.2524925165445699</v>
      </c>
    </row>
    <row r="3439" spans="1:2" x14ac:dyDescent="0.25">
      <c r="A3439">
        <v>40.547597026588903</v>
      </c>
      <c r="B3439">
        <v>-9.3056589314410498</v>
      </c>
    </row>
    <row r="3440" spans="1:2" x14ac:dyDescent="0.25">
      <c r="A3440">
        <f>-25.419774820377</f>
        <v>-25.419774820377</v>
      </c>
      <c r="B3440">
        <v>-14.7809147107622</v>
      </c>
    </row>
    <row r="3441" spans="1:2" x14ac:dyDescent="0.25">
      <c r="A3441">
        <v>-1.61340373666361</v>
      </c>
      <c r="B3441">
        <v>6.2315425529648998</v>
      </c>
    </row>
    <row r="3442" spans="1:2" x14ac:dyDescent="0.25">
      <c r="A3442">
        <v>38.997100728309199</v>
      </c>
      <c r="B3442">
        <v>-6.3547729482686499</v>
      </c>
    </row>
    <row r="3443" spans="1:2" x14ac:dyDescent="0.25">
      <c r="A3443">
        <v>33.219126857681502</v>
      </c>
      <c r="B3443">
        <v>-7.2213923951797696</v>
      </c>
    </row>
    <row r="3444" spans="1:2" x14ac:dyDescent="0.25">
      <c r="A3444">
        <v>-1.3245571944702501</v>
      </c>
      <c r="B3444">
        <v>0.37842732518171401</v>
      </c>
    </row>
    <row r="3445" spans="1:2" x14ac:dyDescent="0.25">
      <c r="A3445">
        <f>-24.5644033027893</f>
        <v>-24.564403302789302</v>
      </c>
      <c r="B3445">
        <v>-17.204888693192999</v>
      </c>
    </row>
    <row r="3446" spans="1:2" x14ac:dyDescent="0.25">
      <c r="A3446">
        <v>6.44880158007983</v>
      </c>
      <c r="B3446">
        <v>-0.21429590495049999</v>
      </c>
    </row>
    <row r="3447" spans="1:2" x14ac:dyDescent="0.25">
      <c r="A3447">
        <f>-33.752358374207</f>
        <v>-33.752358374206999</v>
      </c>
      <c r="B3447">
        <v>-14.112678039202599</v>
      </c>
    </row>
    <row r="3448" spans="1:2" x14ac:dyDescent="0.25">
      <c r="A3448">
        <v>40.595559653345298</v>
      </c>
      <c r="B3448">
        <v>-0.38653149832065198</v>
      </c>
    </row>
    <row r="3449" spans="1:2" x14ac:dyDescent="0.25">
      <c r="A3449">
        <v>29.347571182631601</v>
      </c>
      <c r="B3449">
        <v>-2.9123468528662002</v>
      </c>
    </row>
    <row r="3450" spans="1:2" x14ac:dyDescent="0.25">
      <c r="A3450">
        <v>1.1317920279037901</v>
      </c>
      <c r="B3450">
        <v>9.0714192255794401</v>
      </c>
    </row>
    <row r="3451" spans="1:2" x14ac:dyDescent="0.25">
      <c r="A3451">
        <f>-21.8182088712466</f>
        <v>-21.8182088712466</v>
      </c>
      <c r="B3451">
        <v>-14.343079093710401</v>
      </c>
    </row>
    <row r="3452" spans="1:2" x14ac:dyDescent="0.25">
      <c r="A3452">
        <f>-23.9368719426523</f>
        <v>-23.936871942652299</v>
      </c>
      <c r="B3452">
        <v>-11.3069522821517</v>
      </c>
    </row>
    <row r="3453" spans="1:2" x14ac:dyDescent="0.25">
      <c r="A3453">
        <v>-5.4567329159992601</v>
      </c>
      <c r="B3453">
        <v>1.04429372826444</v>
      </c>
    </row>
    <row r="3454" spans="1:2" x14ac:dyDescent="0.25">
      <c r="A3454">
        <v>24.354400232764402</v>
      </c>
      <c r="B3454">
        <v>-6.7824201324177897</v>
      </c>
    </row>
    <row r="3455" spans="1:2" x14ac:dyDescent="0.25">
      <c r="A3455">
        <f>-18.4737942806196</f>
        <v>-18.4737942806196</v>
      </c>
      <c r="B3455">
        <v>-9.4933975909277208</v>
      </c>
    </row>
    <row r="3456" spans="1:2" x14ac:dyDescent="0.25">
      <c r="A3456">
        <v>35.766641439468103</v>
      </c>
      <c r="B3456">
        <v>-3.1752699093844399</v>
      </c>
    </row>
    <row r="3457" spans="1:2" x14ac:dyDescent="0.25">
      <c r="A3457">
        <v>9.2719201263309596</v>
      </c>
      <c r="B3457">
        <v>5.4178902996809102</v>
      </c>
    </row>
    <row r="3458" spans="1:2" x14ac:dyDescent="0.25">
      <c r="A3458">
        <v>4.6052711334657896</v>
      </c>
      <c r="B3458">
        <v>7.3075868073208596</v>
      </c>
    </row>
    <row r="3459" spans="1:2" x14ac:dyDescent="0.25">
      <c r="A3459">
        <v>7.8836643055057198</v>
      </c>
      <c r="B3459">
        <v>1.2836077521111799</v>
      </c>
    </row>
    <row r="3460" spans="1:2" x14ac:dyDescent="0.25">
      <c r="A3460">
        <f>-17.0862408521207</f>
        <v>-17.086240852120699</v>
      </c>
      <c r="B3460">
        <v>-11.0307666141652</v>
      </c>
    </row>
    <row r="3461" spans="1:2" x14ac:dyDescent="0.25">
      <c r="A3461">
        <v>2.2325894216530102</v>
      </c>
      <c r="B3461">
        <v>1.5821015982653801</v>
      </c>
    </row>
    <row r="3462" spans="1:2" x14ac:dyDescent="0.25">
      <c r="A3462">
        <v>22.114235802347601</v>
      </c>
      <c r="B3462">
        <v>-3.1132699324107298</v>
      </c>
    </row>
    <row r="3463" spans="1:2" x14ac:dyDescent="0.25">
      <c r="A3463">
        <v>23.7934686615644</v>
      </c>
      <c r="B3463">
        <v>-2.5696863987918301</v>
      </c>
    </row>
    <row r="3464" spans="1:2" x14ac:dyDescent="0.25">
      <c r="A3464">
        <v>10.9146727144109</v>
      </c>
      <c r="B3464">
        <v>1.0218882194750301</v>
      </c>
    </row>
    <row r="3465" spans="1:2" x14ac:dyDescent="0.25">
      <c r="A3465">
        <f>-29.7361554113898</f>
        <v>-29.736155411389799</v>
      </c>
      <c r="B3465">
        <v>-15.5169216972804</v>
      </c>
    </row>
    <row r="3466" spans="1:2" x14ac:dyDescent="0.25">
      <c r="A3466">
        <f>-27.7986043628006</f>
        <v>-27.798604362800599</v>
      </c>
      <c r="B3466">
        <v>-14.889864677308401</v>
      </c>
    </row>
    <row r="3467" spans="1:2" x14ac:dyDescent="0.25">
      <c r="A3467">
        <f>-17.7211492905386</f>
        <v>-17.721149290538602</v>
      </c>
      <c r="B3467">
        <v>-13.1014920589485</v>
      </c>
    </row>
    <row r="3468" spans="1:2" x14ac:dyDescent="0.25">
      <c r="A3468">
        <v>35.925546877126401</v>
      </c>
      <c r="B3468">
        <v>-7.84283182246116</v>
      </c>
    </row>
    <row r="3469" spans="1:2" x14ac:dyDescent="0.25">
      <c r="A3469">
        <v>28.7536779341225</v>
      </c>
      <c r="B3469">
        <v>-2.5732903976217099</v>
      </c>
    </row>
    <row r="3470" spans="1:2" x14ac:dyDescent="0.25">
      <c r="A3470">
        <v>37.732892413929001</v>
      </c>
      <c r="B3470">
        <v>-6.6129763583061498</v>
      </c>
    </row>
    <row r="3471" spans="1:2" x14ac:dyDescent="0.25">
      <c r="A3471">
        <v>36.053171375007999</v>
      </c>
      <c r="B3471">
        <v>-4.11716276857784</v>
      </c>
    </row>
    <row r="3472" spans="1:2" x14ac:dyDescent="0.25">
      <c r="A3472">
        <f>-17.9730373906508</f>
        <v>-17.973037390650799</v>
      </c>
      <c r="B3472">
        <v>-14.046130707007</v>
      </c>
    </row>
    <row r="3473" spans="1:2" x14ac:dyDescent="0.25">
      <c r="A3473">
        <v>35.610307596384999</v>
      </c>
      <c r="B3473">
        <v>-4.4443909744857004</v>
      </c>
    </row>
    <row r="3474" spans="1:2" x14ac:dyDescent="0.25">
      <c r="A3474">
        <v>3.5978084903384602</v>
      </c>
      <c r="B3474">
        <v>2.00293783751244</v>
      </c>
    </row>
    <row r="3475" spans="1:2" x14ac:dyDescent="0.25">
      <c r="A3475">
        <v>24.5222427598721</v>
      </c>
      <c r="B3475">
        <v>-6.5994297953437098</v>
      </c>
    </row>
    <row r="3476" spans="1:2" x14ac:dyDescent="0.25">
      <c r="A3476">
        <v>36.241103097585501</v>
      </c>
      <c r="B3476">
        <v>-5.3059482394078303</v>
      </c>
    </row>
    <row r="3477" spans="1:2" x14ac:dyDescent="0.25">
      <c r="A3477">
        <v>2.5233922117957399</v>
      </c>
      <c r="B3477">
        <v>5.6866228474216802</v>
      </c>
    </row>
    <row r="3478" spans="1:2" x14ac:dyDescent="0.25">
      <c r="A3478">
        <v>12.085439902162101</v>
      </c>
      <c r="B3478">
        <v>2.51562350208882</v>
      </c>
    </row>
    <row r="3479" spans="1:2" x14ac:dyDescent="0.25">
      <c r="A3479">
        <v>22.122664589818601</v>
      </c>
      <c r="B3479">
        <v>-2.7335079558737299</v>
      </c>
    </row>
    <row r="3480" spans="1:2" x14ac:dyDescent="0.25">
      <c r="A3480">
        <v>-4.2653785993070503</v>
      </c>
      <c r="B3480">
        <v>9.6311760165804703</v>
      </c>
    </row>
    <row r="3481" spans="1:2" x14ac:dyDescent="0.25">
      <c r="A3481">
        <v>13.1126016441894</v>
      </c>
      <c r="B3481">
        <v>1.9270829006221699</v>
      </c>
    </row>
    <row r="3482" spans="1:2" x14ac:dyDescent="0.25">
      <c r="A3482">
        <v>6.2004234540394201</v>
      </c>
      <c r="B3482">
        <v>6.59365790661428</v>
      </c>
    </row>
    <row r="3483" spans="1:2" x14ac:dyDescent="0.25">
      <c r="A3483">
        <f>-22.2247517760469</f>
        <v>-22.224751776046901</v>
      </c>
      <c r="B3483">
        <v>-19.061854832425901</v>
      </c>
    </row>
    <row r="3484" spans="1:2" x14ac:dyDescent="0.25">
      <c r="A3484">
        <f>-17.4277355769625</f>
        <v>-17.427735576962501</v>
      </c>
      <c r="B3484">
        <v>-18.094892064449699</v>
      </c>
    </row>
    <row r="3485" spans="1:2" x14ac:dyDescent="0.25">
      <c r="A3485">
        <v>24.237438753021198</v>
      </c>
      <c r="B3485">
        <v>-4.7048290743213599</v>
      </c>
    </row>
    <row r="3486" spans="1:2" x14ac:dyDescent="0.25">
      <c r="A3486">
        <f>-20.8703183698459</f>
        <v>-20.870318369845901</v>
      </c>
      <c r="B3486">
        <v>-19.034799317028899</v>
      </c>
    </row>
    <row r="3487" spans="1:2" x14ac:dyDescent="0.25">
      <c r="A3487">
        <v>12.093772643196701</v>
      </c>
      <c r="B3487">
        <v>6.6762956081737101</v>
      </c>
    </row>
    <row r="3488" spans="1:2" x14ac:dyDescent="0.25">
      <c r="A3488">
        <v>0.90802779041232495</v>
      </c>
      <c r="B3488">
        <v>6.2891488611692798</v>
      </c>
    </row>
    <row r="3489" spans="1:2" x14ac:dyDescent="0.25">
      <c r="A3489">
        <v>32.469702151232298</v>
      </c>
      <c r="B3489">
        <v>-5.4953109436446104</v>
      </c>
    </row>
    <row r="3490" spans="1:2" x14ac:dyDescent="0.25">
      <c r="A3490">
        <f>-27.7438699871306</f>
        <v>-27.743869987130601</v>
      </c>
      <c r="B3490">
        <v>-11.956179039601</v>
      </c>
    </row>
    <row r="3491" spans="1:2" x14ac:dyDescent="0.25">
      <c r="A3491">
        <f>-21.616319788503</f>
        <v>-21.616319788502999</v>
      </c>
      <c r="B3491">
        <v>-11.894533803280799</v>
      </c>
    </row>
    <row r="3492" spans="1:2" x14ac:dyDescent="0.25">
      <c r="A3492">
        <v>5.2004520631629996</v>
      </c>
      <c r="B3492">
        <v>3.5438855974451799</v>
      </c>
    </row>
    <row r="3493" spans="1:2" x14ac:dyDescent="0.25">
      <c r="A3493">
        <f>-29.2723767760307</f>
        <v>-29.272376776030701</v>
      </c>
      <c r="B3493">
        <v>-10.594652497501199</v>
      </c>
    </row>
    <row r="3494" spans="1:2" x14ac:dyDescent="0.25">
      <c r="A3494">
        <f>-34.465199338043</f>
        <v>-34.465199338043</v>
      </c>
      <c r="B3494">
        <v>-11.729716510054001</v>
      </c>
    </row>
    <row r="3495" spans="1:2" x14ac:dyDescent="0.25">
      <c r="A3495">
        <v>0.35869266368757202</v>
      </c>
      <c r="B3495">
        <v>7.5973026953554097</v>
      </c>
    </row>
    <row r="3496" spans="1:2" x14ac:dyDescent="0.25">
      <c r="A3496">
        <f>-24.6492534441451</f>
        <v>-24.649253444145099</v>
      </c>
      <c r="B3496">
        <v>-11.7920703462737</v>
      </c>
    </row>
    <row r="3497" spans="1:2" x14ac:dyDescent="0.25">
      <c r="A3497">
        <v>36.713491601973303</v>
      </c>
      <c r="B3497">
        <v>-0.135981108929492</v>
      </c>
    </row>
    <row r="3498" spans="1:2" x14ac:dyDescent="0.25">
      <c r="A3498">
        <v>5.6972177842142804</v>
      </c>
      <c r="B3498">
        <v>3.8521734361026998</v>
      </c>
    </row>
    <row r="3499" spans="1:2" x14ac:dyDescent="0.25">
      <c r="A3499">
        <v>1.81960480424743</v>
      </c>
      <c r="B3499">
        <v>-4.5471196997693697E-2</v>
      </c>
    </row>
    <row r="3500" spans="1:2" x14ac:dyDescent="0.25">
      <c r="A3500">
        <v>-4.1588461528299998</v>
      </c>
      <c r="B3500">
        <v>6.53865726625187</v>
      </c>
    </row>
    <row r="3501" spans="1:2" x14ac:dyDescent="0.25">
      <c r="A3501">
        <f>-31.6523385515954</f>
        <v>-31.652338551595399</v>
      </c>
      <c r="B3501">
        <v>-10.453419643533</v>
      </c>
    </row>
    <row r="3502" spans="1:2" x14ac:dyDescent="0.25">
      <c r="A3502">
        <f>-33.0281858096472</f>
        <v>-33.028185809647198</v>
      </c>
      <c r="B3502">
        <v>-10.8253220363385</v>
      </c>
    </row>
    <row r="3503" spans="1:2" x14ac:dyDescent="0.25">
      <c r="A3503">
        <v>-6.0875988829402701</v>
      </c>
      <c r="B3503">
        <v>1.71072274165514</v>
      </c>
    </row>
    <row r="3504" spans="1:2" x14ac:dyDescent="0.25">
      <c r="A3504">
        <v>29.1562667774988</v>
      </c>
      <c r="B3504">
        <v>-8.8975752161888106</v>
      </c>
    </row>
    <row r="3505" spans="1:2" x14ac:dyDescent="0.25">
      <c r="A3505">
        <v>27.232424563452302</v>
      </c>
      <c r="B3505">
        <v>-1.0862432694206201</v>
      </c>
    </row>
    <row r="3506" spans="1:2" x14ac:dyDescent="0.25">
      <c r="A3506">
        <f>-24.8591690184844</f>
        <v>-24.859169018484401</v>
      </c>
      <c r="B3506">
        <v>-9.8103725132203401</v>
      </c>
    </row>
    <row r="3507" spans="1:2" x14ac:dyDescent="0.25">
      <c r="A3507">
        <v>36.914579618810599</v>
      </c>
      <c r="B3507">
        <v>-2.9729401082353499</v>
      </c>
    </row>
    <row r="3508" spans="1:2" x14ac:dyDescent="0.25">
      <c r="A3508">
        <v>29.392762341258202</v>
      </c>
      <c r="B3508">
        <v>-0.38012442520545803</v>
      </c>
    </row>
    <row r="3509" spans="1:2" x14ac:dyDescent="0.25">
      <c r="A3509">
        <f>-32.0289223255687</f>
        <v>-32.028922325568701</v>
      </c>
      <c r="B3509">
        <v>-18.419030761106999</v>
      </c>
    </row>
    <row r="3510" spans="1:2" x14ac:dyDescent="0.25">
      <c r="A3510">
        <f>-16.5332672480848</f>
        <v>-16.533267248084801</v>
      </c>
      <c r="B3510">
        <v>-13.7658696683075</v>
      </c>
    </row>
    <row r="3511" spans="1:2" x14ac:dyDescent="0.25">
      <c r="A3511">
        <v>10.5929691932631</v>
      </c>
      <c r="B3511">
        <v>9.6390249386981601</v>
      </c>
    </row>
    <row r="3512" spans="1:2" x14ac:dyDescent="0.25">
      <c r="A3512">
        <v>11.7127261328051</v>
      </c>
      <c r="B3512">
        <v>4.7132635943322603</v>
      </c>
    </row>
    <row r="3513" spans="1:2" x14ac:dyDescent="0.25">
      <c r="A3513">
        <v>7.0370033954840103</v>
      </c>
      <c r="B3513">
        <v>4.8892823479217604</v>
      </c>
    </row>
    <row r="3514" spans="1:2" x14ac:dyDescent="0.25">
      <c r="A3514">
        <f>-18.9602691920269</f>
        <v>-18.9602691920269</v>
      </c>
      <c r="B3514">
        <v>-16.614956031149202</v>
      </c>
    </row>
    <row r="3515" spans="1:2" x14ac:dyDescent="0.25">
      <c r="A3515">
        <v>34.325848698980103</v>
      </c>
      <c r="B3515">
        <v>-9.4467514918721402</v>
      </c>
    </row>
    <row r="3516" spans="1:2" x14ac:dyDescent="0.25">
      <c r="A3516">
        <v>13.0196670364307</v>
      </c>
      <c r="B3516">
        <v>7.7136022092720804</v>
      </c>
    </row>
    <row r="3517" spans="1:2" x14ac:dyDescent="0.25">
      <c r="A3517">
        <f>-17.9977066416726</f>
        <v>-17.9977066416726</v>
      </c>
      <c r="B3517">
        <v>-13.1187698325299</v>
      </c>
    </row>
    <row r="3518" spans="1:2" x14ac:dyDescent="0.25">
      <c r="A3518">
        <f>-16.7380169015649</f>
        <v>-16.738016901564901</v>
      </c>
      <c r="B3518">
        <v>-12.3475002625472</v>
      </c>
    </row>
    <row r="3519" spans="1:2" x14ac:dyDescent="0.25">
      <c r="A3519">
        <v>31.514338046125701</v>
      </c>
      <c r="B3519">
        <v>-2.2040271742223898</v>
      </c>
    </row>
    <row r="3520" spans="1:2" x14ac:dyDescent="0.25">
      <c r="A3520">
        <v>24.716806361437701</v>
      </c>
      <c r="B3520">
        <v>-1.15903044080894</v>
      </c>
    </row>
    <row r="3521" spans="1:2" x14ac:dyDescent="0.25">
      <c r="A3521">
        <f>-25.5636087131923</f>
        <v>-25.563608713192298</v>
      </c>
      <c r="B3521">
        <v>-10.164111838327401</v>
      </c>
    </row>
    <row r="3522" spans="1:2" x14ac:dyDescent="0.25">
      <c r="A3522">
        <v>5.3714758079172702</v>
      </c>
      <c r="B3522">
        <v>5.6279088515726396</v>
      </c>
    </row>
    <row r="3523" spans="1:2" x14ac:dyDescent="0.25">
      <c r="A3523">
        <v>13.4683689172816</v>
      </c>
      <c r="B3523">
        <v>2.6509607385254101</v>
      </c>
    </row>
    <row r="3524" spans="1:2" x14ac:dyDescent="0.25">
      <c r="A3524">
        <f>-32.2087501255142</f>
        <v>-32.2087501255142</v>
      </c>
      <c r="B3524">
        <v>-18.6623146012791</v>
      </c>
    </row>
    <row r="3525" spans="1:2" x14ac:dyDescent="0.25">
      <c r="A3525">
        <v>2.9362285616091701</v>
      </c>
      <c r="B3525">
        <v>2.2847235349545501</v>
      </c>
    </row>
    <row r="3526" spans="1:2" x14ac:dyDescent="0.25">
      <c r="A3526">
        <v>2.1471331069987998</v>
      </c>
      <c r="B3526">
        <v>2.8781595424749402</v>
      </c>
    </row>
    <row r="3527" spans="1:2" x14ac:dyDescent="0.25">
      <c r="A3527">
        <f>-21.642026460794</f>
        <v>-21.642026460794</v>
      </c>
      <c r="B3527">
        <v>-9.6107717741560901</v>
      </c>
    </row>
    <row r="3528" spans="1:2" x14ac:dyDescent="0.25">
      <c r="A3528">
        <f>-17.0877793455253</f>
        <v>-17.087779345525298</v>
      </c>
      <c r="B3528">
        <v>-15.096192659429899</v>
      </c>
    </row>
    <row r="3529" spans="1:2" x14ac:dyDescent="0.25">
      <c r="A3529">
        <f>-20.788099205825</f>
        <v>-20.788099205824999</v>
      </c>
      <c r="B3529">
        <v>-18.821260187810299</v>
      </c>
    </row>
    <row r="3530" spans="1:2" x14ac:dyDescent="0.25">
      <c r="A3530">
        <v>37.155545851358703</v>
      </c>
      <c r="B3530">
        <v>-4.0790556547632901</v>
      </c>
    </row>
    <row r="3531" spans="1:2" x14ac:dyDescent="0.25">
      <c r="A3531">
        <v>5.4501354148627197</v>
      </c>
      <c r="B3531">
        <v>3.3225360055422</v>
      </c>
    </row>
    <row r="3532" spans="1:2" x14ac:dyDescent="0.25">
      <c r="A3532">
        <v>12.2325495476827</v>
      </c>
      <c r="B3532">
        <v>2.0726627753466702</v>
      </c>
    </row>
    <row r="3533" spans="1:2" x14ac:dyDescent="0.25">
      <c r="A3533">
        <f>-34.5020816159716</f>
        <v>-34.502081615971598</v>
      </c>
      <c r="B3533">
        <v>-18.2176060619786</v>
      </c>
    </row>
    <row r="3534" spans="1:2" x14ac:dyDescent="0.25">
      <c r="A3534">
        <v>8.8460239697891208</v>
      </c>
      <c r="B3534">
        <v>2.1465495054612398</v>
      </c>
    </row>
    <row r="3535" spans="1:2" x14ac:dyDescent="0.25">
      <c r="A3535">
        <v>24.652497053406702</v>
      </c>
      <c r="B3535">
        <v>-8.6857337031987001</v>
      </c>
    </row>
    <row r="3536" spans="1:2" x14ac:dyDescent="0.25">
      <c r="A3536">
        <f>-26.9570740768385</f>
        <v>-26.957074076838499</v>
      </c>
      <c r="B3536">
        <v>-17.747081904047899</v>
      </c>
    </row>
    <row r="3537" spans="1:2" x14ac:dyDescent="0.25">
      <c r="A3537">
        <f>-22.590942513873</f>
        <v>-22.590942513872999</v>
      </c>
      <c r="B3537">
        <v>-18.527100298173</v>
      </c>
    </row>
    <row r="3538" spans="1:2" x14ac:dyDescent="0.25">
      <c r="A3538">
        <v>23.131368963318501</v>
      </c>
      <c r="B3538">
        <v>-4.4095124992955501</v>
      </c>
    </row>
    <row r="3539" spans="1:2" x14ac:dyDescent="0.25">
      <c r="A3539">
        <f>-33.7643735689634</f>
        <v>-33.7643735689634</v>
      </c>
      <c r="B3539">
        <v>-14.8506640223593</v>
      </c>
    </row>
    <row r="3540" spans="1:2" x14ac:dyDescent="0.25">
      <c r="A3540">
        <f>-30.8613097995999</f>
        <v>-30.861309799599901</v>
      </c>
      <c r="B3540">
        <v>-13.7641166666189</v>
      </c>
    </row>
    <row r="3541" spans="1:2" x14ac:dyDescent="0.25">
      <c r="A3541">
        <f>-22.5807540922694</f>
        <v>-22.580754092269402</v>
      </c>
      <c r="B3541">
        <v>-11.8835918731147</v>
      </c>
    </row>
    <row r="3542" spans="1:2" x14ac:dyDescent="0.25">
      <c r="A3542">
        <v>-2.5554555327582502</v>
      </c>
      <c r="B3542">
        <v>4.8832347422242801</v>
      </c>
    </row>
    <row r="3543" spans="1:2" x14ac:dyDescent="0.25">
      <c r="A3543">
        <v>28.943452535993501</v>
      </c>
      <c r="B3543">
        <v>-7.1822063461825296</v>
      </c>
    </row>
    <row r="3544" spans="1:2" x14ac:dyDescent="0.25">
      <c r="A3544">
        <v>10.7210916509749</v>
      </c>
      <c r="B3544">
        <v>7.6518671055141398</v>
      </c>
    </row>
    <row r="3545" spans="1:2" x14ac:dyDescent="0.25">
      <c r="A3545">
        <f>-31.3727673820546</f>
        <v>-31.372767382054601</v>
      </c>
      <c r="B3545">
        <v>-11.4067571660096</v>
      </c>
    </row>
    <row r="3546" spans="1:2" x14ac:dyDescent="0.25">
      <c r="A3546">
        <v>29.7098054943732</v>
      </c>
      <c r="B3546">
        <v>-9.5129366552976098</v>
      </c>
    </row>
    <row r="3547" spans="1:2" x14ac:dyDescent="0.25">
      <c r="A3547">
        <v>-3.8609439495434499</v>
      </c>
      <c r="B3547">
        <v>2.4096209845995999</v>
      </c>
    </row>
    <row r="3548" spans="1:2" x14ac:dyDescent="0.25">
      <c r="A3548">
        <f>-22.1561788314544</f>
        <v>-22.156178831454401</v>
      </c>
      <c r="B3548">
        <v>-17.096943236866998</v>
      </c>
    </row>
    <row r="3549" spans="1:2" x14ac:dyDescent="0.25">
      <c r="A3549">
        <v>38.729883840923499</v>
      </c>
      <c r="B3549">
        <v>0.23551697402162799</v>
      </c>
    </row>
    <row r="3550" spans="1:2" x14ac:dyDescent="0.25">
      <c r="A3550">
        <v>32.8692283570605</v>
      </c>
      <c r="B3550">
        <v>-5.5964498582122602</v>
      </c>
    </row>
    <row r="3551" spans="1:2" x14ac:dyDescent="0.25">
      <c r="A3551">
        <f>-21.159269186415</f>
        <v>-21.159269186414999</v>
      </c>
      <c r="B3551">
        <v>-14.433145244373099</v>
      </c>
    </row>
    <row r="3552" spans="1:2" x14ac:dyDescent="0.25">
      <c r="A3552">
        <v>2.0726630349734898</v>
      </c>
      <c r="B3552">
        <v>6.4863395590804904</v>
      </c>
    </row>
    <row r="3553" spans="1:2" x14ac:dyDescent="0.25">
      <c r="A3553">
        <f>-22.0178081550095</f>
        <v>-22.017808155009501</v>
      </c>
      <c r="B3553">
        <v>-12.149909739079501</v>
      </c>
    </row>
    <row r="3554" spans="1:2" x14ac:dyDescent="0.25">
      <c r="A3554">
        <f>-22.750146850152</f>
        <v>-22.750146850151999</v>
      </c>
      <c r="B3554">
        <v>-10.0366957155564</v>
      </c>
    </row>
    <row r="3555" spans="1:2" x14ac:dyDescent="0.25">
      <c r="A3555">
        <f>-32.9454463962894</f>
        <v>-32.945446396289398</v>
      </c>
      <c r="B3555">
        <v>-13.563844633438899</v>
      </c>
    </row>
    <row r="3556" spans="1:2" x14ac:dyDescent="0.25">
      <c r="A3556">
        <v>21.112104482222801</v>
      </c>
      <c r="B3556">
        <v>-9.4582533613878592</v>
      </c>
    </row>
    <row r="3557" spans="1:2" x14ac:dyDescent="0.25">
      <c r="A3557">
        <v>37.494649316796902</v>
      </c>
      <c r="B3557">
        <v>-1.44284789517129</v>
      </c>
    </row>
    <row r="3558" spans="1:2" x14ac:dyDescent="0.25">
      <c r="A3558">
        <v>36.6401075144421</v>
      </c>
      <c r="B3558">
        <v>-4.6889570867746304</v>
      </c>
    </row>
    <row r="3559" spans="1:2" x14ac:dyDescent="0.25">
      <c r="A3559">
        <f>-20.9695295688934</f>
        <v>-20.9695295688934</v>
      </c>
      <c r="B3559">
        <v>-16.3599575796752</v>
      </c>
    </row>
    <row r="3560" spans="1:2" x14ac:dyDescent="0.25">
      <c r="A3560">
        <v>7.3982552727609301</v>
      </c>
      <c r="B3560">
        <v>0.96823022990808805</v>
      </c>
    </row>
    <row r="3561" spans="1:2" x14ac:dyDescent="0.25">
      <c r="A3561">
        <v>8.5836162622115904</v>
      </c>
      <c r="B3561">
        <v>8.4216202967496194</v>
      </c>
    </row>
    <row r="3562" spans="1:2" x14ac:dyDescent="0.25">
      <c r="A3562">
        <f>-18.0787765738422</f>
        <v>-18.078776573842202</v>
      </c>
      <c r="B3562">
        <v>-18.1092769531034</v>
      </c>
    </row>
    <row r="3563" spans="1:2" x14ac:dyDescent="0.25">
      <c r="A3563">
        <v>35.239151087102996</v>
      </c>
      <c r="B3563">
        <v>-3.9969120974957799</v>
      </c>
    </row>
    <row r="3564" spans="1:2" x14ac:dyDescent="0.25">
      <c r="A3564">
        <f>-27.154412106897</f>
        <v>-27.154412106896999</v>
      </c>
      <c r="B3564">
        <v>-18.238076127572199</v>
      </c>
    </row>
    <row r="3565" spans="1:2" x14ac:dyDescent="0.25">
      <c r="A3565">
        <f>-28.8219265403933</f>
        <v>-28.821926540393299</v>
      </c>
      <c r="B3565">
        <v>-16.3298849288363</v>
      </c>
    </row>
    <row r="3566" spans="1:2" x14ac:dyDescent="0.25">
      <c r="A3566">
        <v>-6.3339717235981103</v>
      </c>
      <c r="B3566">
        <v>6.7578216367334596</v>
      </c>
    </row>
    <row r="3567" spans="1:2" x14ac:dyDescent="0.25">
      <c r="A3567">
        <v>38.267812682340796</v>
      </c>
      <c r="B3567">
        <v>-2.6916672533060599</v>
      </c>
    </row>
    <row r="3568" spans="1:2" x14ac:dyDescent="0.25">
      <c r="A3568">
        <f>-16.675302177727</f>
        <v>-16.675302177727001</v>
      </c>
      <c r="B3568">
        <v>-13.8646441058268</v>
      </c>
    </row>
    <row r="3569" spans="1:2" x14ac:dyDescent="0.25">
      <c r="A3569">
        <f>-17.4714881591153</f>
        <v>-17.4714881591153</v>
      </c>
      <c r="B3569">
        <v>-13.367206630771999</v>
      </c>
    </row>
    <row r="3570" spans="1:2" x14ac:dyDescent="0.25">
      <c r="A3570">
        <v>27.352662537281901</v>
      </c>
      <c r="B3570">
        <v>-0.59891136868846195</v>
      </c>
    </row>
    <row r="3571" spans="1:2" x14ac:dyDescent="0.25">
      <c r="A3571">
        <v>13.2889760766598</v>
      </c>
      <c r="B3571">
        <v>8.7149730835105697</v>
      </c>
    </row>
    <row r="3572" spans="1:2" x14ac:dyDescent="0.25">
      <c r="A3572">
        <v>31.985788414001501</v>
      </c>
      <c r="B3572">
        <v>0.119021941906895</v>
      </c>
    </row>
    <row r="3573" spans="1:2" x14ac:dyDescent="0.25">
      <c r="A3573">
        <v>34.300515518758502</v>
      </c>
      <c r="B3573">
        <v>-9.1153941359446797</v>
      </c>
    </row>
    <row r="3574" spans="1:2" x14ac:dyDescent="0.25">
      <c r="A3574">
        <v>35.246449480987401</v>
      </c>
      <c r="B3574">
        <v>-8.0570676273833701</v>
      </c>
    </row>
    <row r="3575" spans="1:2" x14ac:dyDescent="0.25">
      <c r="A3575">
        <v>21.678762598932099</v>
      </c>
      <c r="B3575">
        <v>-1.0568167495888099</v>
      </c>
    </row>
    <row r="3576" spans="1:2" x14ac:dyDescent="0.25">
      <c r="A3576">
        <v>-3.7334063513236999</v>
      </c>
      <c r="B3576">
        <v>9.2087420835167801</v>
      </c>
    </row>
    <row r="3577" spans="1:2" x14ac:dyDescent="0.25">
      <c r="A3577">
        <v>31.747217354192699</v>
      </c>
      <c r="B3577">
        <v>-3.30888013750317</v>
      </c>
    </row>
    <row r="3578" spans="1:2" x14ac:dyDescent="0.25">
      <c r="A3578">
        <f>-25.9357602059576</f>
        <v>-25.9357602059576</v>
      </c>
      <c r="B3578">
        <v>-10.7427721035794</v>
      </c>
    </row>
    <row r="3579" spans="1:2" x14ac:dyDescent="0.25">
      <c r="A3579">
        <v>28.764584991469501</v>
      </c>
      <c r="B3579">
        <v>-3.90280393986033</v>
      </c>
    </row>
    <row r="3580" spans="1:2" x14ac:dyDescent="0.25">
      <c r="A3580">
        <v>-3.4702148803974202</v>
      </c>
      <c r="B3580">
        <v>5.4921953993812398</v>
      </c>
    </row>
    <row r="3581" spans="1:2" x14ac:dyDescent="0.25">
      <c r="A3581">
        <v>-2.1241754564892399</v>
      </c>
      <c r="B3581">
        <v>3.7263872524551598</v>
      </c>
    </row>
    <row r="3582" spans="1:2" x14ac:dyDescent="0.25">
      <c r="A3582">
        <v>28.544111460394401</v>
      </c>
      <c r="B3582">
        <v>-9.0142980742465397</v>
      </c>
    </row>
    <row r="3583" spans="1:2" x14ac:dyDescent="0.25">
      <c r="A3583">
        <v>33.436379254192197</v>
      </c>
      <c r="B3583">
        <v>-3.4993642579133701</v>
      </c>
    </row>
    <row r="3584" spans="1:2" x14ac:dyDescent="0.25">
      <c r="A3584">
        <v>28.664901807371301</v>
      </c>
      <c r="B3584">
        <v>-5.9125173570538196</v>
      </c>
    </row>
    <row r="3585" spans="1:2" x14ac:dyDescent="0.25">
      <c r="A3585">
        <v>-1.3343852119974799</v>
      </c>
      <c r="B3585">
        <v>3.6263972085332901</v>
      </c>
    </row>
    <row r="3586" spans="1:2" x14ac:dyDescent="0.25">
      <c r="A3586">
        <v>-1.59082740289251</v>
      </c>
      <c r="B3586">
        <v>3.7012339281452502</v>
      </c>
    </row>
    <row r="3587" spans="1:2" x14ac:dyDescent="0.25">
      <c r="A3587">
        <v>26.546208967151401</v>
      </c>
      <c r="B3587">
        <v>-5.3754223346628098</v>
      </c>
    </row>
    <row r="3588" spans="1:2" x14ac:dyDescent="0.25">
      <c r="A3588">
        <v>2.6967170302941801</v>
      </c>
      <c r="B3588">
        <v>2.4012170211096899</v>
      </c>
    </row>
    <row r="3589" spans="1:2" x14ac:dyDescent="0.25">
      <c r="A3589">
        <f>-21.424049150173</f>
        <v>-21.424049150173001</v>
      </c>
      <c r="B3589">
        <v>-18.647455607380401</v>
      </c>
    </row>
    <row r="3590" spans="1:2" x14ac:dyDescent="0.25">
      <c r="A3590">
        <v>-5.4131413551646803</v>
      </c>
      <c r="B3590">
        <v>8.19834459475309</v>
      </c>
    </row>
    <row r="3591" spans="1:2" x14ac:dyDescent="0.25">
      <c r="A3591">
        <v>26.0818979969178</v>
      </c>
      <c r="B3591">
        <v>-0.56328938532967499</v>
      </c>
    </row>
    <row r="3592" spans="1:2" x14ac:dyDescent="0.25">
      <c r="A3592">
        <v>12.368978611326201</v>
      </c>
      <c r="B3592">
        <v>9.5697064777447594</v>
      </c>
    </row>
    <row r="3593" spans="1:2" x14ac:dyDescent="0.25">
      <c r="A3593">
        <f>-27.1558072241771</f>
        <v>-27.155807224177099</v>
      </c>
      <c r="B3593">
        <v>-12.4028485935654</v>
      </c>
    </row>
    <row r="3594" spans="1:2" x14ac:dyDescent="0.25">
      <c r="A3594">
        <v>24.005250815889902</v>
      </c>
      <c r="B3594">
        <v>-5.6778564495803403</v>
      </c>
    </row>
    <row r="3595" spans="1:2" x14ac:dyDescent="0.25">
      <c r="A3595">
        <v>6.8322874796331696</v>
      </c>
      <c r="B3595">
        <v>5.96765651744676</v>
      </c>
    </row>
    <row r="3596" spans="1:2" x14ac:dyDescent="0.25">
      <c r="A3596">
        <f>-18.5543076548084</f>
        <v>-18.554307654808401</v>
      </c>
      <c r="B3596">
        <v>-10.2855858824613</v>
      </c>
    </row>
    <row r="3597" spans="1:2" x14ac:dyDescent="0.25">
      <c r="A3597">
        <f>-21.3178367845976</f>
        <v>-21.317836784597599</v>
      </c>
      <c r="B3597">
        <v>-10.395900988163399</v>
      </c>
    </row>
    <row r="3598" spans="1:2" x14ac:dyDescent="0.25">
      <c r="A3598">
        <f>-17.4876120187813</f>
        <v>-17.487612018781299</v>
      </c>
      <c r="B3598">
        <v>-16.067927116094101</v>
      </c>
    </row>
    <row r="3599" spans="1:2" x14ac:dyDescent="0.25">
      <c r="A3599">
        <v>2.7742523962377601</v>
      </c>
      <c r="B3599">
        <v>-0.264078430976036</v>
      </c>
    </row>
    <row r="3600" spans="1:2" x14ac:dyDescent="0.25">
      <c r="A3600">
        <f>-32.1063507677791</f>
        <v>-32.106350767779098</v>
      </c>
      <c r="B3600">
        <v>-16.085973782855</v>
      </c>
    </row>
    <row r="3601" spans="1:2" x14ac:dyDescent="0.25">
      <c r="A3601">
        <v>13.3441683002315</v>
      </c>
      <c r="B3601">
        <v>1.86655507175935</v>
      </c>
    </row>
    <row r="3602" spans="1:2" x14ac:dyDescent="0.25">
      <c r="A3602">
        <v>29.665989058695999</v>
      </c>
      <c r="B3602">
        <v>-6.2867299152814402</v>
      </c>
    </row>
    <row r="3603" spans="1:2" x14ac:dyDescent="0.25">
      <c r="A3603">
        <v>-1.6110692367150901</v>
      </c>
      <c r="B3603">
        <v>3.5216206341404801</v>
      </c>
    </row>
    <row r="3604" spans="1:2" x14ac:dyDescent="0.25">
      <c r="A3604">
        <v>4.3403020901995104</v>
      </c>
      <c r="B3604">
        <v>4.6064091194287098</v>
      </c>
    </row>
    <row r="3605" spans="1:2" x14ac:dyDescent="0.25">
      <c r="A3605">
        <v>-4.24976127171713</v>
      </c>
      <c r="B3605">
        <v>3.3364755264137802</v>
      </c>
    </row>
    <row r="3606" spans="1:2" x14ac:dyDescent="0.25">
      <c r="A3606">
        <v>12.902257318682301</v>
      </c>
      <c r="B3606">
        <v>1.3692455227028699</v>
      </c>
    </row>
    <row r="3607" spans="1:2" x14ac:dyDescent="0.25">
      <c r="A3607">
        <v>6.81617283697621</v>
      </c>
      <c r="B3607">
        <v>5.9024153207412899</v>
      </c>
    </row>
    <row r="3608" spans="1:2" x14ac:dyDescent="0.25">
      <c r="A3608">
        <f>-33.5543862823737</f>
        <v>-33.554386282373699</v>
      </c>
      <c r="B3608">
        <v>-17.674363216094299</v>
      </c>
    </row>
    <row r="3609" spans="1:2" x14ac:dyDescent="0.25">
      <c r="A3609">
        <f>-32.6704215069292</f>
        <v>-32.670421506929202</v>
      </c>
      <c r="B3609">
        <v>-14.159697647364901</v>
      </c>
    </row>
    <row r="3610" spans="1:2" x14ac:dyDescent="0.25">
      <c r="A3610">
        <v>29.575160543401498</v>
      </c>
      <c r="B3610">
        <v>-1.6760698449867599</v>
      </c>
    </row>
    <row r="3611" spans="1:2" x14ac:dyDescent="0.25">
      <c r="A3611">
        <f>-34.7669601746095</f>
        <v>-34.766960174609501</v>
      </c>
      <c r="B3611">
        <v>-11.609518860607199</v>
      </c>
    </row>
    <row r="3612" spans="1:2" x14ac:dyDescent="0.25">
      <c r="A3612">
        <v>23.2425037033012</v>
      </c>
      <c r="B3612">
        <v>-6.1111429245318796</v>
      </c>
    </row>
    <row r="3613" spans="1:2" x14ac:dyDescent="0.25">
      <c r="A3613">
        <v>38.778723631668399</v>
      </c>
      <c r="B3613">
        <v>-5.00393572029233</v>
      </c>
    </row>
    <row r="3614" spans="1:2" x14ac:dyDescent="0.25">
      <c r="A3614">
        <v>7.1831765041171201</v>
      </c>
      <c r="B3614">
        <v>4.27730620042992</v>
      </c>
    </row>
    <row r="3615" spans="1:2" x14ac:dyDescent="0.25">
      <c r="A3615">
        <v>5.92621082556483</v>
      </c>
      <c r="B3615">
        <v>4.2577406572381804</v>
      </c>
    </row>
    <row r="3616" spans="1:2" x14ac:dyDescent="0.25">
      <c r="A3616">
        <v>23.274267593898699</v>
      </c>
      <c r="B3616">
        <v>-5.9309729094027199</v>
      </c>
    </row>
    <row r="3617" spans="1:2" x14ac:dyDescent="0.25">
      <c r="A3617">
        <v>9.7955737259569098</v>
      </c>
      <c r="B3617">
        <v>1.6395015432798099</v>
      </c>
    </row>
    <row r="3618" spans="1:2" x14ac:dyDescent="0.25">
      <c r="A3618">
        <v>-0.20483170684716501</v>
      </c>
      <c r="B3618">
        <v>9.2355926877011996</v>
      </c>
    </row>
    <row r="3619" spans="1:2" x14ac:dyDescent="0.25">
      <c r="A3619">
        <f>-24.6802731504473</f>
        <v>-24.680273150447299</v>
      </c>
      <c r="B3619">
        <v>-18.7062577057001</v>
      </c>
    </row>
    <row r="3620" spans="1:2" x14ac:dyDescent="0.25">
      <c r="A3620">
        <v>24.100344130382801</v>
      </c>
      <c r="B3620">
        <v>-8.3129860124797599</v>
      </c>
    </row>
    <row r="3621" spans="1:2" x14ac:dyDescent="0.25">
      <c r="A3621">
        <v>9.5831039460052292</v>
      </c>
      <c r="B3621">
        <v>1.6065841259790601</v>
      </c>
    </row>
    <row r="3622" spans="1:2" x14ac:dyDescent="0.25">
      <c r="A3622">
        <v>26.5462182489713</v>
      </c>
      <c r="B3622">
        <v>7.1912100255074607E-2</v>
      </c>
    </row>
    <row r="3623" spans="1:2" x14ac:dyDescent="0.25">
      <c r="A3623">
        <v>27.683938852333402</v>
      </c>
      <c r="B3623">
        <v>-1.38071680726915</v>
      </c>
    </row>
    <row r="3624" spans="1:2" x14ac:dyDescent="0.25">
      <c r="A3624">
        <v>37.994366905210498</v>
      </c>
      <c r="B3624">
        <v>-1.0043750286928299</v>
      </c>
    </row>
    <row r="3625" spans="1:2" x14ac:dyDescent="0.25">
      <c r="A3625">
        <v>3.8764809009690699</v>
      </c>
      <c r="B3625">
        <v>5.7290304817400299</v>
      </c>
    </row>
    <row r="3626" spans="1:2" x14ac:dyDescent="0.25">
      <c r="A3626">
        <f>-29.4682398591636</f>
        <v>-29.468239859163599</v>
      </c>
      <c r="B3626">
        <v>-10.9987863428038</v>
      </c>
    </row>
    <row r="3627" spans="1:2" x14ac:dyDescent="0.25">
      <c r="A3627">
        <f>-22.359105332756</f>
        <v>-22.359105332755998</v>
      </c>
      <c r="B3627">
        <v>-18.962120908906499</v>
      </c>
    </row>
    <row r="3628" spans="1:2" x14ac:dyDescent="0.25">
      <c r="A3628">
        <f>-33.1508535176527</f>
        <v>-33.150853517652699</v>
      </c>
      <c r="B3628">
        <v>-16.0724657549877</v>
      </c>
    </row>
    <row r="3629" spans="1:2" x14ac:dyDescent="0.25">
      <c r="A3629">
        <v>40.041882200590202</v>
      </c>
      <c r="B3629">
        <v>-6.3890896019719703</v>
      </c>
    </row>
    <row r="3630" spans="1:2" x14ac:dyDescent="0.25">
      <c r="A3630">
        <v>-1.41313762406219</v>
      </c>
      <c r="B3630">
        <v>9.2370999447489393</v>
      </c>
    </row>
    <row r="3631" spans="1:2" x14ac:dyDescent="0.25">
      <c r="A3631">
        <v>0.33941664566144197</v>
      </c>
      <c r="B3631">
        <v>7.9193099537085097</v>
      </c>
    </row>
    <row r="3632" spans="1:2" x14ac:dyDescent="0.25">
      <c r="A3632">
        <v>27.186949906338899</v>
      </c>
      <c r="B3632">
        <v>-3.0688404952378798</v>
      </c>
    </row>
    <row r="3633" spans="1:2" x14ac:dyDescent="0.25">
      <c r="A3633">
        <f>-19.062849701841</f>
        <v>-19.062849701840999</v>
      </c>
      <c r="B3633">
        <v>-9.5720344134258202</v>
      </c>
    </row>
    <row r="3634" spans="1:2" x14ac:dyDescent="0.25">
      <c r="A3634">
        <f>-16.2522545504374</f>
        <v>-16.252254550437399</v>
      </c>
      <c r="B3634">
        <v>-12.7553657036537</v>
      </c>
    </row>
    <row r="3635" spans="1:2" x14ac:dyDescent="0.25">
      <c r="A3635">
        <f>-18.8837928159455</f>
        <v>-18.883792815945501</v>
      </c>
      <c r="B3635">
        <v>-11.427771650346701</v>
      </c>
    </row>
    <row r="3636" spans="1:2" x14ac:dyDescent="0.25">
      <c r="A3636">
        <f>-34.5085814111946</f>
        <v>-34.508581411194598</v>
      </c>
      <c r="B3636">
        <v>-12.7968185151284</v>
      </c>
    </row>
    <row r="3637" spans="1:2" x14ac:dyDescent="0.25">
      <c r="A3637">
        <v>33.732122225267602</v>
      </c>
      <c r="B3637">
        <v>-3.7815371750257101</v>
      </c>
    </row>
    <row r="3638" spans="1:2" x14ac:dyDescent="0.25">
      <c r="A3638">
        <v>5.0050778858002598</v>
      </c>
      <c r="B3638">
        <v>6.8572138734636399</v>
      </c>
    </row>
    <row r="3639" spans="1:2" x14ac:dyDescent="0.25">
      <c r="A3639">
        <v>12.0617689878697</v>
      </c>
      <c r="B3639">
        <v>7.6245382625203399</v>
      </c>
    </row>
    <row r="3640" spans="1:2" x14ac:dyDescent="0.25">
      <c r="A3640">
        <v>11.3842825593323</v>
      </c>
      <c r="B3640">
        <v>4.1972683202756098</v>
      </c>
    </row>
    <row r="3641" spans="1:2" x14ac:dyDescent="0.25">
      <c r="A3641">
        <v>27.372044904667199</v>
      </c>
      <c r="B3641">
        <v>-4.4231441360502197</v>
      </c>
    </row>
    <row r="3642" spans="1:2" x14ac:dyDescent="0.25">
      <c r="A3642">
        <v>-3.0606289279994101</v>
      </c>
      <c r="B3642">
        <v>7.8217601732151998</v>
      </c>
    </row>
    <row r="3643" spans="1:2" x14ac:dyDescent="0.25">
      <c r="A3643">
        <f>-21.6911515077736</f>
        <v>-21.691151507773601</v>
      </c>
      <c r="B3643">
        <v>-18.896890567055099</v>
      </c>
    </row>
    <row r="3644" spans="1:2" x14ac:dyDescent="0.25">
      <c r="A3644">
        <v>37.287692792275102</v>
      </c>
      <c r="B3644">
        <v>0.25901031907397898</v>
      </c>
    </row>
    <row r="3645" spans="1:2" x14ac:dyDescent="0.25">
      <c r="A3645">
        <v>4.3870844088413801</v>
      </c>
      <c r="B3645">
        <v>2.2853998866088001</v>
      </c>
    </row>
    <row r="3646" spans="1:2" x14ac:dyDescent="0.25">
      <c r="A3646">
        <v>33.387567221055498</v>
      </c>
      <c r="B3646">
        <v>6.6554361522905794E-2</v>
      </c>
    </row>
    <row r="3647" spans="1:2" x14ac:dyDescent="0.25">
      <c r="A3647">
        <v>31.360885576946199</v>
      </c>
      <c r="B3647">
        <v>-2.9139077176072199</v>
      </c>
    </row>
    <row r="3648" spans="1:2" x14ac:dyDescent="0.25">
      <c r="A3648">
        <v>38.739878768710703</v>
      </c>
      <c r="B3648">
        <v>-5.1270451516391899</v>
      </c>
    </row>
    <row r="3649" spans="1:2" x14ac:dyDescent="0.25">
      <c r="A3649">
        <f>-28.8300359425258</f>
        <v>-28.8300359425258</v>
      </c>
      <c r="B3649">
        <v>-13.6215025327372</v>
      </c>
    </row>
    <row r="3650" spans="1:2" x14ac:dyDescent="0.25">
      <c r="A3650">
        <v>38.342931343926701</v>
      </c>
      <c r="B3650">
        <v>-2.3565111141003099</v>
      </c>
    </row>
    <row r="3651" spans="1:2" x14ac:dyDescent="0.25">
      <c r="A3651">
        <v>39.358424071603402</v>
      </c>
      <c r="B3651">
        <v>0.17031082969820899</v>
      </c>
    </row>
    <row r="3652" spans="1:2" x14ac:dyDescent="0.25">
      <c r="A3652">
        <f>-25.441445674533</f>
        <v>-25.441445674533</v>
      </c>
      <c r="B3652">
        <v>-18.116685676689102</v>
      </c>
    </row>
    <row r="3653" spans="1:2" x14ac:dyDescent="0.25">
      <c r="A3653">
        <v>-5.1611536190221203</v>
      </c>
      <c r="B3653">
        <v>5.4808871181108598</v>
      </c>
    </row>
    <row r="3654" spans="1:2" x14ac:dyDescent="0.25">
      <c r="A3654">
        <v>10.851130705160999</v>
      </c>
      <c r="B3654">
        <v>0.46859070388398599</v>
      </c>
    </row>
    <row r="3655" spans="1:2" x14ac:dyDescent="0.25">
      <c r="A3655">
        <f>-33.1749585985574</f>
        <v>-33.174958598557403</v>
      </c>
      <c r="B3655">
        <v>-16.902043724925999</v>
      </c>
    </row>
    <row r="3656" spans="1:2" x14ac:dyDescent="0.25">
      <c r="A3656">
        <f>-19.491638106894</f>
        <v>-19.491638106894001</v>
      </c>
      <c r="B3656">
        <v>-10.1859582792527</v>
      </c>
    </row>
    <row r="3657" spans="1:2" x14ac:dyDescent="0.25">
      <c r="A3657">
        <f>-33.085480661371</f>
        <v>-33.085480661371001</v>
      </c>
      <c r="B3657">
        <v>-17.3919351824449</v>
      </c>
    </row>
    <row r="3658" spans="1:2" x14ac:dyDescent="0.25">
      <c r="A3658">
        <f>-2.97656289321893</f>
        <v>-2.9765628932189299</v>
      </c>
      <c r="B3658">
        <v>-8.65732555252893E-2</v>
      </c>
    </row>
    <row r="3659" spans="1:2" x14ac:dyDescent="0.25">
      <c r="A3659">
        <f>-23.5165318386773</f>
        <v>-23.516531838677299</v>
      </c>
      <c r="B3659">
        <v>-18.377691008111601</v>
      </c>
    </row>
    <row r="3660" spans="1:2" x14ac:dyDescent="0.25">
      <c r="A3660">
        <v>26.4568902735714</v>
      </c>
      <c r="B3660">
        <v>-2.0564833607248998</v>
      </c>
    </row>
    <row r="3661" spans="1:2" x14ac:dyDescent="0.25">
      <c r="A3661">
        <v>7.2377880299109396</v>
      </c>
      <c r="B3661">
        <v>5.6323390924358003</v>
      </c>
    </row>
    <row r="3662" spans="1:2" x14ac:dyDescent="0.25">
      <c r="A3662">
        <v>30.018275244987201</v>
      </c>
      <c r="B3662">
        <v>-4.0845819466658898E-2</v>
      </c>
    </row>
    <row r="3663" spans="1:2" x14ac:dyDescent="0.25">
      <c r="A3663">
        <f>-19.1053577005492</f>
        <v>-19.105357700549199</v>
      </c>
      <c r="B3663">
        <v>-11.5465178415112</v>
      </c>
    </row>
    <row r="3664" spans="1:2" x14ac:dyDescent="0.25">
      <c r="A3664">
        <f>-28.4611486596899</f>
        <v>-28.461148659689901</v>
      </c>
      <c r="B3664">
        <v>-10.505766087435701</v>
      </c>
    </row>
    <row r="3665" spans="1:2" x14ac:dyDescent="0.25">
      <c r="A3665">
        <f>-21.2544699667262</f>
        <v>-21.254469966726202</v>
      </c>
      <c r="B3665">
        <v>-13.0458727768922</v>
      </c>
    </row>
    <row r="3666" spans="1:2" x14ac:dyDescent="0.25">
      <c r="A3666">
        <v>38.940349235721101</v>
      </c>
      <c r="B3666">
        <v>-0.42351905334839302</v>
      </c>
    </row>
    <row r="3667" spans="1:2" x14ac:dyDescent="0.25">
      <c r="A3667">
        <f>-16.3498267185704</f>
        <v>-16.349826718570402</v>
      </c>
      <c r="B3667">
        <v>-17.785307704066302</v>
      </c>
    </row>
    <row r="3668" spans="1:2" x14ac:dyDescent="0.25">
      <c r="A3668">
        <f>-22.5537009790154</f>
        <v>-22.553700979015399</v>
      </c>
      <c r="B3668">
        <v>-13.549935536886601</v>
      </c>
    </row>
    <row r="3669" spans="1:2" x14ac:dyDescent="0.25">
      <c r="A3669">
        <f>-17.7985945984263</f>
        <v>-17.798594598426298</v>
      </c>
      <c r="B3669">
        <v>-18.330426766575702</v>
      </c>
    </row>
    <row r="3670" spans="1:2" x14ac:dyDescent="0.25">
      <c r="A3670">
        <v>34.820890608751697</v>
      </c>
      <c r="B3670">
        <v>-5.9935296691946398</v>
      </c>
    </row>
    <row r="3671" spans="1:2" x14ac:dyDescent="0.25">
      <c r="A3671">
        <v>27.2478621569635</v>
      </c>
      <c r="B3671">
        <v>-9.3003216271868805</v>
      </c>
    </row>
    <row r="3672" spans="1:2" x14ac:dyDescent="0.25">
      <c r="A3672">
        <v>1.6796993464658301</v>
      </c>
      <c r="B3672">
        <v>6.2463396260469599</v>
      </c>
    </row>
    <row r="3673" spans="1:2" x14ac:dyDescent="0.25">
      <c r="A3673">
        <v>-4.0808684305633998</v>
      </c>
      <c r="B3673">
        <v>5.7266009128793298</v>
      </c>
    </row>
    <row r="3674" spans="1:2" x14ac:dyDescent="0.25">
      <c r="A3674">
        <v>34.441133926493002</v>
      </c>
      <c r="B3674">
        <v>-1.1799330497087499</v>
      </c>
    </row>
    <row r="3675" spans="1:2" x14ac:dyDescent="0.25">
      <c r="A3675">
        <v>38.041712562132801</v>
      </c>
      <c r="B3675">
        <v>-3.62275796772151</v>
      </c>
    </row>
    <row r="3676" spans="1:2" x14ac:dyDescent="0.25">
      <c r="A3676">
        <v>24.842947896631699</v>
      </c>
      <c r="B3676">
        <v>-8.4970346156683796</v>
      </c>
    </row>
    <row r="3677" spans="1:2" x14ac:dyDescent="0.25">
      <c r="A3677">
        <v>6.6951300047566704</v>
      </c>
      <c r="B3677">
        <v>6.5728463319135102</v>
      </c>
    </row>
    <row r="3678" spans="1:2" x14ac:dyDescent="0.25">
      <c r="A3678">
        <v>28.596126987237</v>
      </c>
      <c r="B3678">
        <v>-4.5729035921843</v>
      </c>
    </row>
    <row r="3679" spans="1:2" x14ac:dyDescent="0.25">
      <c r="A3679">
        <v>-5.2872122545255102</v>
      </c>
      <c r="B3679">
        <v>7.4722514213581999</v>
      </c>
    </row>
    <row r="3680" spans="1:2" x14ac:dyDescent="0.25">
      <c r="A3680">
        <f>-23.2050402242382</f>
        <v>-23.2050402242382</v>
      </c>
      <c r="B3680">
        <v>-12.9962539616201</v>
      </c>
    </row>
    <row r="3681" spans="1:2" x14ac:dyDescent="0.25">
      <c r="A3681">
        <f>-33.3588028291982</f>
        <v>-33.358802829198197</v>
      </c>
      <c r="B3681">
        <v>-12.944403307031701</v>
      </c>
    </row>
    <row r="3682" spans="1:2" x14ac:dyDescent="0.25">
      <c r="A3682">
        <v>-3.7207233879039401</v>
      </c>
      <c r="B3682">
        <v>4.56465336969696</v>
      </c>
    </row>
    <row r="3683" spans="1:2" x14ac:dyDescent="0.25">
      <c r="A3683">
        <f>-16.1435163150302</f>
        <v>-16.143516315030201</v>
      </c>
      <c r="B3683">
        <v>-11.9786910629148</v>
      </c>
    </row>
    <row r="3684" spans="1:2" x14ac:dyDescent="0.25">
      <c r="A3684">
        <v>-0.99703686223756405</v>
      </c>
      <c r="B3684">
        <v>7.6239946813136603</v>
      </c>
    </row>
    <row r="3685" spans="1:2" x14ac:dyDescent="0.25">
      <c r="A3685">
        <f>-30.549520463977</f>
        <v>-30.549520463977</v>
      </c>
      <c r="B3685">
        <v>-18.017617877326501</v>
      </c>
    </row>
    <row r="3686" spans="1:2" x14ac:dyDescent="0.25">
      <c r="A3686">
        <v>20.773437060227501</v>
      </c>
      <c r="B3686">
        <v>-9.5836974301071294</v>
      </c>
    </row>
    <row r="3687" spans="1:2" x14ac:dyDescent="0.25">
      <c r="A3687">
        <v>10.380310398999899</v>
      </c>
      <c r="B3687">
        <v>4.6392536155834501</v>
      </c>
    </row>
    <row r="3688" spans="1:2" x14ac:dyDescent="0.25">
      <c r="A3688">
        <v>3.59703940843209</v>
      </c>
      <c r="B3688">
        <v>7.4809368696849798</v>
      </c>
    </row>
    <row r="3689" spans="1:2" x14ac:dyDescent="0.25">
      <c r="A3689">
        <v>6.5499152163926002</v>
      </c>
      <c r="B3689">
        <v>2.86937336549135</v>
      </c>
    </row>
    <row r="3690" spans="1:2" x14ac:dyDescent="0.25">
      <c r="A3690">
        <v>30.7437012460306</v>
      </c>
      <c r="B3690">
        <v>-1.08978892049552</v>
      </c>
    </row>
    <row r="3691" spans="1:2" x14ac:dyDescent="0.25">
      <c r="A3691">
        <f>-29.2876859296758</f>
        <v>-29.287685929675799</v>
      </c>
      <c r="B3691">
        <v>-14.606118332483801</v>
      </c>
    </row>
    <row r="3692" spans="1:2" x14ac:dyDescent="0.25">
      <c r="A3692">
        <f>-21.3008871596547</f>
        <v>-21.3008871596547</v>
      </c>
      <c r="B3692">
        <v>-15.772670885262499</v>
      </c>
    </row>
    <row r="3693" spans="1:2" x14ac:dyDescent="0.25">
      <c r="A3693">
        <v>12.5158523102226</v>
      </c>
      <c r="B3693">
        <v>8.8819331993716606</v>
      </c>
    </row>
    <row r="3694" spans="1:2" x14ac:dyDescent="0.25">
      <c r="A3694">
        <v>37.938160746383701</v>
      </c>
      <c r="B3694">
        <v>-3.2020470198659798</v>
      </c>
    </row>
    <row r="3695" spans="1:2" x14ac:dyDescent="0.25">
      <c r="A3695">
        <v>12.712129135211001</v>
      </c>
      <c r="B3695">
        <v>0.209609140664272</v>
      </c>
    </row>
    <row r="3696" spans="1:2" x14ac:dyDescent="0.25">
      <c r="A3696">
        <f>-34.4794737407763</f>
        <v>-34.479473740776299</v>
      </c>
      <c r="B3696">
        <v>-17.054947128797298</v>
      </c>
    </row>
    <row r="3697" spans="1:2" x14ac:dyDescent="0.25">
      <c r="A3697">
        <v>34.231814028042997</v>
      </c>
      <c r="B3697">
        <v>-2.42282923934185</v>
      </c>
    </row>
    <row r="3698" spans="1:2" x14ac:dyDescent="0.25">
      <c r="A3698">
        <v>11.886709590339301</v>
      </c>
      <c r="B3698">
        <v>3.0820023202753699</v>
      </c>
    </row>
    <row r="3699" spans="1:2" x14ac:dyDescent="0.25">
      <c r="A3699">
        <f>-18.6717105985729</f>
        <v>-18.671710598572901</v>
      </c>
      <c r="B3699">
        <v>-12.833241979899899</v>
      </c>
    </row>
    <row r="3700" spans="1:2" x14ac:dyDescent="0.25">
      <c r="A3700">
        <v>34.300457314887197</v>
      </c>
      <c r="B3700">
        <v>-8.8987775337435302</v>
      </c>
    </row>
    <row r="3701" spans="1:2" x14ac:dyDescent="0.25">
      <c r="A3701">
        <v>23.79846854981</v>
      </c>
      <c r="B3701">
        <v>0.20139955020893199</v>
      </c>
    </row>
    <row r="3702" spans="1:2" x14ac:dyDescent="0.25">
      <c r="A3702">
        <v>-1.8456275154780999</v>
      </c>
      <c r="B3702">
        <v>0.64979003179089301</v>
      </c>
    </row>
    <row r="3703" spans="1:2" x14ac:dyDescent="0.25">
      <c r="A3703">
        <v>7.6617534332014801</v>
      </c>
      <c r="B3703">
        <v>-0.3390081876962</v>
      </c>
    </row>
    <row r="3704" spans="1:2" x14ac:dyDescent="0.25">
      <c r="A3704">
        <v>-0.88780562048943301</v>
      </c>
      <c r="B3704">
        <v>5.0083524855248198</v>
      </c>
    </row>
    <row r="3705" spans="1:2" x14ac:dyDescent="0.25">
      <c r="A3705">
        <v>-5.2041533358600702</v>
      </c>
      <c r="B3705">
        <v>9.5643801206164305</v>
      </c>
    </row>
    <row r="3706" spans="1:2" x14ac:dyDescent="0.25">
      <c r="A3706">
        <v>28.709698568175899</v>
      </c>
      <c r="B3706">
        <v>-0.71430106567071905</v>
      </c>
    </row>
    <row r="3707" spans="1:2" x14ac:dyDescent="0.25">
      <c r="A3707">
        <f>-20.8704232934835</f>
        <v>-20.870423293483501</v>
      </c>
      <c r="B3707">
        <v>-13.338138592080099</v>
      </c>
    </row>
    <row r="3708" spans="1:2" x14ac:dyDescent="0.25">
      <c r="A3708">
        <v>-5.89099373328445</v>
      </c>
      <c r="B3708">
        <v>5.5181259882912403</v>
      </c>
    </row>
    <row r="3709" spans="1:2" x14ac:dyDescent="0.25">
      <c r="A3709">
        <v>22.590165989935599</v>
      </c>
      <c r="B3709">
        <v>-9.0965564080357701</v>
      </c>
    </row>
    <row r="3710" spans="1:2" x14ac:dyDescent="0.25">
      <c r="A3710">
        <f>-17.0180764433736</f>
        <v>-17.018076443373602</v>
      </c>
      <c r="B3710">
        <v>-11.930368616068501</v>
      </c>
    </row>
    <row r="3711" spans="1:2" x14ac:dyDescent="0.25">
      <c r="A3711">
        <v>28.256698663927398</v>
      </c>
      <c r="B3711">
        <v>-5.8940771012055997</v>
      </c>
    </row>
    <row r="3712" spans="1:2" x14ac:dyDescent="0.25">
      <c r="A3712">
        <v>40.436676775996503</v>
      </c>
      <c r="B3712">
        <v>-2.5565399283745598</v>
      </c>
    </row>
    <row r="3713" spans="1:2" x14ac:dyDescent="0.25">
      <c r="A3713">
        <v>0.20764314924295599</v>
      </c>
      <c r="B3713">
        <v>5.3091153049795903</v>
      </c>
    </row>
    <row r="3714" spans="1:2" x14ac:dyDescent="0.25">
      <c r="A3714">
        <v>27.9256009038684</v>
      </c>
      <c r="B3714">
        <v>-5.2513218554459904</v>
      </c>
    </row>
    <row r="3715" spans="1:2" x14ac:dyDescent="0.25">
      <c r="A3715">
        <v>24.538119501319699</v>
      </c>
      <c r="B3715">
        <v>-2.33683212192427</v>
      </c>
    </row>
    <row r="3716" spans="1:2" x14ac:dyDescent="0.25">
      <c r="A3716">
        <v>30.736368168814799</v>
      </c>
      <c r="B3716">
        <v>-1.32560219260631</v>
      </c>
    </row>
    <row r="3717" spans="1:2" x14ac:dyDescent="0.25">
      <c r="A3717">
        <v>3.91825903371093</v>
      </c>
      <c r="B3717">
        <v>6.0988084785895804</v>
      </c>
    </row>
    <row r="3718" spans="1:2" x14ac:dyDescent="0.25">
      <c r="A3718">
        <v>7.7840055354746802</v>
      </c>
      <c r="B3718">
        <v>1.53521199710088</v>
      </c>
    </row>
    <row r="3719" spans="1:2" x14ac:dyDescent="0.25">
      <c r="A3719">
        <v>32.8111977285037</v>
      </c>
      <c r="B3719">
        <v>-9.5953233826799398</v>
      </c>
    </row>
    <row r="3720" spans="1:2" x14ac:dyDescent="0.25">
      <c r="A3720">
        <f>-29.043222564237</f>
        <v>-29.043222564236999</v>
      </c>
      <c r="B3720">
        <v>-9.7443525091363696</v>
      </c>
    </row>
    <row r="3721" spans="1:2" x14ac:dyDescent="0.25">
      <c r="A3721">
        <v>4.6150707404820599</v>
      </c>
      <c r="B3721">
        <v>3.4357486986777599</v>
      </c>
    </row>
    <row r="3722" spans="1:2" x14ac:dyDescent="0.25">
      <c r="A3722">
        <v>37.914467378600698</v>
      </c>
      <c r="B3722">
        <v>-4.0361644735959299</v>
      </c>
    </row>
    <row r="3723" spans="1:2" x14ac:dyDescent="0.25">
      <c r="A3723">
        <v>7.1684768359900204</v>
      </c>
      <c r="B3723">
        <v>5.6389836801350004</v>
      </c>
    </row>
    <row r="3724" spans="1:2" x14ac:dyDescent="0.25">
      <c r="A3724">
        <v>31.460003210898499</v>
      </c>
      <c r="B3724">
        <v>-5.9037681244749702</v>
      </c>
    </row>
    <row r="3725" spans="1:2" x14ac:dyDescent="0.25">
      <c r="A3725">
        <f>-31.7384885638572</f>
        <v>-31.738488563857199</v>
      </c>
      <c r="B3725">
        <v>-15.8088161467315</v>
      </c>
    </row>
    <row r="3726" spans="1:2" x14ac:dyDescent="0.25">
      <c r="A3726">
        <v>-3.36726922657098</v>
      </c>
      <c r="B3726">
        <v>9.30865795626727</v>
      </c>
    </row>
    <row r="3727" spans="1:2" x14ac:dyDescent="0.25">
      <c r="A3727">
        <v>9.8692323382326794</v>
      </c>
      <c r="B3727">
        <v>6.7022573417722997</v>
      </c>
    </row>
    <row r="3728" spans="1:2" x14ac:dyDescent="0.25">
      <c r="A3728">
        <v>29.270876491185302</v>
      </c>
      <c r="B3728">
        <v>-1.0820272862478699</v>
      </c>
    </row>
    <row r="3729" spans="1:2" x14ac:dyDescent="0.25">
      <c r="A3729">
        <v>3.7507729651670001</v>
      </c>
      <c r="B3729">
        <v>5.2635224148880004</v>
      </c>
    </row>
    <row r="3730" spans="1:2" x14ac:dyDescent="0.25">
      <c r="A3730">
        <f>-26.9933123017516</f>
        <v>-26.993312301751601</v>
      </c>
      <c r="B3730">
        <v>-13.4077184987487</v>
      </c>
    </row>
    <row r="3731" spans="1:2" x14ac:dyDescent="0.25">
      <c r="A3731">
        <v>36.391302167930597</v>
      </c>
      <c r="B3731">
        <v>-0.60908168324024203</v>
      </c>
    </row>
    <row r="3732" spans="1:2" x14ac:dyDescent="0.25">
      <c r="A3732">
        <f>-15.6538844560741</f>
        <v>-15.653884456074101</v>
      </c>
      <c r="B3732">
        <v>-10.7364852675086</v>
      </c>
    </row>
    <row r="3733" spans="1:2" x14ac:dyDescent="0.25">
      <c r="A3733">
        <f>-23.6649539703548</f>
        <v>-23.664953970354802</v>
      </c>
      <c r="B3733">
        <v>-18.460335740346</v>
      </c>
    </row>
    <row r="3734" spans="1:2" x14ac:dyDescent="0.25">
      <c r="A3734">
        <v>10.4514248630885</v>
      </c>
      <c r="B3734">
        <v>6.3200724938614004</v>
      </c>
    </row>
    <row r="3735" spans="1:2" x14ac:dyDescent="0.25">
      <c r="A3735">
        <v>31.582082149181598</v>
      </c>
      <c r="B3735">
        <v>-5.8571308826638804</v>
      </c>
    </row>
    <row r="3736" spans="1:2" x14ac:dyDescent="0.25">
      <c r="A3736">
        <v>40.557516760070101</v>
      </c>
      <c r="B3736">
        <v>-3.3534230313222402</v>
      </c>
    </row>
    <row r="3737" spans="1:2" x14ac:dyDescent="0.25">
      <c r="A3737">
        <v>9.9902848872366405</v>
      </c>
      <c r="B3737">
        <v>8.5807800424250509</v>
      </c>
    </row>
    <row r="3738" spans="1:2" x14ac:dyDescent="0.25">
      <c r="A3738">
        <f>-16.4827181695255</f>
        <v>-16.482718169525501</v>
      </c>
      <c r="B3738">
        <v>-12.620009777589001</v>
      </c>
    </row>
    <row r="3739" spans="1:2" x14ac:dyDescent="0.25">
      <c r="A3739">
        <f>-21.7011043545108</f>
        <v>-21.7011043545108</v>
      </c>
      <c r="B3739">
        <v>-14.850360839347999</v>
      </c>
    </row>
    <row r="3740" spans="1:2" x14ac:dyDescent="0.25">
      <c r="A3740">
        <v>29.540158732050202</v>
      </c>
      <c r="B3740">
        <v>-3.9139467652316902</v>
      </c>
    </row>
    <row r="3741" spans="1:2" x14ac:dyDescent="0.25">
      <c r="A3741">
        <f>-33.6847676183953</f>
        <v>-33.684767618395298</v>
      </c>
      <c r="B3741">
        <v>-17.552182304414199</v>
      </c>
    </row>
    <row r="3742" spans="1:2" x14ac:dyDescent="0.25">
      <c r="A3742">
        <f>-30.7459629176511</f>
        <v>-30.745962917651099</v>
      </c>
      <c r="B3742">
        <v>-18.151169972473099</v>
      </c>
    </row>
    <row r="3743" spans="1:2" x14ac:dyDescent="0.25">
      <c r="A3743">
        <v>37.885730924895498</v>
      </c>
      <c r="B3743">
        <v>-5.1422960999968801</v>
      </c>
    </row>
    <row r="3744" spans="1:2" x14ac:dyDescent="0.25">
      <c r="A3744">
        <v>33.009910373678501</v>
      </c>
      <c r="B3744">
        <v>0.22610316918265899</v>
      </c>
    </row>
    <row r="3745" spans="1:2" x14ac:dyDescent="0.25">
      <c r="A3745">
        <f>-34.3604530919302</f>
        <v>-34.360453091930196</v>
      </c>
      <c r="B3745">
        <v>-12.2715128651607</v>
      </c>
    </row>
    <row r="3746" spans="1:2" x14ac:dyDescent="0.25">
      <c r="A3746">
        <f>-31.4888657610019</f>
        <v>-31.4888657610019</v>
      </c>
      <c r="B3746">
        <v>-15.832910125043901</v>
      </c>
    </row>
    <row r="3747" spans="1:2" x14ac:dyDescent="0.25">
      <c r="A3747">
        <f>-25.6456618813153</f>
        <v>-25.645661881315299</v>
      </c>
      <c r="B3747">
        <v>-11.29552914223</v>
      </c>
    </row>
    <row r="3748" spans="1:2" x14ac:dyDescent="0.25">
      <c r="A3748">
        <f>-29.8804075296429</f>
        <v>-29.880407529642898</v>
      </c>
      <c r="B3748">
        <v>-11.329452508301999</v>
      </c>
    </row>
    <row r="3749" spans="1:2" x14ac:dyDescent="0.25">
      <c r="A3749">
        <f>-24.3611850657914</f>
        <v>-24.3611850657914</v>
      </c>
      <c r="B3749">
        <v>-17.222621375645399</v>
      </c>
    </row>
    <row r="3750" spans="1:2" x14ac:dyDescent="0.25">
      <c r="A3750">
        <v>-2.4397307040475198</v>
      </c>
      <c r="B3750">
        <v>8.0636228040026392</v>
      </c>
    </row>
    <row r="3751" spans="1:2" x14ac:dyDescent="0.25">
      <c r="A3751">
        <f>-35.0669189804644</f>
        <v>-35.066918980464401</v>
      </c>
      <c r="B3751">
        <v>-17.8020519621431</v>
      </c>
    </row>
    <row r="3752" spans="1:2" x14ac:dyDescent="0.25">
      <c r="A3752">
        <v>40.729185069919097</v>
      </c>
      <c r="B3752">
        <v>-2.0263181300780699</v>
      </c>
    </row>
    <row r="3753" spans="1:2" x14ac:dyDescent="0.25">
      <c r="A3753">
        <v>-2.6805150606351398</v>
      </c>
      <c r="B3753">
        <v>4.6022457996437103</v>
      </c>
    </row>
    <row r="3754" spans="1:2" x14ac:dyDescent="0.25">
      <c r="A3754">
        <v>39.4569176136715</v>
      </c>
      <c r="B3754">
        <v>-4.6032472854642799E-2</v>
      </c>
    </row>
    <row r="3755" spans="1:2" x14ac:dyDescent="0.25">
      <c r="A3755">
        <f>-30.4921561831112</f>
        <v>-30.492156183111199</v>
      </c>
      <c r="B3755">
        <v>-19.368756427845</v>
      </c>
    </row>
    <row r="3756" spans="1:2" x14ac:dyDescent="0.25">
      <c r="A3756">
        <v>27.342856010277298</v>
      </c>
      <c r="B3756">
        <v>-4.87083857776424</v>
      </c>
    </row>
    <row r="3757" spans="1:2" x14ac:dyDescent="0.25">
      <c r="A3757">
        <f>-22.5594151703954</f>
        <v>-22.5594151703954</v>
      </c>
      <c r="B3757">
        <v>-13.202131013307399</v>
      </c>
    </row>
    <row r="3758" spans="1:2" x14ac:dyDescent="0.25">
      <c r="A3758">
        <f>-21.5015847813787</f>
        <v>-21.5015847813787</v>
      </c>
      <c r="B3758">
        <v>-13.852602727831499</v>
      </c>
    </row>
    <row r="3759" spans="1:2" x14ac:dyDescent="0.25">
      <c r="A3759">
        <v>38.469282795660099</v>
      </c>
      <c r="B3759">
        <v>-7.4646003644723002</v>
      </c>
    </row>
    <row r="3760" spans="1:2" x14ac:dyDescent="0.25">
      <c r="A3760">
        <f>-17.6351102152027</f>
        <v>-17.635110215202701</v>
      </c>
      <c r="B3760">
        <v>-18.362559301995802</v>
      </c>
    </row>
    <row r="3761" spans="1:2" x14ac:dyDescent="0.25">
      <c r="A3761">
        <f>-19.5787583087619</f>
        <v>-19.578758308761898</v>
      </c>
      <c r="B3761">
        <v>-19.073842652978399</v>
      </c>
    </row>
    <row r="3762" spans="1:2" x14ac:dyDescent="0.25">
      <c r="A3762">
        <v>23.309832881758702</v>
      </c>
      <c r="B3762">
        <v>-7.7325188399073701</v>
      </c>
    </row>
    <row r="3763" spans="1:2" x14ac:dyDescent="0.25">
      <c r="A3763">
        <v>3.47183170473421</v>
      </c>
      <c r="B3763">
        <v>0.88558116284496102</v>
      </c>
    </row>
    <row r="3764" spans="1:2" x14ac:dyDescent="0.25">
      <c r="A3764">
        <v>28.980144642621699</v>
      </c>
      <c r="B3764">
        <v>-5.1625211568991896</v>
      </c>
    </row>
    <row r="3765" spans="1:2" x14ac:dyDescent="0.25">
      <c r="A3765">
        <v>33.687150532801098</v>
      </c>
      <c r="B3765">
        <v>-3.45628807352371</v>
      </c>
    </row>
    <row r="3766" spans="1:2" x14ac:dyDescent="0.25">
      <c r="A3766">
        <f>-27.6142597938056</f>
        <v>-27.614259793805601</v>
      </c>
      <c r="B3766">
        <v>-16.601397369631201</v>
      </c>
    </row>
    <row r="3767" spans="1:2" x14ac:dyDescent="0.25">
      <c r="A3767">
        <f>-17.7487522436713</f>
        <v>-17.748752243671301</v>
      </c>
      <c r="B3767">
        <v>-15.370414517261599</v>
      </c>
    </row>
    <row r="3768" spans="1:2" x14ac:dyDescent="0.25">
      <c r="A3768">
        <v>4.3927417580902102</v>
      </c>
      <c r="B3768">
        <v>8.2075932722878893</v>
      </c>
    </row>
    <row r="3769" spans="1:2" x14ac:dyDescent="0.25">
      <c r="A3769">
        <v>0.41446846596082998</v>
      </c>
      <c r="B3769">
        <v>2.7179671827569098</v>
      </c>
    </row>
    <row r="3770" spans="1:2" x14ac:dyDescent="0.25">
      <c r="A3770">
        <v>25.487008422277999</v>
      </c>
      <c r="B3770">
        <v>-8.6372114309340393</v>
      </c>
    </row>
    <row r="3771" spans="1:2" x14ac:dyDescent="0.25">
      <c r="A3771">
        <v>30.229609509575798</v>
      </c>
      <c r="B3771">
        <v>-5.7163906821302604</v>
      </c>
    </row>
    <row r="3772" spans="1:2" x14ac:dyDescent="0.25">
      <c r="A3772">
        <f>-20.9567377550685</f>
        <v>-20.956737755068499</v>
      </c>
      <c r="B3772">
        <v>-14.114840400887401</v>
      </c>
    </row>
    <row r="3773" spans="1:2" x14ac:dyDescent="0.25">
      <c r="A3773">
        <v>2.68358646797068</v>
      </c>
      <c r="B3773">
        <v>1.92630577983897</v>
      </c>
    </row>
    <row r="3774" spans="1:2" x14ac:dyDescent="0.25">
      <c r="A3774">
        <v>-2.1635956259559199</v>
      </c>
      <c r="B3774">
        <v>2.2211018772300299</v>
      </c>
    </row>
    <row r="3775" spans="1:2" x14ac:dyDescent="0.25">
      <c r="A3775">
        <v>37.415693358611101</v>
      </c>
      <c r="B3775">
        <v>-2.81419069541723</v>
      </c>
    </row>
    <row r="3776" spans="1:2" x14ac:dyDescent="0.25">
      <c r="A3776">
        <v>10.711349479167</v>
      </c>
      <c r="B3776">
        <v>0.26977989013970299</v>
      </c>
    </row>
    <row r="3777" spans="1:2" x14ac:dyDescent="0.25">
      <c r="A3777">
        <f>-16.3465951988316</f>
        <v>-16.346595198831601</v>
      </c>
      <c r="B3777">
        <v>-18.4494889258923</v>
      </c>
    </row>
    <row r="3778" spans="1:2" x14ac:dyDescent="0.25">
      <c r="A3778">
        <v>26.428557212643</v>
      </c>
      <c r="B3778">
        <v>-6.0201054273815</v>
      </c>
    </row>
    <row r="3779" spans="1:2" x14ac:dyDescent="0.25">
      <c r="A3779">
        <v>22.174909418557</v>
      </c>
      <c r="B3779">
        <v>-0.123641402095856</v>
      </c>
    </row>
    <row r="3780" spans="1:2" x14ac:dyDescent="0.25">
      <c r="A3780">
        <v>24.805243310365999</v>
      </c>
      <c r="B3780">
        <v>-6.2604893442950997</v>
      </c>
    </row>
    <row r="3781" spans="1:2" x14ac:dyDescent="0.25">
      <c r="A3781">
        <v>9.2905050903248902</v>
      </c>
      <c r="B3781">
        <v>3.3415888092183001</v>
      </c>
    </row>
    <row r="3782" spans="1:2" x14ac:dyDescent="0.25">
      <c r="A3782">
        <v>33.816354652998101</v>
      </c>
      <c r="B3782">
        <v>-4.3275693073002603</v>
      </c>
    </row>
    <row r="3783" spans="1:2" x14ac:dyDescent="0.25">
      <c r="A3783">
        <v>39.5735850223993</v>
      </c>
      <c r="B3783">
        <v>-1.1976942124827901</v>
      </c>
    </row>
    <row r="3784" spans="1:2" x14ac:dyDescent="0.25">
      <c r="A3784">
        <f>-19.6059267322366</f>
        <v>-19.6059267322366</v>
      </c>
      <c r="B3784">
        <v>-13.2501914621858</v>
      </c>
    </row>
    <row r="3785" spans="1:2" x14ac:dyDescent="0.25">
      <c r="A3785">
        <v>3.4755209674638601</v>
      </c>
      <c r="B3785">
        <v>8.5097120917935491</v>
      </c>
    </row>
    <row r="3786" spans="1:2" x14ac:dyDescent="0.25">
      <c r="A3786">
        <f>-19.4023870482085</f>
        <v>-19.402387048208499</v>
      </c>
      <c r="B3786">
        <v>-10.256549415589401</v>
      </c>
    </row>
    <row r="3787" spans="1:2" x14ac:dyDescent="0.25">
      <c r="A3787">
        <v>3.6610405948615701</v>
      </c>
      <c r="B3787">
        <v>5.9501016083805798</v>
      </c>
    </row>
    <row r="3788" spans="1:2" x14ac:dyDescent="0.25">
      <c r="A3788">
        <f>-28.5955415316642</f>
        <v>-28.5955415316642</v>
      </c>
      <c r="B3788">
        <v>-13.7836179277576</v>
      </c>
    </row>
    <row r="3789" spans="1:2" x14ac:dyDescent="0.25">
      <c r="A3789">
        <v>7.3583982546832001</v>
      </c>
      <c r="B3789">
        <v>4.1897703709750402</v>
      </c>
    </row>
    <row r="3790" spans="1:2" x14ac:dyDescent="0.25">
      <c r="A3790">
        <v>-3.6607518986850298</v>
      </c>
      <c r="B3790">
        <v>8.1205899318299402</v>
      </c>
    </row>
    <row r="3791" spans="1:2" x14ac:dyDescent="0.25">
      <c r="A3791">
        <f>-30.5183222146864</f>
        <v>-30.5183222146864</v>
      </c>
      <c r="B3791">
        <v>-15.084806722260801</v>
      </c>
    </row>
    <row r="3792" spans="1:2" x14ac:dyDescent="0.25">
      <c r="A3792">
        <v>38.985903682166203</v>
      </c>
      <c r="B3792">
        <v>-2.4367366298400999</v>
      </c>
    </row>
    <row r="3793" spans="1:2" x14ac:dyDescent="0.25">
      <c r="A3793">
        <f>-24.7708747839442</f>
        <v>-24.770874783944201</v>
      </c>
      <c r="B3793">
        <v>-9.61119814138336</v>
      </c>
    </row>
    <row r="3794" spans="1:2" x14ac:dyDescent="0.25">
      <c r="A3794">
        <v>1.05360004358105</v>
      </c>
      <c r="B3794">
        <v>6.3552240143016396</v>
      </c>
    </row>
    <row r="3795" spans="1:2" x14ac:dyDescent="0.25">
      <c r="A3795">
        <v>38.305647267149801</v>
      </c>
      <c r="B3795">
        <v>-4.6666460604807698</v>
      </c>
    </row>
    <row r="3796" spans="1:2" x14ac:dyDescent="0.25">
      <c r="A3796">
        <f>-23.6138777163794</f>
        <v>-23.613877716379399</v>
      </c>
      <c r="B3796">
        <v>-11.2523672944177</v>
      </c>
    </row>
    <row r="3797" spans="1:2" x14ac:dyDescent="0.25">
      <c r="A3797">
        <v>32.742878020738999</v>
      </c>
      <c r="B3797">
        <v>-3.0939376157485601</v>
      </c>
    </row>
    <row r="3798" spans="1:2" x14ac:dyDescent="0.25">
      <c r="A3798">
        <v>27.360439525143299</v>
      </c>
      <c r="B3798">
        <v>-2.3362910677005502</v>
      </c>
    </row>
    <row r="3799" spans="1:2" x14ac:dyDescent="0.25">
      <c r="A3799">
        <v>21.052308152854899</v>
      </c>
      <c r="B3799">
        <v>-4.9936182734044703</v>
      </c>
    </row>
    <row r="3800" spans="1:2" x14ac:dyDescent="0.25">
      <c r="A3800">
        <f>-17.3562609820515</f>
        <v>-17.356260982051499</v>
      </c>
      <c r="B3800">
        <v>-12.997826301264199</v>
      </c>
    </row>
    <row r="3801" spans="1:2" x14ac:dyDescent="0.25">
      <c r="A3801">
        <v>-2.7055619766645602</v>
      </c>
      <c r="B3801">
        <v>7.4714477992678798</v>
      </c>
    </row>
    <row r="3802" spans="1:2" x14ac:dyDescent="0.25">
      <c r="A3802">
        <v>11.872043868156201</v>
      </c>
      <c r="B3802">
        <v>4.4755255620838597</v>
      </c>
    </row>
    <row r="3803" spans="1:2" x14ac:dyDescent="0.25">
      <c r="A3803">
        <v>29.9926417484293</v>
      </c>
      <c r="B3803">
        <v>-0.90528968543319599</v>
      </c>
    </row>
    <row r="3804" spans="1:2" x14ac:dyDescent="0.25">
      <c r="A3804">
        <f>-25.3717559582908</f>
        <v>-25.371755958290802</v>
      </c>
      <c r="B3804">
        <v>-13.1281183085514</v>
      </c>
    </row>
    <row r="3805" spans="1:2" x14ac:dyDescent="0.25">
      <c r="A3805">
        <f>-17.6827836636275</f>
        <v>-17.6827836636275</v>
      </c>
      <c r="B3805">
        <v>-12.0966055078193</v>
      </c>
    </row>
    <row r="3806" spans="1:2" x14ac:dyDescent="0.25">
      <c r="A3806">
        <f>-19.3847475273278</f>
        <v>-19.3847475273278</v>
      </c>
      <c r="B3806">
        <v>-11.5256897978323</v>
      </c>
    </row>
    <row r="3807" spans="1:2" x14ac:dyDescent="0.25">
      <c r="A3807">
        <v>35.792298621174602</v>
      </c>
      <c r="B3807">
        <v>-4.6228355567794699</v>
      </c>
    </row>
    <row r="3808" spans="1:2" x14ac:dyDescent="0.25">
      <c r="A3808">
        <v>6.90637794000558</v>
      </c>
      <c r="B3808">
        <v>3.2690778733980501</v>
      </c>
    </row>
    <row r="3809" spans="1:2" x14ac:dyDescent="0.25">
      <c r="A3809">
        <v>-5.5117152548885802</v>
      </c>
      <c r="B3809">
        <v>0.326249215626848</v>
      </c>
    </row>
    <row r="3810" spans="1:2" x14ac:dyDescent="0.25">
      <c r="A3810">
        <v>36.882518510357997</v>
      </c>
      <c r="B3810">
        <v>-9.1937671336005398</v>
      </c>
    </row>
    <row r="3811" spans="1:2" x14ac:dyDescent="0.25">
      <c r="A3811">
        <v>23.776729190995301</v>
      </c>
      <c r="B3811">
        <v>-2.5107989004145601</v>
      </c>
    </row>
    <row r="3812" spans="1:2" x14ac:dyDescent="0.25">
      <c r="A3812">
        <f>-28.0569106650817</f>
        <v>-28.056910665081698</v>
      </c>
      <c r="B3812">
        <v>-13.3299311424307</v>
      </c>
    </row>
    <row r="3813" spans="1:2" x14ac:dyDescent="0.25">
      <c r="A3813">
        <f>-31.5425679725642</f>
        <v>-31.5425679725642</v>
      </c>
      <c r="B3813">
        <v>-16.4495998639911</v>
      </c>
    </row>
    <row r="3814" spans="1:2" x14ac:dyDescent="0.25">
      <c r="A3814">
        <f>-20.2694128799522</f>
        <v>-20.269412879952199</v>
      </c>
      <c r="B3814">
        <v>-15.8151565968406</v>
      </c>
    </row>
    <row r="3815" spans="1:2" x14ac:dyDescent="0.25">
      <c r="A3815">
        <v>-2.36080064547378</v>
      </c>
      <c r="B3815">
        <v>6.5948333459393496</v>
      </c>
    </row>
    <row r="3816" spans="1:2" x14ac:dyDescent="0.25">
      <c r="A3816">
        <v>28.108125502061</v>
      </c>
      <c r="B3816">
        <v>-5.8731150621746702</v>
      </c>
    </row>
    <row r="3817" spans="1:2" x14ac:dyDescent="0.25">
      <c r="A3817">
        <f>-27.4677918688708</f>
        <v>-27.467791868870801</v>
      </c>
      <c r="B3817">
        <v>-19.067438483563599</v>
      </c>
    </row>
    <row r="3818" spans="1:2" x14ac:dyDescent="0.25">
      <c r="A3818">
        <v>38.713043098938499</v>
      </c>
      <c r="B3818">
        <v>-0.14194361197977601</v>
      </c>
    </row>
    <row r="3819" spans="1:2" x14ac:dyDescent="0.25">
      <c r="A3819">
        <v>31.0802679383712</v>
      </c>
      <c r="B3819">
        <v>-5.29397652421763</v>
      </c>
    </row>
    <row r="3820" spans="1:2" x14ac:dyDescent="0.25">
      <c r="A3820">
        <v>23.103549045901001</v>
      </c>
      <c r="B3820">
        <v>-1.7582435751899199</v>
      </c>
    </row>
    <row r="3821" spans="1:2" x14ac:dyDescent="0.25">
      <c r="A3821">
        <v>26.8629598330241</v>
      </c>
      <c r="B3821">
        <v>-7.0320907806662003</v>
      </c>
    </row>
    <row r="3822" spans="1:2" x14ac:dyDescent="0.25">
      <c r="A3822">
        <v>8.6921728117821893</v>
      </c>
      <c r="B3822">
        <v>3.5045133190545799</v>
      </c>
    </row>
    <row r="3823" spans="1:2" x14ac:dyDescent="0.25">
      <c r="A3823">
        <f>-26.1313346934295</f>
        <v>-26.131334693429501</v>
      </c>
      <c r="B3823">
        <v>-14.672147654025499</v>
      </c>
    </row>
    <row r="3824" spans="1:2" x14ac:dyDescent="0.25">
      <c r="A3824">
        <v>11.6062922529931</v>
      </c>
      <c r="B3824">
        <v>1.7279867199152701</v>
      </c>
    </row>
    <row r="3825" spans="1:2" x14ac:dyDescent="0.25">
      <c r="A3825">
        <v>-1.79139705038677</v>
      </c>
      <c r="B3825">
        <v>2.3092375349809702</v>
      </c>
    </row>
    <row r="3826" spans="1:2" x14ac:dyDescent="0.25">
      <c r="A3826">
        <f>-32.1510858132512</f>
        <v>-32.1510858132512</v>
      </c>
      <c r="B3826">
        <v>-18.397274264581601</v>
      </c>
    </row>
    <row r="3827" spans="1:2" x14ac:dyDescent="0.25">
      <c r="A3827">
        <v>1.1517444137313699</v>
      </c>
      <c r="B3827">
        <v>4.3532740773161001</v>
      </c>
    </row>
    <row r="3828" spans="1:2" x14ac:dyDescent="0.25">
      <c r="A3828">
        <v>25.026289975641198</v>
      </c>
      <c r="B3828">
        <v>-7.2243311368419203</v>
      </c>
    </row>
    <row r="3829" spans="1:2" x14ac:dyDescent="0.25">
      <c r="A3829">
        <f>-28.7075793094249</f>
        <v>-28.707579309424901</v>
      </c>
      <c r="B3829">
        <v>-14.514923289494799</v>
      </c>
    </row>
    <row r="3830" spans="1:2" x14ac:dyDescent="0.25">
      <c r="A3830">
        <v>24.211854666391901</v>
      </c>
      <c r="B3830">
        <v>-6.8913509825808406E-2</v>
      </c>
    </row>
    <row r="3831" spans="1:2" x14ac:dyDescent="0.25">
      <c r="A3831">
        <v>8.0929697122335806</v>
      </c>
      <c r="B3831">
        <v>7.2663862897115203</v>
      </c>
    </row>
    <row r="3832" spans="1:2" x14ac:dyDescent="0.25">
      <c r="A3832">
        <v>36.797004834499603</v>
      </c>
      <c r="B3832">
        <v>-3.04150075889007</v>
      </c>
    </row>
    <row r="3833" spans="1:2" x14ac:dyDescent="0.25">
      <c r="A3833">
        <v>24.167353378242201</v>
      </c>
      <c r="B3833">
        <v>-0.82342766911210796</v>
      </c>
    </row>
    <row r="3834" spans="1:2" x14ac:dyDescent="0.25">
      <c r="A3834">
        <f>-21.2896410403154</f>
        <v>-21.289641040315399</v>
      </c>
      <c r="B3834">
        <v>-17.512452003312902</v>
      </c>
    </row>
    <row r="3835" spans="1:2" x14ac:dyDescent="0.25">
      <c r="A3835">
        <v>27.8554843793186</v>
      </c>
      <c r="B3835">
        <v>-2.2052058321716199</v>
      </c>
    </row>
    <row r="3836" spans="1:2" x14ac:dyDescent="0.25">
      <c r="A3836">
        <f>-28.3547960531036</f>
        <v>-28.354796053103598</v>
      </c>
      <c r="B3836">
        <v>-13.465165598666401</v>
      </c>
    </row>
    <row r="3837" spans="1:2" x14ac:dyDescent="0.25">
      <c r="A3837">
        <v>30.156640320704501</v>
      </c>
      <c r="B3837">
        <v>-0.58073223707909805</v>
      </c>
    </row>
    <row r="3838" spans="1:2" x14ac:dyDescent="0.25">
      <c r="A3838">
        <f>-27.9198094050074</f>
        <v>-27.919809405007399</v>
      </c>
      <c r="B3838">
        <v>-9.6365251986506504</v>
      </c>
    </row>
    <row r="3839" spans="1:2" x14ac:dyDescent="0.25">
      <c r="A3839">
        <v>4.24652891492814</v>
      </c>
      <c r="B3839">
        <v>7.9394465749449097</v>
      </c>
    </row>
    <row r="3840" spans="1:2" x14ac:dyDescent="0.25">
      <c r="A3840">
        <f>-29.4361220985586</f>
        <v>-29.436122098558599</v>
      </c>
      <c r="B3840">
        <v>-13.2648555398669</v>
      </c>
    </row>
    <row r="3841" spans="1:2" x14ac:dyDescent="0.25">
      <c r="A3841">
        <f>-26.9907954222765</f>
        <v>-26.990795422276499</v>
      </c>
      <c r="B3841">
        <v>-15.3845249164549</v>
      </c>
    </row>
    <row r="3842" spans="1:2" x14ac:dyDescent="0.25">
      <c r="A3842">
        <f>-23.5826472703613</f>
        <v>-23.582647270361299</v>
      </c>
      <c r="B3842">
        <v>-18.333839705617301</v>
      </c>
    </row>
    <row r="3843" spans="1:2" x14ac:dyDescent="0.25">
      <c r="A3843">
        <v>13.101468553854501</v>
      </c>
      <c r="B3843">
        <v>2.9812712188025299</v>
      </c>
    </row>
    <row r="3844" spans="1:2" x14ac:dyDescent="0.25">
      <c r="A3844">
        <v>0.76718019887202504</v>
      </c>
      <c r="B3844">
        <v>-0.217722915162672</v>
      </c>
    </row>
    <row r="3845" spans="1:2" x14ac:dyDescent="0.25">
      <c r="A3845">
        <f>-19.5908264741188</f>
        <v>-19.590826474118799</v>
      </c>
      <c r="B3845">
        <v>-10.6541711875101</v>
      </c>
    </row>
    <row r="3846" spans="1:2" x14ac:dyDescent="0.25">
      <c r="A3846">
        <f>-30.4911353742218</f>
        <v>-30.491135374221798</v>
      </c>
      <c r="B3846">
        <v>-18.213905779211899</v>
      </c>
    </row>
    <row r="3847" spans="1:2" x14ac:dyDescent="0.25">
      <c r="A3847">
        <f>-28.0991538753002</f>
        <v>-28.0991538753002</v>
      </c>
      <c r="B3847">
        <v>-16.311349958552402</v>
      </c>
    </row>
    <row r="3848" spans="1:2" x14ac:dyDescent="0.25">
      <c r="A3848">
        <f>-22.1815362520719</f>
        <v>-22.181536252071901</v>
      </c>
      <c r="B3848">
        <v>-16.6725139983288</v>
      </c>
    </row>
    <row r="3849" spans="1:2" x14ac:dyDescent="0.25">
      <c r="A3849">
        <v>22.2646965407056</v>
      </c>
      <c r="B3849">
        <v>-5.9123074015600503</v>
      </c>
    </row>
    <row r="3850" spans="1:2" x14ac:dyDescent="0.25">
      <c r="A3850">
        <v>9.3877459300222998</v>
      </c>
      <c r="B3850">
        <v>9.2243428147438493</v>
      </c>
    </row>
    <row r="3851" spans="1:2" x14ac:dyDescent="0.25">
      <c r="A3851">
        <v>5.68327298175761</v>
      </c>
      <c r="B3851">
        <v>3.6575235282438201</v>
      </c>
    </row>
    <row r="3852" spans="1:2" x14ac:dyDescent="0.25">
      <c r="A3852">
        <v>27.603749028804501</v>
      </c>
      <c r="B3852">
        <v>-5.9110339764554398</v>
      </c>
    </row>
    <row r="3853" spans="1:2" x14ac:dyDescent="0.25">
      <c r="A3853">
        <v>31.437330092040501</v>
      </c>
      <c r="B3853">
        <v>-5.3670083604290602</v>
      </c>
    </row>
    <row r="3854" spans="1:2" x14ac:dyDescent="0.25">
      <c r="A3854">
        <v>9.4060570569486099</v>
      </c>
      <c r="B3854">
        <v>2.55967314166341</v>
      </c>
    </row>
    <row r="3855" spans="1:2" x14ac:dyDescent="0.25">
      <c r="A3855">
        <f>-22.1979469934627</f>
        <v>-22.197946993462701</v>
      </c>
      <c r="B3855">
        <v>-14.1781649155789</v>
      </c>
    </row>
    <row r="3856" spans="1:2" x14ac:dyDescent="0.25">
      <c r="A3856">
        <v>-4.0365029712817604</v>
      </c>
      <c r="B3856">
        <v>8.8753516278620204</v>
      </c>
    </row>
    <row r="3857" spans="1:2" x14ac:dyDescent="0.25">
      <c r="A3857">
        <v>10.957660884665801</v>
      </c>
      <c r="B3857">
        <v>7.5271158959553404</v>
      </c>
    </row>
    <row r="3858" spans="1:2" x14ac:dyDescent="0.25">
      <c r="A3858">
        <v>28.4526045188036</v>
      </c>
      <c r="B3858">
        <v>-3.6195135876576301</v>
      </c>
    </row>
    <row r="3859" spans="1:2" x14ac:dyDescent="0.25">
      <c r="A3859">
        <f>-21.7216943524112</f>
        <v>-21.721694352411198</v>
      </c>
      <c r="B3859">
        <v>-13.2518184641626</v>
      </c>
    </row>
    <row r="3860" spans="1:2" x14ac:dyDescent="0.25">
      <c r="A3860">
        <f>-18.6263319127868</f>
        <v>-18.626331912786799</v>
      </c>
      <c r="B3860">
        <v>-15.2534306159144</v>
      </c>
    </row>
    <row r="3861" spans="1:2" x14ac:dyDescent="0.25">
      <c r="A3861">
        <v>24.136111974321299</v>
      </c>
      <c r="B3861">
        <v>-0.32091975726720501</v>
      </c>
    </row>
    <row r="3862" spans="1:2" x14ac:dyDescent="0.25">
      <c r="A3862">
        <v>8.11266396313356</v>
      </c>
      <c r="B3862">
        <v>4.7623317659815898</v>
      </c>
    </row>
    <row r="3863" spans="1:2" x14ac:dyDescent="0.25">
      <c r="A3863">
        <v>39.233213493432999</v>
      </c>
      <c r="B3863">
        <v>-0.57873631401943304</v>
      </c>
    </row>
    <row r="3864" spans="1:2" x14ac:dyDescent="0.25">
      <c r="A3864">
        <v>-0.82686393313089301</v>
      </c>
      <c r="B3864">
        <v>3.8244165277081001</v>
      </c>
    </row>
    <row r="3865" spans="1:2" x14ac:dyDescent="0.25">
      <c r="A3865">
        <f>-17.5998971507915</f>
        <v>-17.599897150791499</v>
      </c>
      <c r="B3865">
        <v>-17.969397119808601</v>
      </c>
    </row>
    <row r="3866" spans="1:2" x14ac:dyDescent="0.25">
      <c r="A3866">
        <f>-27.5786574787953</f>
        <v>-27.5786574787953</v>
      </c>
      <c r="B3866">
        <v>-15.306214200052199</v>
      </c>
    </row>
    <row r="3867" spans="1:2" x14ac:dyDescent="0.25">
      <c r="A3867">
        <f>-23.5584934465826</f>
        <v>-23.558493446582599</v>
      </c>
      <c r="B3867">
        <v>-18.895815137775799</v>
      </c>
    </row>
    <row r="3868" spans="1:2" x14ac:dyDescent="0.25">
      <c r="A3868">
        <v>23.114549753592399</v>
      </c>
      <c r="B3868">
        <v>-7.5369547270889896</v>
      </c>
    </row>
    <row r="3869" spans="1:2" x14ac:dyDescent="0.25">
      <c r="A3869">
        <v>40.113021184249497</v>
      </c>
      <c r="B3869">
        <v>-3.0193805660966802</v>
      </c>
    </row>
    <row r="3870" spans="1:2" x14ac:dyDescent="0.25">
      <c r="A3870">
        <v>5.3673627507963699</v>
      </c>
      <c r="B3870">
        <v>5.3765909670046703</v>
      </c>
    </row>
    <row r="3871" spans="1:2" x14ac:dyDescent="0.25">
      <c r="A3871">
        <v>-3.5539127175197298</v>
      </c>
      <c r="B3871">
        <v>6.1747116923189598</v>
      </c>
    </row>
    <row r="3872" spans="1:2" x14ac:dyDescent="0.25">
      <c r="A3872">
        <v>2.1516845160295901</v>
      </c>
      <c r="B3872">
        <v>7.2496841600122899</v>
      </c>
    </row>
    <row r="3873" spans="1:2" x14ac:dyDescent="0.25">
      <c r="A3873">
        <v>23.234960821004201</v>
      </c>
      <c r="B3873">
        <v>-0.217792818043166</v>
      </c>
    </row>
    <row r="3874" spans="1:2" x14ac:dyDescent="0.25">
      <c r="A3874">
        <f>-19.0853615098755</f>
        <v>-19.085361509875501</v>
      </c>
      <c r="B3874">
        <v>-12.3925218616801</v>
      </c>
    </row>
    <row r="3875" spans="1:2" x14ac:dyDescent="0.25">
      <c r="A3875">
        <v>31.623354884652901</v>
      </c>
      <c r="B3875">
        <v>-4.8594776593433897</v>
      </c>
    </row>
    <row r="3876" spans="1:2" x14ac:dyDescent="0.25">
      <c r="A3876">
        <v>-3.69070675819273</v>
      </c>
      <c r="B3876">
        <v>2.6678171940129798</v>
      </c>
    </row>
    <row r="3877" spans="1:2" x14ac:dyDescent="0.25">
      <c r="A3877">
        <v>13.470629950274599</v>
      </c>
      <c r="B3877">
        <v>7.9664556624377703</v>
      </c>
    </row>
    <row r="3878" spans="1:2" x14ac:dyDescent="0.25">
      <c r="A3878">
        <f>-15.5608985279366</f>
        <v>-15.560898527936599</v>
      </c>
      <c r="B3878">
        <v>-12.5212736767701</v>
      </c>
    </row>
    <row r="3879" spans="1:2" x14ac:dyDescent="0.25">
      <c r="A3879">
        <f>-19.4383982065166</f>
        <v>-19.438398206516599</v>
      </c>
      <c r="B3879">
        <v>-9.6388442368170004</v>
      </c>
    </row>
    <row r="3880" spans="1:2" x14ac:dyDescent="0.25">
      <c r="A3880">
        <f>-15.7310686716553</f>
        <v>-15.731068671655301</v>
      </c>
      <c r="B3880">
        <v>-12.647678398931699</v>
      </c>
    </row>
    <row r="3881" spans="1:2" x14ac:dyDescent="0.25">
      <c r="A3881">
        <v>27.871807396724801</v>
      </c>
      <c r="B3881">
        <v>2.8137826447945699E-2</v>
      </c>
    </row>
    <row r="3882" spans="1:2" x14ac:dyDescent="0.25">
      <c r="A3882">
        <v>29.273755318922699</v>
      </c>
      <c r="B3882">
        <v>-1.83453145691995</v>
      </c>
    </row>
    <row r="3883" spans="1:2" x14ac:dyDescent="0.25">
      <c r="A3883">
        <f>-22.6938075647745</f>
        <v>-22.693807564774499</v>
      </c>
      <c r="B3883">
        <v>-15.014951268565101</v>
      </c>
    </row>
    <row r="3884" spans="1:2" x14ac:dyDescent="0.25">
      <c r="A3884">
        <f>-32.7191581914274</f>
        <v>-32.719158191427397</v>
      </c>
      <c r="B3884">
        <v>-17.863605928193099</v>
      </c>
    </row>
    <row r="3885" spans="1:2" x14ac:dyDescent="0.25">
      <c r="A3885">
        <v>25.8753097434554</v>
      </c>
      <c r="B3885">
        <v>-7.4158922299691596</v>
      </c>
    </row>
    <row r="3886" spans="1:2" x14ac:dyDescent="0.25">
      <c r="A3886">
        <v>-5.1018210757315403</v>
      </c>
      <c r="B3886">
        <v>0.93710572820904503</v>
      </c>
    </row>
    <row r="3887" spans="1:2" x14ac:dyDescent="0.25">
      <c r="A3887">
        <v>6.4317561891128197</v>
      </c>
      <c r="B3887">
        <v>1.5233166895096499</v>
      </c>
    </row>
    <row r="3888" spans="1:2" x14ac:dyDescent="0.25">
      <c r="A3888">
        <v>3.8245769579429201</v>
      </c>
      <c r="B3888">
        <v>9.5632724519047603</v>
      </c>
    </row>
    <row r="3889" spans="1:2" x14ac:dyDescent="0.25">
      <c r="A3889">
        <v>27.387753448995301</v>
      </c>
      <c r="B3889">
        <v>-0.33797810864261602</v>
      </c>
    </row>
    <row r="3890" spans="1:2" x14ac:dyDescent="0.25">
      <c r="A3890">
        <v>39.530275902987803</v>
      </c>
      <c r="B3890">
        <v>-2.4488777550402001</v>
      </c>
    </row>
    <row r="3891" spans="1:2" x14ac:dyDescent="0.25">
      <c r="A3891">
        <v>2.3120319278424901</v>
      </c>
      <c r="B3891">
        <v>1.12808846638739</v>
      </c>
    </row>
    <row r="3892" spans="1:2" x14ac:dyDescent="0.25">
      <c r="A3892">
        <f>-29.4606894176524</f>
        <v>-29.4606894176524</v>
      </c>
      <c r="B3892">
        <v>-16.2462101431653</v>
      </c>
    </row>
    <row r="3893" spans="1:2" x14ac:dyDescent="0.25">
      <c r="A3893">
        <v>24.748614849283602</v>
      </c>
      <c r="B3893">
        <v>-9.0608962632194991</v>
      </c>
    </row>
    <row r="3894" spans="1:2" x14ac:dyDescent="0.25">
      <c r="A3894">
        <f>-30.6555128921241</f>
        <v>-30.655512892124101</v>
      </c>
      <c r="B3894">
        <v>-15.7910972690973</v>
      </c>
    </row>
    <row r="3895" spans="1:2" x14ac:dyDescent="0.25">
      <c r="A3895">
        <v>-5.6099655547984204</v>
      </c>
      <c r="B3895">
        <v>3.1871947579384199</v>
      </c>
    </row>
    <row r="3896" spans="1:2" x14ac:dyDescent="0.25">
      <c r="A3896">
        <v>23.2343004116583</v>
      </c>
      <c r="B3896">
        <v>-3.6873121583911401</v>
      </c>
    </row>
    <row r="3897" spans="1:2" x14ac:dyDescent="0.25">
      <c r="A3897">
        <v>29.1544766320504</v>
      </c>
      <c r="B3897">
        <v>-8.0995195855944093</v>
      </c>
    </row>
    <row r="3898" spans="1:2" x14ac:dyDescent="0.25">
      <c r="A3898">
        <f>-30.9594718736407</f>
        <v>-30.959471873640702</v>
      </c>
      <c r="B3898">
        <v>-17.599455376155799</v>
      </c>
    </row>
    <row r="3899" spans="1:2" x14ac:dyDescent="0.25">
      <c r="A3899">
        <v>32.773855277167797</v>
      </c>
      <c r="B3899">
        <v>-6.8800845745179497</v>
      </c>
    </row>
    <row r="3900" spans="1:2" x14ac:dyDescent="0.25">
      <c r="A3900">
        <f>-33.4286604194136</f>
        <v>-33.428660419413603</v>
      </c>
      <c r="B3900">
        <v>-16.592010634107201</v>
      </c>
    </row>
    <row r="3901" spans="1:2" x14ac:dyDescent="0.25">
      <c r="A3901">
        <f>-33.1280977315357</f>
        <v>-33.128097731535703</v>
      </c>
      <c r="B3901">
        <v>-9.4782806582661596</v>
      </c>
    </row>
    <row r="3902" spans="1:2" x14ac:dyDescent="0.25">
      <c r="A3902">
        <f>-19.9535882012172</f>
        <v>-19.953588201217201</v>
      </c>
      <c r="B3902">
        <v>-17.394344086387399</v>
      </c>
    </row>
    <row r="3903" spans="1:2" x14ac:dyDescent="0.25">
      <c r="A3903">
        <v>-0.95457005830655195</v>
      </c>
      <c r="B3903">
        <v>2.5573819536038398</v>
      </c>
    </row>
    <row r="3904" spans="1:2" x14ac:dyDescent="0.25">
      <c r="A3904">
        <v>11.2628794469823</v>
      </c>
      <c r="B3904">
        <v>8.4176197152245091</v>
      </c>
    </row>
    <row r="3905" spans="1:2" x14ac:dyDescent="0.25">
      <c r="A3905">
        <f>-27.2082198082657</f>
        <v>-27.208219808265699</v>
      </c>
      <c r="B3905">
        <v>-19.016241558056301</v>
      </c>
    </row>
    <row r="3906" spans="1:2" x14ac:dyDescent="0.25">
      <c r="A3906">
        <v>27.3297993956221</v>
      </c>
      <c r="B3906">
        <v>-7.6195142360677499</v>
      </c>
    </row>
    <row r="3907" spans="1:2" x14ac:dyDescent="0.25">
      <c r="A3907">
        <f>-28.3669429395707</f>
        <v>-28.366942939570698</v>
      </c>
      <c r="B3907">
        <v>-12.185274307496</v>
      </c>
    </row>
    <row r="3908" spans="1:2" x14ac:dyDescent="0.25">
      <c r="A3908">
        <v>-0.29883928422274098</v>
      </c>
      <c r="B3908">
        <v>1.35401612524601E-2</v>
      </c>
    </row>
    <row r="3909" spans="1:2" x14ac:dyDescent="0.25">
      <c r="A3909">
        <v>23.5284321861918</v>
      </c>
      <c r="B3909">
        <v>-0.655465198397154</v>
      </c>
    </row>
    <row r="3910" spans="1:2" x14ac:dyDescent="0.25">
      <c r="A3910">
        <v>38.805273045225299</v>
      </c>
      <c r="B3910">
        <v>-8.1069406744883903</v>
      </c>
    </row>
    <row r="3911" spans="1:2" x14ac:dyDescent="0.25">
      <c r="A3911">
        <v>-5.2035705880033598</v>
      </c>
      <c r="B3911">
        <v>7.3457316464040003</v>
      </c>
    </row>
    <row r="3912" spans="1:2" x14ac:dyDescent="0.25">
      <c r="A3912">
        <f>-24.5266798190138</f>
        <v>-24.5266798190138</v>
      </c>
      <c r="B3912">
        <v>-10.2858106930584</v>
      </c>
    </row>
    <row r="3913" spans="1:2" x14ac:dyDescent="0.25">
      <c r="A3913">
        <f>-16.6442143247838</f>
        <v>-16.6442143247838</v>
      </c>
      <c r="B3913">
        <v>-17.2697270912706</v>
      </c>
    </row>
    <row r="3914" spans="1:2" x14ac:dyDescent="0.25">
      <c r="A3914">
        <v>11.7949228621604</v>
      </c>
      <c r="B3914">
        <v>3.7848360498798601</v>
      </c>
    </row>
    <row r="3915" spans="1:2" x14ac:dyDescent="0.25">
      <c r="A3915">
        <f>-25.5404233827232</f>
        <v>-25.540423382723201</v>
      </c>
      <c r="B3915">
        <v>-17.347858533968001</v>
      </c>
    </row>
    <row r="3916" spans="1:2" x14ac:dyDescent="0.25">
      <c r="A3916">
        <f>-33.8693969651542</f>
        <v>-33.869396965154202</v>
      </c>
      <c r="B3916">
        <v>-10.360179179866099</v>
      </c>
    </row>
    <row r="3917" spans="1:2" x14ac:dyDescent="0.25">
      <c r="A3917">
        <v>25.338899205590099</v>
      </c>
      <c r="B3917">
        <v>-4.9784209573614797</v>
      </c>
    </row>
    <row r="3918" spans="1:2" x14ac:dyDescent="0.25">
      <c r="A3918">
        <v>-3.5836453005234499</v>
      </c>
      <c r="B3918">
        <v>5.3165407893656402</v>
      </c>
    </row>
    <row r="3919" spans="1:2" x14ac:dyDescent="0.25">
      <c r="A3919">
        <f>-17.2551305164808</f>
        <v>-17.255130516480801</v>
      </c>
      <c r="B3919">
        <v>-14.398664585197499</v>
      </c>
    </row>
    <row r="3920" spans="1:2" x14ac:dyDescent="0.25">
      <c r="A3920">
        <f>-20.6321016168264</f>
        <v>-20.6321016168264</v>
      </c>
      <c r="B3920">
        <v>-12.9633371379919</v>
      </c>
    </row>
    <row r="3921" spans="1:2" x14ac:dyDescent="0.25">
      <c r="A3921">
        <v>36.012358056249901</v>
      </c>
      <c r="B3921">
        <v>0.31509461543502698</v>
      </c>
    </row>
    <row r="3922" spans="1:2" x14ac:dyDescent="0.25">
      <c r="A3922">
        <v>27.429686671356201</v>
      </c>
      <c r="B3922">
        <v>-5.66663286248715</v>
      </c>
    </row>
    <row r="3923" spans="1:2" x14ac:dyDescent="0.25">
      <c r="A3923">
        <v>39.247208995455701</v>
      </c>
      <c r="B3923">
        <v>-3.8784532118227499</v>
      </c>
    </row>
    <row r="3924" spans="1:2" x14ac:dyDescent="0.25">
      <c r="A3924">
        <f>-18.6777435985099</f>
        <v>-18.677743598509899</v>
      </c>
      <c r="B3924">
        <v>-10.239567328960099</v>
      </c>
    </row>
    <row r="3925" spans="1:2" x14ac:dyDescent="0.25">
      <c r="A3925">
        <f>-23.2269352386423</f>
        <v>-23.226935238642302</v>
      </c>
      <c r="B3925">
        <v>-17.667060253149501</v>
      </c>
    </row>
    <row r="3926" spans="1:2" x14ac:dyDescent="0.25">
      <c r="A3926">
        <f>-19.0927809303702</f>
        <v>-19.0927809303702</v>
      </c>
      <c r="B3926">
        <v>-12.351949018233899</v>
      </c>
    </row>
    <row r="3927" spans="1:2" x14ac:dyDescent="0.25">
      <c r="A3927">
        <v>28.676640214296</v>
      </c>
      <c r="B3927">
        <v>-2.6706958237952998</v>
      </c>
    </row>
    <row r="3928" spans="1:2" x14ac:dyDescent="0.25">
      <c r="A3928">
        <f>-17.4794081199654</f>
        <v>-17.479408119965399</v>
      </c>
      <c r="B3928">
        <v>-17.3488784071175</v>
      </c>
    </row>
    <row r="3929" spans="1:2" x14ac:dyDescent="0.25">
      <c r="A3929">
        <v>12.3332620883097</v>
      </c>
      <c r="B3929">
        <v>8.7931352952153699</v>
      </c>
    </row>
    <row r="3930" spans="1:2" x14ac:dyDescent="0.25">
      <c r="A3930">
        <f>-32.4903247101737</f>
        <v>-32.490324710173702</v>
      </c>
      <c r="B3930">
        <v>-11.4151899211061</v>
      </c>
    </row>
    <row r="3931" spans="1:2" x14ac:dyDescent="0.25">
      <c r="A3931">
        <v>-0.74792042189357499</v>
      </c>
      <c r="B3931">
        <v>8.72591163881604</v>
      </c>
    </row>
    <row r="3932" spans="1:2" x14ac:dyDescent="0.25">
      <c r="A3932">
        <v>3.08654083476811</v>
      </c>
      <c r="B3932">
        <v>3.4215323531844799</v>
      </c>
    </row>
    <row r="3933" spans="1:2" x14ac:dyDescent="0.25">
      <c r="A3933">
        <v>1.3366715954430399</v>
      </c>
      <c r="B3933">
        <v>8.03781471455736</v>
      </c>
    </row>
    <row r="3934" spans="1:2" x14ac:dyDescent="0.25">
      <c r="A3934">
        <f>-33.709389641525</f>
        <v>-33.709389641525</v>
      </c>
      <c r="B3934">
        <v>-12.4617626148837</v>
      </c>
    </row>
    <row r="3935" spans="1:2" x14ac:dyDescent="0.25">
      <c r="A3935">
        <v>3.7638202822293798</v>
      </c>
      <c r="B3935">
        <v>1.1688507666538099</v>
      </c>
    </row>
    <row r="3936" spans="1:2" x14ac:dyDescent="0.25">
      <c r="A3936">
        <f>-15.6170136164517</f>
        <v>-15.6170136164517</v>
      </c>
      <c r="B3936">
        <v>-10.273341980082201</v>
      </c>
    </row>
    <row r="3937" spans="1:2" x14ac:dyDescent="0.25">
      <c r="A3937">
        <v>30.7561851652037</v>
      </c>
      <c r="B3937">
        <v>-1.6175096541880301</v>
      </c>
    </row>
    <row r="3938" spans="1:2" x14ac:dyDescent="0.25">
      <c r="A3938">
        <v>6.0807702346440298</v>
      </c>
      <c r="B3938">
        <v>2.4788148325532902</v>
      </c>
    </row>
    <row r="3939" spans="1:2" x14ac:dyDescent="0.25">
      <c r="A3939">
        <v>31.313985112000299</v>
      </c>
      <c r="B3939">
        <v>-6.1916851566422304</v>
      </c>
    </row>
    <row r="3940" spans="1:2" x14ac:dyDescent="0.25">
      <c r="A3940">
        <f>-22.3935347716229</f>
        <v>-22.3935347716229</v>
      </c>
      <c r="B3940">
        <v>-11.414305068699401</v>
      </c>
    </row>
    <row r="3941" spans="1:2" x14ac:dyDescent="0.25">
      <c r="A3941">
        <v>-2.8458436413836399</v>
      </c>
      <c r="B3941">
        <v>8.7227145750096398</v>
      </c>
    </row>
    <row r="3942" spans="1:2" x14ac:dyDescent="0.25">
      <c r="A3942">
        <v>21.403020425048901</v>
      </c>
      <c r="B3942">
        <v>-5.3793657459440603</v>
      </c>
    </row>
    <row r="3943" spans="1:2" x14ac:dyDescent="0.25">
      <c r="A3943">
        <v>24.336704247880402</v>
      </c>
      <c r="B3943">
        <v>-8.1960998036176402</v>
      </c>
    </row>
    <row r="3944" spans="1:2" x14ac:dyDescent="0.25">
      <c r="A3944">
        <f>-18.8180462687799</f>
        <v>-18.818046268779899</v>
      </c>
      <c r="B3944">
        <v>-16.535922443889401</v>
      </c>
    </row>
    <row r="3945" spans="1:2" x14ac:dyDescent="0.25">
      <c r="A3945">
        <f>-33.1294451452169</f>
        <v>-33.129445145216899</v>
      </c>
      <c r="B3945">
        <v>-13.9281405174372</v>
      </c>
    </row>
    <row r="3946" spans="1:2" x14ac:dyDescent="0.25">
      <c r="A3946">
        <v>23.008919904392901</v>
      </c>
      <c r="B3946">
        <v>-0.32583492852203999</v>
      </c>
    </row>
    <row r="3947" spans="1:2" x14ac:dyDescent="0.25">
      <c r="A3947">
        <f>-26.4668900974391</f>
        <v>-26.466890097439101</v>
      </c>
      <c r="B3947">
        <v>-11.5068225695964</v>
      </c>
    </row>
    <row r="3948" spans="1:2" x14ac:dyDescent="0.25">
      <c r="A3948">
        <v>23.1310036615176</v>
      </c>
      <c r="B3948">
        <v>-4.6915905769027004</v>
      </c>
    </row>
    <row r="3949" spans="1:2" x14ac:dyDescent="0.25">
      <c r="A3949">
        <v>22.0555448776506</v>
      </c>
      <c r="B3949">
        <v>-3.2946161881812399</v>
      </c>
    </row>
    <row r="3950" spans="1:2" x14ac:dyDescent="0.25">
      <c r="A3950">
        <f>-17.3686516687467</f>
        <v>-17.368651668746701</v>
      </c>
      <c r="B3950">
        <v>-18.030105275643599</v>
      </c>
    </row>
    <row r="3951" spans="1:2" x14ac:dyDescent="0.25">
      <c r="A3951">
        <f>-19.5509939511136</f>
        <v>-19.5509939511136</v>
      </c>
      <c r="B3951">
        <v>-14.230108428725</v>
      </c>
    </row>
    <row r="3952" spans="1:2" x14ac:dyDescent="0.25">
      <c r="A3952">
        <v>24.686662318272401</v>
      </c>
      <c r="B3952">
        <v>-5.2128223054121801</v>
      </c>
    </row>
    <row r="3953" spans="1:2" x14ac:dyDescent="0.25">
      <c r="A3953">
        <v>-2.96247574194066</v>
      </c>
      <c r="B3953">
        <v>0.58248651550006303</v>
      </c>
    </row>
    <row r="3954" spans="1:2" x14ac:dyDescent="0.25">
      <c r="A3954">
        <f>-26.4680190488509</f>
        <v>-26.468019048850898</v>
      </c>
      <c r="B3954">
        <v>-15.6483682556697</v>
      </c>
    </row>
    <row r="3955" spans="1:2" x14ac:dyDescent="0.25">
      <c r="A3955">
        <v>5.2211310028351399</v>
      </c>
      <c r="B3955">
        <v>4.0019775677495302</v>
      </c>
    </row>
    <row r="3956" spans="1:2" x14ac:dyDescent="0.25">
      <c r="A3956">
        <v>36.433016978438602</v>
      </c>
      <c r="B3956">
        <v>-7.4500608608175902</v>
      </c>
    </row>
    <row r="3957" spans="1:2" x14ac:dyDescent="0.25">
      <c r="A3957">
        <v>10.746726498067099</v>
      </c>
      <c r="B3957">
        <v>4.8784781907096599</v>
      </c>
    </row>
    <row r="3958" spans="1:2" x14ac:dyDescent="0.25">
      <c r="A3958">
        <v>36.573563589738299</v>
      </c>
      <c r="B3958">
        <v>-3.3590108917688402</v>
      </c>
    </row>
    <row r="3959" spans="1:2" x14ac:dyDescent="0.25">
      <c r="A3959">
        <v>33.524362179970602</v>
      </c>
      <c r="B3959">
        <v>-0.52276857567753499</v>
      </c>
    </row>
    <row r="3960" spans="1:2" x14ac:dyDescent="0.25">
      <c r="A3960">
        <f>-19.5813702599118</f>
        <v>-19.5813702599118</v>
      </c>
      <c r="B3960">
        <v>-13.2110734937009</v>
      </c>
    </row>
    <row r="3961" spans="1:2" x14ac:dyDescent="0.25">
      <c r="A3961">
        <v>13.507631915603</v>
      </c>
      <c r="B3961">
        <v>6.24456170771691</v>
      </c>
    </row>
    <row r="3962" spans="1:2" x14ac:dyDescent="0.25">
      <c r="A3962">
        <v>11.6727968487269</v>
      </c>
      <c r="B3962">
        <v>5.6126784290459097</v>
      </c>
    </row>
    <row r="3963" spans="1:2" x14ac:dyDescent="0.25">
      <c r="A3963">
        <v>25.446030888688998</v>
      </c>
      <c r="B3963">
        <v>-3.44717796782147</v>
      </c>
    </row>
    <row r="3964" spans="1:2" x14ac:dyDescent="0.25">
      <c r="A3964">
        <v>-4.4286794432505099E-2</v>
      </c>
      <c r="B3964">
        <v>9.5811051648822403</v>
      </c>
    </row>
    <row r="3965" spans="1:2" x14ac:dyDescent="0.25">
      <c r="A3965">
        <v>-5.6189115496635704</v>
      </c>
      <c r="B3965">
        <v>6.5262507512438397</v>
      </c>
    </row>
    <row r="3966" spans="1:2" x14ac:dyDescent="0.25">
      <c r="A3966">
        <v>29.073558131605498</v>
      </c>
      <c r="B3966">
        <v>-4.6151668645080397</v>
      </c>
    </row>
    <row r="3967" spans="1:2" x14ac:dyDescent="0.25">
      <c r="A3967">
        <f>-30.7814227759189</f>
        <v>-30.781422775918902</v>
      </c>
      <c r="B3967">
        <v>-17.569609987858101</v>
      </c>
    </row>
    <row r="3968" spans="1:2" x14ac:dyDescent="0.25">
      <c r="A3968">
        <v>3.1979724639099398</v>
      </c>
      <c r="B3968">
        <v>6.90773027915714</v>
      </c>
    </row>
    <row r="3969" spans="1:2" x14ac:dyDescent="0.25">
      <c r="A3969">
        <v>37.779920835047399</v>
      </c>
      <c r="B3969">
        <v>-1.6636490235218</v>
      </c>
    </row>
    <row r="3970" spans="1:2" x14ac:dyDescent="0.25">
      <c r="A3970">
        <v>36.238240671705199</v>
      </c>
      <c r="B3970">
        <v>-5.6399626855958003</v>
      </c>
    </row>
    <row r="3971" spans="1:2" x14ac:dyDescent="0.25">
      <c r="A3971">
        <v>23.009252207930199</v>
      </c>
      <c r="B3971">
        <v>-0.53497013459095999</v>
      </c>
    </row>
    <row r="3972" spans="1:2" x14ac:dyDescent="0.25">
      <c r="A3972">
        <f>-21.76066367935</f>
        <v>-21.760663679349999</v>
      </c>
      <c r="B3972">
        <v>-11.838583390537</v>
      </c>
    </row>
    <row r="3973" spans="1:2" x14ac:dyDescent="0.25">
      <c r="A3973">
        <f>-20.213181894984</f>
        <v>-20.213181894984</v>
      </c>
      <c r="B3973">
        <v>-17.753822724265</v>
      </c>
    </row>
    <row r="3974" spans="1:2" x14ac:dyDescent="0.25">
      <c r="A3974">
        <v>30.196568352318</v>
      </c>
      <c r="B3974">
        <v>-2.9832801358643701</v>
      </c>
    </row>
    <row r="3975" spans="1:2" x14ac:dyDescent="0.25">
      <c r="A3975">
        <v>36.736427045493201</v>
      </c>
      <c r="B3975">
        <v>-4.2546564532048903</v>
      </c>
    </row>
    <row r="3976" spans="1:2" x14ac:dyDescent="0.25">
      <c r="A3976">
        <v>-5.8872623897170904</v>
      </c>
      <c r="B3976">
        <v>3.7442072199202499</v>
      </c>
    </row>
    <row r="3977" spans="1:2" x14ac:dyDescent="0.25">
      <c r="A3977">
        <v>28.003804684628602</v>
      </c>
      <c r="B3977">
        <v>-5.4219028229228403</v>
      </c>
    </row>
    <row r="3978" spans="1:2" x14ac:dyDescent="0.25">
      <c r="A3978">
        <f>-30.7288055506561</f>
        <v>-30.728805550656102</v>
      </c>
      <c r="B3978">
        <v>-11.0871287753845</v>
      </c>
    </row>
    <row r="3979" spans="1:2" x14ac:dyDescent="0.25">
      <c r="A3979">
        <v>10.307179653016799</v>
      </c>
      <c r="B3979">
        <v>3.00911093708643</v>
      </c>
    </row>
    <row r="3980" spans="1:2" x14ac:dyDescent="0.25">
      <c r="A3980">
        <v>5.3101566649232304</v>
      </c>
      <c r="B3980">
        <v>5.3298216554003597</v>
      </c>
    </row>
    <row r="3981" spans="1:2" x14ac:dyDescent="0.25">
      <c r="A3981">
        <v>4.8946141820809599</v>
      </c>
      <c r="B3981">
        <v>7.5276594743988596</v>
      </c>
    </row>
    <row r="3982" spans="1:2" x14ac:dyDescent="0.25">
      <c r="A3982">
        <v>40.038602286070201</v>
      </c>
      <c r="B3982">
        <v>-5.3927717990617401</v>
      </c>
    </row>
    <row r="3983" spans="1:2" x14ac:dyDescent="0.25">
      <c r="A3983">
        <v>10.278327820047201</v>
      </c>
      <c r="B3983">
        <v>8.1335115774206592</v>
      </c>
    </row>
    <row r="3984" spans="1:2" x14ac:dyDescent="0.25">
      <c r="A3984">
        <v>2.0674633756196701</v>
      </c>
      <c r="B3984">
        <v>2.5916155719857499</v>
      </c>
    </row>
    <row r="3985" spans="1:2" x14ac:dyDescent="0.25">
      <c r="A3985">
        <f>-30.7885417364826</f>
        <v>-30.7885417364826</v>
      </c>
      <c r="B3985">
        <v>-15.0490749799705</v>
      </c>
    </row>
    <row r="3986" spans="1:2" x14ac:dyDescent="0.25">
      <c r="A3986">
        <f>-16.8877063716373</f>
        <v>-16.8877063716373</v>
      </c>
      <c r="B3986">
        <v>-17.422014551044999</v>
      </c>
    </row>
    <row r="3987" spans="1:2" x14ac:dyDescent="0.25">
      <c r="A3987">
        <v>33.452378620916399</v>
      </c>
      <c r="B3987">
        <v>-8.5132631254564402</v>
      </c>
    </row>
    <row r="3988" spans="1:2" x14ac:dyDescent="0.25">
      <c r="A3988">
        <v>7.6361696929598102</v>
      </c>
      <c r="B3988">
        <v>1.67231279988395</v>
      </c>
    </row>
    <row r="3989" spans="1:2" x14ac:dyDescent="0.25">
      <c r="A3989">
        <v>1.30780212666358</v>
      </c>
      <c r="B3989">
        <v>1.5174814453954499</v>
      </c>
    </row>
    <row r="3990" spans="1:2" x14ac:dyDescent="0.25">
      <c r="A3990">
        <f>-30.9923089491524</f>
        <v>-30.992308949152399</v>
      </c>
      <c r="B3990">
        <v>-19.074577509716999</v>
      </c>
    </row>
    <row r="3991" spans="1:2" x14ac:dyDescent="0.25">
      <c r="A3991">
        <f>-19.4152743625383</f>
        <v>-19.415274362538302</v>
      </c>
      <c r="B3991">
        <v>-12.7549913561077</v>
      </c>
    </row>
    <row r="3992" spans="1:2" x14ac:dyDescent="0.25">
      <c r="A3992">
        <v>34.5209585842574</v>
      </c>
      <c r="B3992">
        <v>-8.4790613234881995</v>
      </c>
    </row>
    <row r="3993" spans="1:2" x14ac:dyDescent="0.25">
      <c r="A3993">
        <v>11.982559843800599</v>
      </c>
      <c r="B3993">
        <v>2.8140030737531099</v>
      </c>
    </row>
    <row r="3994" spans="1:2" x14ac:dyDescent="0.25">
      <c r="A3994">
        <v>0.80250580782053405</v>
      </c>
      <c r="B3994">
        <v>5.6419777912421001</v>
      </c>
    </row>
    <row r="3995" spans="1:2" x14ac:dyDescent="0.25">
      <c r="A3995">
        <v>28.8740347597751</v>
      </c>
      <c r="B3995">
        <v>-8.2207023606325293</v>
      </c>
    </row>
    <row r="3996" spans="1:2" x14ac:dyDescent="0.25">
      <c r="A3996">
        <f>-19.142299654237</f>
        <v>-19.142299654237</v>
      </c>
      <c r="B3996">
        <v>-14.2398366637902</v>
      </c>
    </row>
    <row r="3997" spans="1:2" x14ac:dyDescent="0.25">
      <c r="A3997">
        <f>-21.4769306627128</f>
        <v>-21.4769306627128</v>
      </c>
      <c r="B3997">
        <v>-10.5639676622362</v>
      </c>
    </row>
    <row r="3998" spans="1:2" x14ac:dyDescent="0.25">
      <c r="A3998">
        <v>34.329140685136402</v>
      </c>
      <c r="B3998">
        <v>-8.4388715992669603</v>
      </c>
    </row>
    <row r="3999" spans="1:2" x14ac:dyDescent="0.25">
      <c r="A3999">
        <v>22.105212839218598</v>
      </c>
      <c r="B3999">
        <v>-5.9163537047349797</v>
      </c>
    </row>
    <row r="4000" spans="1:2" x14ac:dyDescent="0.25">
      <c r="A4000">
        <v>8.5769227023120003</v>
      </c>
      <c r="B4000">
        <v>4.8461734846973599</v>
      </c>
    </row>
    <row r="4001" spans="1:2" x14ac:dyDescent="0.25">
      <c r="A4001">
        <f>-18.8667510229508</f>
        <v>-18.866751022950801</v>
      </c>
      <c r="B4001">
        <v>-17.336557127072101</v>
      </c>
    </row>
    <row r="4002" spans="1:2" x14ac:dyDescent="0.25">
      <c r="A4002">
        <v>36.160611790923099</v>
      </c>
      <c r="B4002">
        <v>-3.24004969632534</v>
      </c>
    </row>
    <row r="4003" spans="1:2" x14ac:dyDescent="0.25">
      <c r="A4003">
        <v>7.27995833503513</v>
      </c>
      <c r="B4003">
        <v>3.5947038383730701</v>
      </c>
    </row>
    <row r="4004" spans="1:2" x14ac:dyDescent="0.25">
      <c r="A4004">
        <f>-34.7852718133468</f>
        <v>-34.785271813346803</v>
      </c>
      <c r="B4004">
        <v>-16.991327712998299</v>
      </c>
    </row>
    <row r="4005" spans="1:2" x14ac:dyDescent="0.25">
      <c r="A4005">
        <f>-32.6852147960641</f>
        <v>-32.685214796064102</v>
      </c>
      <c r="B4005">
        <v>-12.213116919848501</v>
      </c>
    </row>
    <row r="4006" spans="1:2" x14ac:dyDescent="0.25">
      <c r="A4006">
        <v>1.81973857957147</v>
      </c>
      <c r="B4006">
        <v>3.3694057839366498</v>
      </c>
    </row>
    <row r="4007" spans="1:2" x14ac:dyDescent="0.25">
      <c r="A4007">
        <v>34.774809127650698</v>
      </c>
      <c r="B4007">
        <v>-0.86782658394663403</v>
      </c>
    </row>
    <row r="4008" spans="1:2" x14ac:dyDescent="0.25">
      <c r="A4008">
        <f>-29.5261347641423</f>
        <v>-29.526134764142299</v>
      </c>
      <c r="B4008">
        <v>-13.785235234031999</v>
      </c>
    </row>
    <row r="4009" spans="1:2" x14ac:dyDescent="0.25">
      <c r="A4009">
        <v>13.323466646024499</v>
      </c>
      <c r="B4009">
        <v>1.9506080632681799</v>
      </c>
    </row>
    <row r="4010" spans="1:2" x14ac:dyDescent="0.25">
      <c r="A4010">
        <f>-32.9077993752415</f>
        <v>-32.907799375241503</v>
      </c>
      <c r="B4010">
        <v>-10.150461556537</v>
      </c>
    </row>
    <row r="4011" spans="1:2" x14ac:dyDescent="0.25">
      <c r="A4011">
        <v>30.2406727559604</v>
      </c>
      <c r="B4011">
        <v>-4.5046591009602004</v>
      </c>
    </row>
    <row r="4012" spans="1:2" x14ac:dyDescent="0.25">
      <c r="A4012">
        <v>25.380228549257399</v>
      </c>
      <c r="B4012">
        <v>-8.7839064230351394</v>
      </c>
    </row>
    <row r="4013" spans="1:2" x14ac:dyDescent="0.25">
      <c r="A4013">
        <v>22.2077980770861</v>
      </c>
      <c r="B4013">
        <v>-7.6712184159930601</v>
      </c>
    </row>
    <row r="4014" spans="1:2" x14ac:dyDescent="0.25">
      <c r="A4014">
        <v>-4.4911710450247799</v>
      </c>
      <c r="B4014">
        <v>4.2320570244195199</v>
      </c>
    </row>
    <row r="4015" spans="1:2" x14ac:dyDescent="0.25">
      <c r="A4015">
        <v>26.232980130319199</v>
      </c>
      <c r="B4015">
        <v>-7.5379365581388296</v>
      </c>
    </row>
    <row r="4016" spans="1:2" x14ac:dyDescent="0.25">
      <c r="A4016">
        <v>4.6206303655186902E-2</v>
      </c>
      <c r="B4016">
        <v>8.7527732357344608</v>
      </c>
    </row>
    <row r="4017" spans="1:2" x14ac:dyDescent="0.25">
      <c r="A4017">
        <f>-19.1058632109927</f>
        <v>-19.105863210992698</v>
      </c>
      <c r="B4017">
        <v>-13.639256156328001</v>
      </c>
    </row>
    <row r="4018" spans="1:2" x14ac:dyDescent="0.25">
      <c r="A4018">
        <v>4.6138869203068698</v>
      </c>
      <c r="B4018">
        <v>3.3570941958725</v>
      </c>
    </row>
    <row r="4019" spans="1:2" x14ac:dyDescent="0.25">
      <c r="A4019">
        <v>30.439456597200401</v>
      </c>
      <c r="B4019">
        <v>-4.8832493968861099</v>
      </c>
    </row>
    <row r="4020" spans="1:2" x14ac:dyDescent="0.25">
      <c r="A4020">
        <v>10.885799655546601</v>
      </c>
      <c r="B4020">
        <v>9.3334079719998293</v>
      </c>
    </row>
    <row r="4021" spans="1:2" x14ac:dyDescent="0.25">
      <c r="A4021">
        <v>-3.6860319680033502</v>
      </c>
      <c r="B4021">
        <v>4.2105735321736502</v>
      </c>
    </row>
    <row r="4022" spans="1:2" x14ac:dyDescent="0.25">
      <c r="A4022">
        <f>-19.1662398140652</f>
        <v>-19.1662398140652</v>
      </c>
      <c r="B4022">
        <v>-17.619948469273201</v>
      </c>
    </row>
    <row r="4023" spans="1:2" x14ac:dyDescent="0.25">
      <c r="A4023">
        <v>27.504271607487802</v>
      </c>
      <c r="B4023">
        <v>-9.2820330527070798</v>
      </c>
    </row>
    <row r="4024" spans="1:2" x14ac:dyDescent="0.25">
      <c r="A4024">
        <v>-0.75923835909787396</v>
      </c>
      <c r="B4024">
        <v>9.0011680955421998</v>
      </c>
    </row>
    <row r="4025" spans="1:2" x14ac:dyDescent="0.25">
      <c r="A4025">
        <f>-24.8188316447702</f>
        <v>-24.818831644770199</v>
      </c>
      <c r="B4025">
        <v>-10.815645517297</v>
      </c>
    </row>
    <row r="4026" spans="1:2" x14ac:dyDescent="0.25">
      <c r="A4026">
        <v>28.350288509402301</v>
      </c>
      <c r="B4026">
        <v>-6.8913271194704002</v>
      </c>
    </row>
    <row r="4027" spans="1:2" x14ac:dyDescent="0.25">
      <c r="A4027">
        <f>-27.2098419197579</f>
        <v>-27.209841919757899</v>
      </c>
      <c r="B4027">
        <v>-15.569625113838701</v>
      </c>
    </row>
    <row r="4028" spans="1:2" x14ac:dyDescent="0.25">
      <c r="A4028">
        <f>-27.0787255796707</f>
        <v>-27.078725579670699</v>
      </c>
      <c r="B4028">
        <v>-9.9820964530688592</v>
      </c>
    </row>
    <row r="4029" spans="1:2" x14ac:dyDescent="0.25">
      <c r="A4029">
        <v>0.90545621277668997</v>
      </c>
      <c r="B4029">
        <v>7.2836216033554804</v>
      </c>
    </row>
    <row r="4030" spans="1:2" x14ac:dyDescent="0.25">
      <c r="A4030">
        <v>7.6526288792851398</v>
      </c>
      <c r="B4030">
        <v>9.4308972696942703</v>
      </c>
    </row>
    <row r="4031" spans="1:2" x14ac:dyDescent="0.25">
      <c r="A4031">
        <f>-19.0136304222918</f>
        <v>-19.013630422291801</v>
      </c>
      <c r="B4031">
        <v>-16.153217804677599</v>
      </c>
    </row>
    <row r="4032" spans="1:2" x14ac:dyDescent="0.25">
      <c r="A4032">
        <v>5.9049496022622696</v>
      </c>
      <c r="B4032">
        <v>-3.4582210002774602E-2</v>
      </c>
    </row>
    <row r="4033" spans="1:2" x14ac:dyDescent="0.25">
      <c r="A4033">
        <v>40.557815546796597</v>
      </c>
      <c r="B4033">
        <v>-8.0787620551718096</v>
      </c>
    </row>
    <row r="4034" spans="1:2" x14ac:dyDescent="0.25">
      <c r="A4034">
        <f>-30.49074538597</f>
        <v>-30.490745385970001</v>
      </c>
      <c r="B4034">
        <v>-14.705766544515299</v>
      </c>
    </row>
    <row r="4035" spans="1:2" x14ac:dyDescent="0.25">
      <c r="A4035">
        <v>21.856241634347001</v>
      </c>
      <c r="B4035">
        <v>-4.04447484306458</v>
      </c>
    </row>
    <row r="4036" spans="1:2" x14ac:dyDescent="0.25">
      <c r="A4036">
        <v>10.3283091502677</v>
      </c>
      <c r="B4036">
        <v>1.35396347949272</v>
      </c>
    </row>
    <row r="4037" spans="1:2" x14ac:dyDescent="0.25">
      <c r="A4037">
        <v>4.2318852183261804</v>
      </c>
      <c r="B4037">
        <v>8.4119052515713495</v>
      </c>
    </row>
    <row r="4038" spans="1:2" x14ac:dyDescent="0.25">
      <c r="A4038">
        <v>2.28404495122976</v>
      </c>
      <c r="B4038">
        <v>3.9682197358043001</v>
      </c>
    </row>
    <row r="4039" spans="1:2" x14ac:dyDescent="0.25">
      <c r="A4039">
        <f>-31.2868008096037</f>
        <v>-31.286800809603701</v>
      </c>
      <c r="B4039">
        <v>-13.615690868655699</v>
      </c>
    </row>
    <row r="4040" spans="1:2" x14ac:dyDescent="0.25">
      <c r="A4040">
        <v>26.927979010723</v>
      </c>
      <c r="B4040">
        <v>0.23125002768441499</v>
      </c>
    </row>
    <row r="4041" spans="1:2" x14ac:dyDescent="0.25">
      <c r="A4041">
        <f>-21.0715098212661</f>
        <v>-21.071509821266101</v>
      </c>
      <c r="B4041">
        <v>-16.854146175561802</v>
      </c>
    </row>
    <row r="4042" spans="1:2" x14ac:dyDescent="0.25">
      <c r="A4042">
        <v>10.399102988415001</v>
      </c>
      <c r="B4042">
        <v>5.3706566967857103</v>
      </c>
    </row>
    <row r="4043" spans="1:2" x14ac:dyDescent="0.25">
      <c r="A4043">
        <v>34.951605603290197</v>
      </c>
      <c r="B4043">
        <v>-2.0768913980628398</v>
      </c>
    </row>
    <row r="4044" spans="1:2" x14ac:dyDescent="0.25">
      <c r="A4044">
        <v>1.4168442734775399</v>
      </c>
      <c r="B4044">
        <v>1.38252967859154</v>
      </c>
    </row>
    <row r="4045" spans="1:2" x14ac:dyDescent="0.25">
      <c r="A4045">
        <v>33.614576242608898</v>
      </c>
      <c r="B4045">
        <v>-7.6756567385105399</v>
      </c>
    </row>
    <row r="4046" spans="1:2" x14ac:dyDescent="0.25">
      <c r="A4046">
        <f>-23.9795832721105</f>
        <v>-23.979583272110499</v>
      </c>
      <c r="B4046">
        <v>-10.302463057055901</v>
      </c>
    </row>
    <row r="4047" spans="1:2" x14ac:dyDescent="0.25">
      <c r="A4047">
        <v>4.2129076316876803</v>
      </c>
      <c r="B4047">
        <v>4.2298917012033197</v>
      </c>
    </row>
    <row r="4048" spans="1:2" x14ac:dyDescent="0.25">
      <c r="A4048">
        <v>10.2980806053445</v>
      </c>
      <c r="B4048">
        <v>5.0936810317790497</v>
      </c>
    </row>
    <row r="4049" spans="1:2" x14ac:dyDescent="0.25">
      <c r="A4049">
        <v>35.333237196247403</v>
      </c>
      <c r="B4049">
        <v>-0.84063437510638594</v>
      </c>
    </row>
    <row r="4050" spans="1:2" x14ac:dyDescent="0.25">
      <c r="A4050">
        <v>24.771810935561099</v>
      </c>
      <c r="B4050">
        <v>-3.7686035318590099</v>
      </c>
    </row>
    <row r="4051" spans="1:2" x14ac:dyDescent="0.25">
      <c r="A4051">
        <v>21.824233071565899</v>
      </c>
      <c r="B4051">
        <v>-1.82008316681742</v>
      </c>
    </row>
    <row r="4052" spans="1:2" x14ac:dyDescent="0.25">
      <c r="A4052">
        <f>-26.8974112794547</f>
        <v>-26.897411279454701</v>
      </c>
      <c r="B4052">
        <v>-10.228093543853699</v>
      </c>
    </row>
    <row r="4053" spans="1:2" x14ac:dyDescent="0.25">
      <c r="A4053">
        <f>-22.2003027246831</f>
        <v>-22.200302724683102</v>
      </c>
      <c r="B4053">
        <v>-18.372778738669101</v>
      </c>
    </row>
    <row r="4054" spans="1:2" x14ac:dyDescent="0.25">
      <c r="A4054">
        <v>2.0126458551606099</v>
      </c>
      <c r="B4054">
        <v>8.1867171057060197</v>
      </c>
    </row>
    <row r="4055" spans="1:2" x14ac:dyDescent="0.25">
      <c r="A4055">
        <v>3.0314894988973302</v>
      </c>
      <c r="B4055">
        <v>6.0676462305822296</v>
      </c>
    </row>
    <row r="4056" spans="1:2" x14ac:dyDescent="0.25">
      <c r="A4056">
        <v>24.799219074549999</v>
      </c>
      <c r="B4056">
        <v>-2.3367683796181198</v>
      </c>
    </row>
    <row r="4057" spans="1:2" x14ac:dyDescent="0.25">
      <c r="A4057">
        <v>39.942713646095399</v>
      </c>
      <c r="B4057">
        <v>-1.8692775495624201</v>
      </c>
    </row>
    <row r="4058" spans="1:2" x14ac:dyDescent="0.25">
      <c r="A4058">
        <v>31.994414609499099</v>
      </c>
      <c r="B4058">
        <v>-9.2925454134672094</v>
      </c>
    </row>
    <row r="4059" spans="1:2" x14ac:dyDescent="0.25">
      <c r="A4059">
        <f>-22.7247880612932</f>
        <v>-22.7247880612932</v>
      </c>
      <c r="B4059">
        <v>-15.4100076172653</v>
      </c>
    </row>
    <row r="4060" spans="1:2" x14ac:dyDescent="0.25">
      <c r="A4060">
        <f>-32.9792671858697</f>
        <v>-32.979267185869702</v>
      </c>
      <c r="B4060">
        <v>-10.8346304531167</v>
      </c>
    </row>
    <row r="4061" spans="1:2" x14ac:dyDescent="0.25">
      <c r="A4061">
        <f>-31.1521522312301</f>
        <v>-31.152152231230101</v>
      </c>
      <c r="B4061">
        <v>-13.8429475404442</v>
      </c>
    </row>
    <row r="4062" spans="1:2" x14ac:dyDescent="0.25">
      <c r="A4062">
        <f>-28.4332984025031</f>
        <v>-28.433298402503102</v>
      </c>
      <c r="B4062">
        <v>-16.663172008005599</v>
      </c>
    </row>
    <row r="4063" spans="1:2" x14ac:dyDescent="0.25">
      <c r="A4063">
        <f>-31.7296248795216</f>
        <v>-31.729624879521602</v>
      </c>
      <c r="B4063">
        <v>-17.333579621694199</v>
      </c>
    </row>
    <row r="4064" spans="1:2" x14ac:dyDescent="0.25">
      <c r="A4064">
        <v>-1.4989461871197101</v>
      </c>
      <c r="B4064">
        <v>4.7693621414551703</v>
      </c>
    </row>
    <row r="4065" spans="1:2" x14ac:dyDescent="0.25">
      <c r="A4065">
        <f>-16.1281598141524</f>
        <v>-16.128159814152401</v>
      </c>
      <c r="B4065">
        <v>-17.9487805786355</v>
      </c>
    </row>
    <row r="4066" spans="1:2" x14ac:dyDescent="0.25">
      <c r="A4066">
        <v>32.2346055255856</v>
      </c>
      <c r="B4066">
        <v>-9.1718889889009301</v>
      </c>
    </row>
    <row r="4067" spans="1:2" x14ac:dyDescent="0.25">
      <c r="A4067">
        <v>-1.81395425426337</v>
      </c>
      <c r="B4067">
        <v>3.2201223502796101</v>
      </c>
    </row>
    <row r="4068" spans="1:2" x14ac:dyDescent="0.25">
      <c r="A4068">
        <f>-21.8525224631706</f>
        <v>-21.852522463170601</v>
      </c>
      <c r="B4068">
        <v>-15.2109808394549</v>
      </c>
    </row>
    <row r="4069" spans="1:2" x14ac:dyDescent="0.25">
      <c r="A4069">
        <v>-2.7179694116489501</v>
      </c>
      <c r="B4069">
        <v>2.3509088837157002</v>
      </c>
    </row>
    <row r="4070" spans="1:2" x14ac:dyDescent="0.25">
      <c r="A4070">
        <v>7.1531975246898796</v>
      </c>
      <c r="B4070">
        <v>5.9867458932483899</v>
      </c>
    </row>
    <row r="4071" spans="1:2" x14ac:dyDescent="0.25">
      <c r="A4071">
        <f>-17.5447070625973</f>
        <v>-17.544707062597301</v>
      </c>
      <c r="B4071">
        <v>-14.9925613337405</v>
      </c>
    </row>
    <row r="4072" spans="1:2" x14ac:dyDescent="0.25">
      <c r="A4072">
        <f>-18.9203235424168</f>
        <v>-18.920323542416799</v>
      </c>
      <c r="B4072">
        <v>-18.220472710727499</v>
      </c>
    </row>
    <row r="4073" spans="1:2" x14ac:dyDescent="0.25">
      <c r="A4073">
        <f>-29.0415253019268</f>
        <v>-29.0415253019268</v>
      </c>
      <c r="B4073">
        <v>-15.6644216525841</v>
      </c>
    </row>
    <row r="4074" spans="1:2" x14ac:dyDescent="0.25">
      <c r="A4074">
        <v>13.0128955706006</v>
      </c>
      <c r="B4074">
        <v>1.0174411125967899</v>
      </c>
    </row>
    <row r="4075" spans="1:2" x14ac:dyDescent="0.25">
      <c r="A4075">
        <v>6.2924763430720398</v>
      </c>
      <c r="B4075">
        <v>1.6488243836962599</v>
      </c>
    </row>
    <row r="4076" spans="1:2" x14ac:dyDescent="0.25">
      <c r="A4076">
        <v>8.8485313553129004</v>
      </c>
      <c r="B4076">
        <v>6.1731347945824702</v>
      </c>
    </row>
    <row r="4077" spans="1:2" x14ac:dyDescent="0.25">
      <c r="A4077">
        <f>-20.3763422538254</f>
        <v>-20.376342253825399</v>
      </c>
      <c r="B4077">
        <v>-12.537687692706101</v>
      </c>
    </row>
    <row r="4078" spans="1:2" x14ac:dyDescent="0.25">
      <c r="A4078">
        <f>-27.1852765816231</f>
        <v>-27.1852765816231</v>
      </c>
      <c r="B4078">
        <v>-14.2236851755823</v>
      </c>
    </row>
    <row r="4079" spans="1:2" x14ac:dyDescent="0.25">
      <c r="A4079">
        <v>3.0099402865504898</v>
      </c>
      <c r="B4079">
        <v>1.63695815355825</v>
      </c>
    </row>
    <row r="4080" spans="1:2" x14ac:dyDescent="0.25">
      <c r="A4080">
        <f>-31.3884756524998</f>
        <v>-31.3884756524998</v>
      </c>
      <c r="B4080">
        <v>-13.1385844044819</v>
      </c>
    </row>
    <row r="4081" spans="1:2" x14ac:dyDescent="0.25">
      <c r="A4081">
        <v>5.0224697690514999</v>
      </c>
      <c r="B4081">
        <v>7.2386236904624699</v>
      </c>
    </row>
    <row r="4082" spans="1:2" x14ac:dyDescent="0.25">
      <c r="A4082">
        <v>-6.2872425387695302E-2</v>
      </c>
      <c r="B4082">
        <v>3.2342468966453399</v>
      </c>
    </row>
    <row r="4083" spans="1:2" x14ac:dyDescent="0.25">
      <c r="A4083">
        <f>-21.0719113078204</f>
        <v>-21.0719113078204</v>
      </c>
      <c r="B4083">
        <v>-13.072436831978001</v>
      </c>
    </row>
    <row r="4084" spans="1:2" x14ac:dyDescent="0.25">
      <c r="A4084">
        <f>-27.3937418250206</f>
        <v>-27.393741825020602</v>
      </c>
      <c r="B4084">
        <v>-15.1001569819667</v>
      </c>
    </row>
    <row r="4085" spans="1:2" x14ac:dyDescent="0.25">
      <c r="A4085">
        <f>-19.2600031991196</f>
        <v>-19.260003199119598</v>
      </c>
      <c r="B4085">
        <v>-11.445549946989599</v>
      </c>
    </row>
    <row r="4086" spans="1:2" x14ac:dyDescent="0.25">
      <c r="A4086">
        <v>26.494909132694499</v>
      </c>
      <c r="B4086">
        <v>-0.46528624683428099</v>
      </c>
    </row>
    <row r="4087" spans="1:2" x14ac:dyDescent="0.25">
      <c r="A4087">
        <v>7.2551322732951098</v>
      </c>
      <c r="B4087">
        <v>4.5838066667524897</v>
      </c>
    </row>
    <row r="4088" spans="1:2" x14ac:dyDescent="0.25">
      <c r="A4088">
        <v>24.7180146447885</v>
      </c>
      <c r="B4088">
        <v>-3.5330261944585502</v>
      </c>
    </row>
    <row r="4089" spans="1:2" x14ac:dyDescent="0.25">
      <c r="A4089">
        <v>38.271988033318699</v>
      </c>
      <c r="B4089">
        <v>-2.48854045281881</v>
      </c>
    </row>
    <row r="4090" spans="1:2" x14ac:dyDescent="0.25">
      <c r="A4090">
        <v>-1.82349763667111</v>
      </c>
      <c r="B4090">
        <v>4.6400436377839096</v>
      </c>
    </row>
    <row r="4091" spans="1:2" x14ac:dyDescent="0.25">
      <c r="A4091">
        <v>7.9981366660751601</v>
      </c>
      <c r="B4091">
        <v>2.5385582354916099</v>
      </c>
    </row>
    <row r="4092" spans="1:2" x14ac:dyDescent="0.25">
      <c r="A4092">
        <v>21.843527050381301</v>
      </c>
      <c r="B4092">
        <v>-5.2990001965001801</v>
      </c>
    </row>
    <row r="4093" spans="1:2" x14ac:dyDescent="0.25">
      <c r="A4093">
        <f>-25.0090861980756</f>
        <v>-25.0090861980756</v>
      </c>
      <c r="B4093">
        <v>-16.680954422148101</v>
      </c>
    </row>
    <row r="4094" spans="1:2" x14ac:dyDescent="0.25">
      <c r="A4094">
        <f>-22.5172544647525</f>
        <v>-22.517254464752501</v>
      </c>
      <c r="B4094">
        <v>-9.6719588949086397</v>
      </c>
    </row>
    <row r="4095" spans="1:2" x14ac:dyDescent="0.25">
      <c r="A4095">
        <v>29.288890469763199</v>
      </c>
      <c r="B4095">
        <v>-0.82672075223936703</v>
      </c>
    </row>
    <row r="4096" spans="1:2" x14ac:dyDescent="0.25">
      <c r="A4096">
        <v>32.891003508521003</v>
      </c>
      <c r="B4096">
        <v>-5.0377543244908001</v>
      </c>
    </row>
    <row r="4097" spans="1:2" x14ac:dyDescent="0.25">
      <c r="A4097">
        <f>-29.2256260092862</f>
        <v>-29.225626009286199</v>
      </c>
      <c r="B4097">
        <v>-17.653557546961</v>
      </c>
    </row>
    <row r="4098" spans="1:2" x14ac:dyDescent="0.25">
      <c r="A4098">
        <f>-26.8401524684262</f>
        <v>-26.840152468426201</v>
      </c>
      <c r="B4098">
        <v>-10.6718549182304</v>
      </c>
    </row>
    <row r="4099" spans="1:2" x14ac:dyDescent="0.25">
      <c r="A4099">
        <f>-4.95887579615085</f>
        <v>-4.9588757961508501</v>
      </c>
      <c r="B4099">
        <v>-6.6509276278763102E-2</v>
      </c>
    </row>
    <row r="4100" spans="1:2" x14ac:dyDescent="0.25">
      <c r="A4100">
        <v>0.39421556795167301</v>
      </c>
      <c r="B4100">
        <v>4.52210075836512</v>
      </c>
    </row>
    <row r="4101" spans="1:2" x14ac:dyDescent="0.25">
      <c r="A4101">
        <v>25.954123576876299</v>
      </c>
      <c r="B4101">
        <v>-1.60240130087418</v>
      </c>
    </row>
    <row r="4102" spans="1:2" x14ac:dyDescent="0.25">
      <c r="A4102">
        <f>-16.9290129086232</f>
        <v>-16.9290129086232</v>
      </c>
      <c r="B4102">
        <v>-12.7810073433449</v>
      </c>
    </row>
    <row r="4103" spans="1:2" x14ac:dyDescent="0.25">
      <c r="A4103">
        <v>1.00755708706012</v>
      </c>
      <c r="B4103">
        <v>3.9730901026728702</v>
      </c>
    </row>
    <row r="4104" spans="1:2" x14ac:dyDescent="0.25">
      <c r="A4104">
        <v>22.807513130969198</v>
      </c>
      <c r="B4104">
        <v>-6.3402372443973096</v>
      </c>
    </row>
    <row r="4105" spans="1:2" x14ac:dyDescent="0.25">
      <c r="A4105">
        <v>-5.6997766877397504</v>
      </c>
      <c r="B4105">
        <v>2.8109022462016999</v>
      </c>
    </row>
    <row r="4106" spans="1:2" x14ac:dyDescent="0.25">
      <c r="A4106">
        <f>-19.0398913215606</f>
        <v>-19.039891321560599</v>
      </c>
      <c r="B4106">
        <v>-15.2115552286776</v>
      </c>
    </row>
    <row r="4107" spans="1:2" x14ac:dyDescent="0.25">
      <c r="A4107">
        <v>40.202729106368601</v>
      </c>
      <c r="B4107">
        <v>-3.4450463544349699</v>
      </c>
    </row>
    <row r="4108" spans="1:2" x14ac:dyDescent="0.25">
      <c r="A4108">
        <v>-3.5684020056043702</v>
      </c>
      <c r="B4108">
        <v>0.731220014202145</v>
      </c>
    </row>
    <row r="4109" spans="1:2" x14ac:dyDescent="0.25">
      <c r="A4109">
        <f>-16.6845730291035</f>
        <v>-16.6845730291035</v>
      </c>
      <c r="B4109">
        <v>-12.567536653657699</v>
      </c>
    </row>
    <row r="4110" spans="1:2" x14ac:dyDescent="0.25">
      <c r="A4110">
        <v>31.2124589494485</v>
      </c>
      <c r="B4110">
        <v>-3.0682280762262701</v>
      </c>
    </row>
    <row r="4111" spans="1:2" x14ac:dyDescent="0.25">
      <c r="A4111">
        <f>-32.7679154663637</f>
        <v>-32.767915466363696</v>
      </c>
      <c r="B4111">
        <v>-17.4224325170117</v>
      </c>
    </row>
    <row r="4112" spans="1:2" x14ac:dyDescent="0.25">
      <c r="A4112">
        <v>-5.9758077637100602</v>
      </c>
      <c r="B4112">
        <v>7.9324735349311704</v>
      </c>
    </row>
    <row r="4113" spans="1:2" x14ac:dyDescent="0.25">
      <c r="A4113">
        <f>-28.5963875747534</f>
        <v>-28.5963875747534</v>
      </c>
      <c r="B4113">
        <v>-10.625095853539801</v>
      </c>
    </row>
    <row r="4114" spans="1:2" x14ac:dyDescent="0.25">
      <c r="A4114">
        <f>-33.0758718485184</f>
        <v>-33.075871848518403</v>
      </c>
      <c r="B4114">
        <v>-11.9839340297702</v>
      </c>
    </row>
    <row r="4115" spans="1:2" x14ac:dyDescent="0.25">
      <c r="A4115">
        <v>0.82087590559332602</v>
      </c>
      <c r="B4115">
        <v>7.2659210981755598</v>
      </c>
    </row>
    <row r="4116" spans="1:2" x14ac:dyDescent="0.25">
      <c r="A4116">
        <v>24.412096196536599</v>
      </c>
      <c r="B4116">
        <v>-5.4235903353284796</v>
      </c>
    </row>
    <row r="4117" spans="1:2" x14ac:dyDescent="0.25">
      <c r="A4117">
        <v>11.668623465188499</v>
      </c>
      <c r="B4117">
        <v>0.13793828846044601</v>
      </c>
    </row>
    <row r="4118" spans="1:2" x14ac:dyDescent="0.25">
      <c r="A4118">
        <v>-1.99120278133182</v>
      </c>
      <c r="B4118">
        <v>5.80478028849355</v>
      </c>
    </row>
    <row r="4119" spans="1:2" x14ac:dyDescent="0.25">
      <c r="A4119">
        <v>23.343897968333501</v>
      </c>
      <c r="B4119">
        <v>-8.4650358124058105</v>
      </c>
    </row>
    <row r="4120" spans="1:2" x14ac:dyDescent="0.25">
      <c r="A4120">
        <v>-2.4224238888921201</v>
      </c>
      <c r="B4120">
        <v>8.8534647639910808</v>
      </c>
    </row>
    <row r="4121" spans="1:2" x14ac:dyDescent="0.25">
      <c r="A4121">
        <v>6.1992615418126897</v>
      </c>
      <c r="B4121">
        <v>9.5702843896004204</v>
      </c>
    </row>
    <row r="4122" spans="1:2" x14ac:dyDescent="0.25">
      <c r="A4122">
        <v>0.94956674299437505</v>
      </c>
      <c r="B4122">
        <v>0.51926948813748797</v>
      </c>
    </row>
    <row r="4123" spans="1:2" x14ac:dyDescent="0.25">
      <c r="A4123">
        <v>6.7445039496018602</v>
      </c>
      <c r="B4123">
        <v>7.0030657984971896</v>
      </c>
    </row>
    <row r="4124" spans="1:2" x14ac:dyDescent="0.25">
      <c r="A4124">
        <v>8.7778231171514491</v>
      </c>
      <c r="B4124">
        <v>6.1264625908077397</v>
      </c>
    </row>
    <row r="4125" spans="1:2" x14ac:dyDescent="0.25">
      <c r="A4125">
        <v>39.2109314576645</v>
      </c>
      <c r="B4125">
        <v>-0.70746713830349595</v>
      </c>
    </row>
    <row r="4126" spans="1:2" x14ac:dyDescent="0.25">
      <c r="A4126">
        <f>-19.1494318386184</f>
        <v>-19.149431838618401</v>
      </c>
      <c r="B4126">
        <v>-16.416322640607699</v>
      </c>
    </row>
    <row r="4127" spans="1:2" x14ac:dyDescent="0.25">
      <c r="A4127">
        <v>31.560421203234501</v>
      </c>
      <c r="B4127">
        <v>-3.1393656387642599</v>
      </c>
    </row>
    <row r="4128" spans="1:2" x14ac:dyDescent="0.25">
      <c r="A4128">
        <v>4.1462159188015699E-2</v>
      </c>
      <c r="B4128">
        <v>7.8365480699614496</v>
      </c>
    </row>
    <row r="4129" spans="1:2" x14ac:dyDescent="0.25">
      <c r="A4129">
        <f>-24.2743410820082</f>
        <v>-24.274341082008199</v>
      </c>
      <c r="B4129">
        <v>-14.7113703492053</v>
      </c>
    </row>
    <row r="4130" spans="1:2" x14ac:dyDescent="0.25">
      <c r="A4130">
        <f>-20.5322600942843</f>
        <v>-20.5322600942843</v>
      </c>
      <c r="B4130">
        <v>-11.8319829955055</v>
      </c>
    </row>
    <row r="4131" spans="1:2" x14ac:dyDescent="0.25">
      <c r="A4131">
        <v>30.225190136241501</v>
      </c>
      <c r="B4131">
        <v>-1.1540884536407701</v>
      </c>
    </row>
    <row r="4132" spans="1:2" x14ac:dyDescent="0.25">
      <c r="A4132">
        <v>12.1634585659023</v>
      </c>
      <c r="B4132">
        <v>5.6868382095143799</v>
      </c>
    </row>
    <row r="4133" spans="1:2" x14ac:dyDescent="0.25">
      <c r="A4133">
        <v>20.940529632727799</v>
      </c>
      <c r="B4133">
        <v>-3.5576464121420601</v>
      </c>
    </row>
    <row r="4134" spans="1:2" x14ac:dyDescent="0.25">
      <c r="A4134">
        <v>4.1909017184132997</v>
      </c>
      <c r="B4134">
        <v>3.3681420707524898</v>
      </c>
    </row>
    <row r="4135" spans="1:2" x14ac:dyDescent="0.25">
      <c r="A4135">
        <f>-19.6930978692881</f>
        <v>-19.693097869288099</v>
      </c>
      <c r="B4135">
        <v>-12.1209377036294</v>
      </c>
    </row>
    <row r="4136" spans="1:2" x14ac:dyDescent="0.25">
      <c r="A4136">
        <v>-2.3988049500942799</v>
      </c>
      <c r="B4136">
        <v>2.6620926990498499</v>
      </c>
    </row>
    <row r="4137" spans="1:2" x14ac:dyDescent="0.25">
      <c r="A4137">
        <f>-21.0621930631787</f>
        <v>-21.0621930631787</v>
      </c>
      <c r="B4137">
        <v>-14.8802328515086</v>
      </c>
    </row>
    <row r="4138" spans="1:2" x14ac:dyDescent="0.25">
      <c r="A4138">
        <v>4.78812125160497</v>
      </c>
      <c r="B4138">
        <v>3.9582667012369201</v>
      </c>
    </row>
    <row r="4139" spans="1:2" x14ac:dyDescent="0.25">
      <c r="A4139">
        <f>-18.1257508068346</f>
        <v>-18.125750806834599</v>
      </c>
      <c r="B4139">
        <v>-18.320733049988998</v>
      </c>
    </row>
    <row r="4140" spans="1:2" x14ac:dyDescent="0.25">
      <c r="A4140">
        <f>-25.5296675461192</f>
        <v>-25.5296675461192</v>
      </c>
      <c r="B4140">
        <v>-10.7629373798411</v>
      </c>
    </row>
    <row r="4141" spans="1:2" x14ac:dyDescent="0.25">
      <c r="A4141">
        <v>13.418726007224</v>
      </c>
      <c r="B4141">
        <v>5.2645004101989397</v>
      </c>
    </row>
    <row r="4142" spans="1:2" x14ac:dyDescent="0.25">
      <c r="A4142">
        <v>5.2618660052859001</v>
      </c>
      <c r="B4142">
        <v>4.16136043616262</v>
      </c>
    </row>
    <row r="4143" spans="1:2" x14ac:dyDescent="0.25">
      <c r="A4143">
        <v>11.7992539470092</v>
      </c>
      <c r="B4143">
        <v>4.2782416712831104</v>
      </c>
    </row>
    <row r="4144" spans="1:2" x14ac:dyDescent="0.25">
      <c r="A4144">
        <v>10.6131271403644</v>
      </c>
      <c r="B4144">
        <v>9.1840528140889308</v>
      </c>
    </row>
    <row r="4145" spans="1:2" x14ac:dyDescent="0.25">
      <c r="A4145">
        <f>-27.4346884688448</f>
        <v>-27.434688468844801</v>
      </c>
      <c r="B4145">
        <v>-13.5233030380793</v>
      </c>
    </row>
    <row r="4146" spans="1:2" x14ac:dyDescent="0.25">
      <c r="A4146">
        <v>11.820158884261801</v>
      </c>
      <c r="B4146">
        <v>2.6556000791639298</v>
      </c>
    </row>
    <row r="4147" spans="1:2" x14ac:dyDescent="0.25">
      <c r="A4147">
        <v>-2.4487829265137</v>
      </c>
      <c r="B4147">
        <v>0.64824929912399498</v>
      </c>
    </row>
    <row r="4148" spans="1:2" x14ac:dyDescent="0.25">
      <c r="A4148">
        <v>-0.33204816468203902</v>
      </c>
      <c r="B4148">
        <v>4.4959045036490801</v>
      </c>
    </row>
    <row r="4149" spans="1:2" x14ac:dyDescent="0.25">
      <c r="A4149">
        <f>-27.3244686014722</f>
        <v>-27.324468601472201</v>
      </c>
      <c r="B4149">
        <v>-9.9792354793092901</v>
      </c>
    </row>
    <row r="4150" spans="1:2" x14ac:dyDescent="0.25">
      <c r="A4150">
        <f>-22.7947550020116</f>
        <v>-22.794755002011598</v>
      </c>
      <c r="B4150">
        <v>-19.244326111148698</v>
      </c>
    </row>
    <row r="4151" spans="1:2" x14ac:dyDescent="0.25">
      <c r="A4151">
        <v>38.807685887635401</v>
      </c>
      <c r="B4151">
        <v>-6.9265533542243896</v>
      </c>
    </row>
    <row r="4152" spans="1:2" x14ac:dyDescent="0.25">
      <c r="A4152">
        <v>-0.11466740284735499</v>
      </c>
      <c r="B4152">
        <v>1.6209116301951101</v>
      </c>
    </row>
    <row r="4153" spans="1:2" x14ac:dyDescent="0.25">
      <c r="A4153">
        <v>22.5499686772134</v>
      </c>
      <c r="B4153">
        <v>-0.15953529723058299</v>
      </c>
    </row>
    <row r="4154" spans="1:2" x14ac:dyDescent="0.25">
      <c r="A4154">
        <v>-0.63827841576545397</v>
      </c>
      <c r="B4154">
        <v>4.7176750756698498</v>
      </c>
    </row>
    <row r="4155" spans="1:2" x14ac:dyDescent="0.25">
      <c r="A4155">
        <v>33.215568475460401</v>
      </c>
      <c r="B4155">
        <v>-3.0751984125932701</v>
      </c>
    </row>
    <row r="4156" spans="1:2" x14ac:dyDescent="0.25">
      <c r="A4156">
        <v>21.750755419872899</v>
      </c>
      <c r="B4156">
        <v>-6.5551006178102597E-2</v>
      </c>
    </row>
    <row r="4157" spans="1:2" x14ac:dyDescent="0.25">
      <c r="A4157">
        <v>2.2482543093606502</v>
      </c>
      <c r="B4157">
        <v>3.1789648409026099</v>
      </c>
    </row>
    <row r="4158" spans="1:2" x14ac:dyDescent="0.25">
      <c r="A4158">
        <f>-19.5542987941031</f>
        <v>-19.554298794103101</v>
      </c>
      <c r="B4158">
        <v>-14.1709726726834</v>
      </c>
    </row>
    <row r="4159" spans="1:2" x14ac:dyDescent="0.25">
      <c r="A4159">
        <f>-15.8928789997694</f>
        <v>-15.892878999769399</v>
      </c>
      <c r="B4159">
        <v>-15.323208323858699</v>
      </c>
    </row>
    <row r="4160" spans="1:2" x14ac:dyDescent="0.25">
      <c r="A4160">
        <f>-25.9933722880507</f>
        <v>-25.993372288050701</v>
      </c>
      <c r="B4160">
        <v>-16.153063467808799</v>
      </c>
    </row>
    <row r="4161" spans="1:2" x14ac:dyDescent="0.25">
      <c r="A4161">
        <v>-1.88685291974633</v>
      </c>
      <c r="B4161">
        <v>2.6812774065511</v>
      </c>
    </row>
    <row r="4162" spans="1:2" x14ac:dyDescent="0.25">
      <c r="A4162">
        <f>-16.1062275629269</f>
        <v>-16.1062275629269</v>
      </c>
      <c r="B4162">
        <v>-18.298869861133301</v>
      </c>
    </row>
    <row r="4163" spans="1:2" x14ac:dyDescent="0.25">
      <c r="A4163">
        <v>29.7090951491748</v>
      </c>
      <c r="B4163">
        <v>-2.4748656385436298</v>
      </c>
    </row>
    <row r="4164" spans="1:2" x14ac:dyDescent="0.25">
      <c r="A4164">
        <f>-18.5197563964373</f>
        <v>-18.519756396437302</v>
      </c>
      <c r="B4164">
        <v>-16.582495160181001</v>
      </c>
    </row>
    <row r="4165" spans="1:2" x14ac:dyDescent="0.25">
      <c r="A4165">
        <v>6.83608785826548</v>
      </c>
      <c r="B4165">
        <v>7.5226502772226</v>
      </c>
    </row>
    <row r="4166" spans="1:2" x14ac:dyDescent="0.25">
      <c r="A4166">
        <v>28.139982548837398</v>
      </c>
      <c r="B4166">
        <v>-7.7616500494086003</v>
      </c>
    </row>
    <row r="4167" spans="1:2" x14ac:dyDescent="0.25">
      <c r="A4167">
        <v>36.765251355207397</v>
      </c>
      <c r="B4167">
        <v>-3.99966826582693</v>
      </c>
    </row>
    <row r="4168" spans="1:2" x14ac:dyDescent="0.25">
      <c r="A4168">
        <v>29.138442797729599</v>
      </c>
      <c r="B4168">
        <v>-4.4890111178880803</v>
      </c>
    </row>
    <row r="4169" spans="1:2" x14ac:dyDescent="0.25">
      <c r="A4169">
        <v>5.8670578231431598</v>
      </c>
      <c r="B4169">
        <v>3.45099015112819</v>
      </c>
    </row>
    <row r="4170" spans="1:2" x14ac:dyDescent="0.25">
      <c r="A4170">
        <f>-21.3639317158052</f>
        <v>-21.363931715805201</v>
      </c>
      <c r="B4170">
        <v>-10.421936462152701</v>
      </c>
    </row>
    <row r="4171" spans="1:2" x14ac:dyDescent="0.25">
      <c r="A4171">
        <f>-20.6098530084506</f>
        <v>-20.6098530084506</v>
      </c>
      <c r="B4171">
        <v>-13.0482501963375</v>
      </c>
    </row>
    <row r="4172" spans="1:2" x14ac:dyDescent="0.25">
      <c r="A4172">
        <v>-1.29370265924151</v>
      </c>
      <c r="B4172">
        <v>3.1683057862949799</v>
      </c>
    </row>
    <row r="4173" spans="1:2" x14ac:dyDescent="0.25">
      <c r="A4173">
        <f>-24.6775235350038</f>
        <v>-24.6775235350038</v>
      </c>
      <c r="B4173">
        <v>-11.723127486943699</v>
      </c>
    </row>
    <row r="4174" spans="1:2" x14ac:dyDescent="0.25">
      <c r="A4174">
        <v>38.525726751303701</v>
      </c>
      <c r="B4174">
        <v>-0.77777409837662803</v>
      </c>
    </row>
    <row r="4175" spans="1:2" x14ac:dyDescent="0.25">
      <c r="A4175">
        <v>-0.91064255628773705</v>
      </c>
      <c r="B4175">
        <v>8.63443270076686</v>
      </c>
    </row>
    <row r="4176" spans="1:2" x14ac:dyDescent="0.25">
      <c r="A4176">
        <v>11.083033173225401</v>
      </c>
      <c r="B4176">
        <v>9.3716106951111193</v>
      </c>
    </row>
    <row r="4177" spans="1:2" x14ac:dyDescent="0.25">
      <c r="A4177">
        <v>37.805304230077802</v>
      </c>
      <c r="B4177">
        <v>-2.0447289870546199</v>
      </c>
    </row>
    <row r="4178" spans="1:2" x14ac:dyDescent="0.25">
      <c r="A4178">
        <f>-33.6518537264278</f>
        <v>-33.651853726427802</v>
      </c>
      <c r="B4178">
        <v>-10.4929381973327</v>
      </c>
    </row>
    <row r="4179" spans="1:2" x14ac:dyDescent="0.25">
      <c r="A4179">
        <v>37.941543304019703</v>
      </c>
      <c r="B4179">
        <v>-2.45142263964475</v>
      </c>
    </row>
    <row r="4180" spans="1:2" x14ac:dyDescent="0.25">
      <c r="A4180">
        <f>-29.2546870111721</f>
        <v>-29.254687011172098</v>
      </c>
      <c r="B4180">
        <v>-12.7728750050856</v>
      </c>
    </row>
    <row r="4181" spans="1:2" x14ac:dyDescent="0.25">
      <c r="A4181">
        <f>-35.2767856409067</f>
        <v>-35.276785640906702</v>
      </c>
      <c r="B4181">
        <v>-13.433785226788901</v>
      </c>
    </row>
    <row r="4182" spans="1:2" x14ac:dyDescent="0.25">
      <c r="A4182">
        <f>-20.317870397181</f>
        <v>-20.317870397181</v>
      </c>
      <c r="B4182">
        <v>-13.8104048226065</v>
      </c>
    </row>
    <row r="4183" spans="1:2" x14ac:dyDescent="0.25">
      <c r="A4183">
        <v>36.427174202274898</v>
      </c>
      <c r="B4183">
        <v>-6.4258810784676097</v>
      </c>
    </row>
    <row r="4184" spans="1:2" x14ac:dyDescent="0.25">
      <c r="A4184">
        <f>-16.6024263214962</f>
        <v>-16.6024263214962</v>
      </c>
      <c r="B4184">
        <v>-14.0729996228053</v>
      </c>
    </row>
    <row r="4185" spans="1:2" x14ac:dyDescent="0.25">
      <c r="A4185">
        <f>-29.1354465814423</f>
        <v>-29.135446581442299</v>
      </c>
      <c r="B4185">
        <v>-12.130988683778</v>
      </c>
    </row>
    <row r="4186" spans="1:2" x14ac:dyDescent="0.25">
      <c r="A4186">
        <f>-33.3004859750848</f>
        <v>-33.300485975084797</v>
      </c>
      <c r="B4186">
        <v>-17.309776641515199</v>
      </c>
    </row>
    <row r="4187" spans="1:2" x14ac:dyDescent="0.25">
      <c r="A4187">
        <v>34.153377516445403</v>
      </c>
      <c r="B4187">
        <v>-6.6479920390981402</v>
      </c>
    </row>
    <row r="4188" spans="1:2" x14ac:dyDescent="0.25">
      <c r="A4188">
        <v>38.279526443956399</v>
      </c>
      <c r="B4188">
        <v>-2.0002483235553501</v>
      </c>
    </row>
    <row r="4189" spans="1:2" x14ac:dyDescent="0.25">
      <c r="A4189">
        <v>32.809458423356197</v>
      </c>
      <c r="B4189">
        <v>-6.3498508005749503</v>
      </c>
    </row>
    <row r="4190" spans="1:2" x14ac:dyDescent="0.25">
      <c r="A4190">
        <f>-34.5007579705051</f>
        <v>-34.500757970505099</v>
      </c>
      <c r="B4190">
        <v>-13.304169133768699</v>
      </c>
    </row>
    <row r="4191" spans="1:2" x14ac:dyDescent="0.25">
      <c r="A4191">
        <v>39.090698085449702</v>
      </c>
      <c r="B4191">
        <v>-3.4938937135821102</v>
      </c>
    </row>
    <row r="4192" spans="1:2" x14ac:dyDescent="0.25">
      <c r="A4192">
        <v>33.422000497374697</v>
      </c>
      <c r="B4192">
        <v>-6.68586445022056</v>
      </c>
    </row>
    <row r="4193" spans="1:2" x14ac:dyDescent="0.25">
      <c r="A4193">
        <v>25.948643915473902</v>
      </c>
      <c r="B4193">
        <v>-7.3490932221299499</v>
      </c>
    </row>
    <row r="4194" spans="1:2" x14ac:dyDescent="0.25">
      <c r="A4194">
        <v>24.439663374387202</v>
      </c>
      <c r="B4194">
        <v>-8.9724022384909592</v>
      </c>
    </row>
    <row r="4195" spans="1:2" x14ac:dyDescent="0.25">
      <c r="A4195">
        <f>-23.3038724245347</f>
        <v>-23.303872424534699</v>
      </c>
      <c r="B4195">
        <v>-13.0377722317708</v>
      </c>
    </row>
    <row r="4196" spans="1:2" x14ac:dyDescent="0.25">
      <c r="A4196">
        <v>5.3776861758557999</v>
      </c>
      <c r="B4196">
        <v>1.8010178725013699</v>
      </c>
    </row>
    <row r="4197" spans="1:2" x14ac:dyDescent="0.25">
      <c r="A4197">
        <v>30.1442744010021</v>
      </c>
      <c r="B4197">
        <v>-8.0527452848248906</v>
      </c>
    </row>
    <row r="4198" spans="1:2" x14ac:dyDescent="0.25">
      <c r="A4198">
        <v>28.758891377074299</v>
      </c>
      <c r="B4198">
        <v>-0.66437521413328604</v>
      </c>
    </row>
    <row r="4199" spans="1:2" x14ac:dyDescent="0.25">
      <c r="A4199">
        <v>-1.8538103126035399</v>
      </c>
      <c r="B4199">
        <v>5.3504601566847603</v>
      </c>
    </row>
    <row r="4200" spans="1:2" x14ac:dyDescent="0.25">
      <c r="A4200">
        <f>-25.2585613287923</f>
        <v>-25.2585613287923</v>
      </c>
      <c r="B4200">
        <v>-11.386576589309</v>
      </c>
    </row>
    <row r="4201" spans="1:2" x14ac:dyDescent="0.25">
      <c r="A4201">
        <f>-33.4315559003741</f>
        <v>-33.4315559003741</v>
      </c>
      <c r="B4201">
        <v>-16.854856015887801</v>
      </c>
    </row>
    <row r="4202" spans="1:2" x14ac:dyDescent="0.25">
      <c r="A4202">
        <v>29.993031178380601</v>
      </c>
      <c r="B4202">
        <v>-1.9227844914427299</v>
      </c>
    </row>
    <row r="4203" spans="1:2" x14ac:dyDescent="0.25">
      <c r="A4203">
        <v>-5.8779581679893402</v>
      </c>
      <c r="B4203">
        <v>6.5445855444256296</v>
      </c>
    </row>
    <row r="4204" spans="1:2" x14ac:dyDescent="0.25">
      <c r="A4204">
        <v>26.512569056684399</v>
      </c>
      <c r="B4204">
        <v>-8.4591981804850995</v>
      </c>
    </row>
    <row r="4205" spans="1:2" x14ac:dyDescent="0.25">
      <c r="A4205">
        <f>-18.2153925169019</f>
        <v>-18.2153925169019</v>
      </c>
      <c r="B4205">
        <v>-17.492731336727399</v>
      </c>
    </row>
    <row r="4206" spans="1:2" x14ac:dyDescent="0.25">
      <c r="A4206">
        <f>-21.1460828398251</f>
        <v>-21.146082839825102</v>
      </c>
      <c r="B4206">
        <v>-14.4232069411367</v>
      </c>
    </row>
    <row r="4207" spans="1:2" x14ac:dyDescent="0.25">
      <c r="A4207">
        <v>5.5843853409259498</v>
      </c>
      <c r="B4207">
        <v>9.6452181392905203</v>
      </c>
    </row>
    <row r="4208" spans="1:2" x14ac:dyDescent="0.25">
      <c r="A4208">
        <v>34.8038066064437</v>
      </c>
      <c r="B4208">
        <v>-3.6824367829537401</v>
      </c>
    </row>
    <row r="4209" spans="1:2" x14ac:dyDescent="0.25">
      <c r="A4209">
        <v>-2.7730338601638098</v>
      </c>
      <c r="B4209">
        <v>8.8959946885166499</v>
      </c>
    </row>
    <row r="4210" spans="1:2" x14ac:dyDescent="0.25">
      <c r="A4210">
        <f>-33.0906183655261</f>
        <v>-33.090618365526097</v>
      </c>
      <c r="B4210">
        <v>-19.295664758209099</v>
      </c>
    </row>
    <row r="4211" spans="1:2" x14ac:dyDescent="0.25">
      <c r="A4211">
        <f>-26.7675863546219</f>
        <v>-26.767586354621901</v>
      </c>
      <c r="B4211">
        <v>-11.7829553285728</v>
      </c>
    </row>
    <row r="4212" spans="1:2" x14ac:dyDescent="0.25">
      <c r="A4212">
        <v>26.7174239260466</v>
      </c>
      <c r="B4212">
        <v>-6.5098340889142001</v>
      </c>
    </row>
    <row r="4213" spans="1:2" x14ac:dyDescent="0.25">
      <c r="A4213">
        <f>-17.6209744753975</f>
        <v>-17.6209744753975</v>
      </c>
      <c r="B4213">
        <v>-11.199688119458401</v>
      </c>
    </row>
    <row r="4214" spans="1:2" x14ac:dyDescent="0.25">
      <c r="A4214">
        <v>31.501406639473998</v>
      </c>
      <c r="B4214">
        <v>-0.79287747990178403</v>
      </c>
    </row>
    <row r="4215" spans="1:2" x14ac:dyDescent="0.25">
      <c r="A4215">
        <f>-30.3366345944756</f>
        <v>-30.336634594475601</v>
      </c>
      <c r="B4215">
        <v>-10.1596880092848</v>
      </c>
    </row>
    <row r="4216" spans="1:2" x14ac:dyDescent="0.25">
      <c r="A4216">
        <v>21.777487834329701</v>
      </c>
      <c r="B4216">
        <v>-3.71799313709794</v>
      </c>
    </row>
    <row r="4217" spans="1:2" x14ac:dyDescent="0.25">
      <c r="A4217">
        <f>-19.5451965524932</f>
        <v>-19.545196552493199</v>
      </c>
      <c r="B4217">
        <v>-18.416752131496601</v>
      </c>
    </row>
    <row r="4218" spans="1:2" x14ac:dyDescent="0.25">
      <c r="A4218">
        <v>31.494767611963301</v>
      </c>
      <c r="B4218">
        <v>-0.45628016909977698</v>
      </c>
    </row>
    <row r="4219" spans="1:2" x14ac:dyDescent="0.25">
      <c r="A4219">
        <f>-25.4603957247645</f>
        <v>-25.460395724764499</v>
      </c>
      <c r="B4219">
        <v>-16.765056030618101</v>
      </c>
    </row>
    <row r="4220" spans="1:2" x14ac:dyDescent="0.25">
      <c r="A4220">
        <v>8.22087261158857</v>
      </c>
      <c r="B4220">
        <v>3.55260210171532</v>
      </c>
    </row>
    <row r="4221" spans="1:2" x14ac:dyDescent="0.25">
      <c r="A4221">
        <v>27.060334455818499</v>
      </c>
      <c r="B4221">
        <v>-8.3651652184255596</v>
      </c>
    </row>
    <row r="4222" spans="1:2" x14ac:dyDescent="0.25">
      <c r="A4222">
        <v>35.892509016859897</v>
      </c>
      <c r="B4222">
        <v>-1.70584911582687</v>
      </c>
    </row>
    <row r="4223" spans="1:2" x14ac:dyDescent="0.25">
      <c r="A4223">
        <f>-28.1091325453759</f>
        <v>-28.1091325453759</v>
      </c>
      <c r="B4223">
        <v>-15.188977302858801</v>
      </c>
    </row>
    <row r="4224" spans="1:2" x14ac:dyDescent="0.25">
      <c r="A4224">
        <v>23.088714132623199</v>
      </c>
      <c r="B4224">
        <v>-8.6185082977851497</v>
      </c>
    </row>
    <row r="4225" spans="1:2" x14ac:dyDescent="0.25">
      <c r="A4225">
        <f>-25.622481208961</f>
        <v>-25.622481208960998</v>
      </c>
      <c r="B4225">
        <v>-10.6554175024787</v>
      </c>
    </row>
    <row r="4226" spans="1:2" x14ac:dyDescent="0.25">
      <c r="A4226">
        <v>23.768063189004899</v>
      </c>
      <c r="B4226">
        <v>-8.1975545823683493</v>
      </c>
    </row>
    <row r="4227" spans="1:2" x14ac:dyDescent="0.25">
      <c r="A4227">
        <v>12.514004192162799</v>
      </c>
      <c r="B4227">
        <v>5.1697306153323197</v>
      </c>
    </row>
    <row r="4228" spans="1:2" x14ac:dyDescent="0.25">
      <c r="A4228">
        <v>12.796127453796201</v>
      </c>
      <c r="B4228">
        <v>8.1208623353275495</v>
      </c>
    </row>
    <row r="4229" spans="1:2" x14ac:dyDescent="0.25">
      <c r="A4229">
        <v>10.125274580858999</v>
      </c>
      <c r="B4229">
        <v>0.37203272943042098</v>
      </c>
    </row>
    <row r="4230" spans="1:2" x14ac:dyDescent="0.25">
      <c r="A4230">
        <v>3.49201422544526</v>
      </c>
      <c r="B4230">
        <v>4.3593496355062999</v>
      </c>
    </row>
    <row r="4231" spans="1:2" x14ac:dyDescent="0.25">
      <c r="A4231">
        <v>-0.70462802960118898</v>
      </c>
      <c r="B4231">
        <v>7.9268550857613498</v>
      </c>
    </row>
    <row r="4232" spans="1:2" x14ac:dyDescent="0.25">
      <c r="A4232">
        <v>27.785995764797601</v>
      </c>
      <c r="B4232">
        <v>0.24671385778777599</v>
      </c>
    </row>
    <row r="4233" spans="1:2" x14ac:dyDescent="0.25">
      <c r="A4233">
        <v>-4.1319465044749499</v>
      </c>
      <c r="B4233">
        <v>6.0940316768539402</v>
      </c>
    </row>
    <row r="4234" spans="1:2" x14ac:dyDescent="0.25">
      <c r="A4234">
        <v>13.1884043059052</v>
      </c>
      <c r="B4234">
        <v>9.0054907036337895</v>
      </c>
    </row>
    <row r="4235" spans="1:2" x14ac:dyDescent="0.25">
      <c r="A4235">
        <v>33.291174649065397</v>
      </c>
      <c r="B4235">
        <v>-0.98170640672501097</v>
      </c>
    </row>
    <row r="4236" spans="1:2" x14ac:dyDescent="0.25">
      <c r="A4236">
        <v>38.8729781781702</v>
      </c>
      <c r="B4236">
        <v>-4.5082987557777097</v>
      </c>
    </row>
    <row r="4237" spans="1:2" x14ac:dyDescent="0.25">
      <c r="A4237">
        <v>37.8660050491806</v>
      </c>
      <c r="B4237">
        <v>-4.1793120620947599</v>
      </c>
    </row>
    <row r="4238" spans="1:2" x14ac:dyDescent="0.25">
      <c r="A4238">
        <f>-20.2888854853351</f>
        <v>-20.288885485335101</v>
      </c>
      <c r="B4238">
        <v>-9.88279612014375</v>
      </c>
    </row>
    <row r="4239" spans="1:2" x14ac:dyDescent="0.25">
      <c r="A4239">
        <v>39.8649699270387</v>
      </c>
      <c r="B4239">
        <v>-8.0416761724963699</v>
      </c>
    </row>
    <row r="4240" spans="1:2" x14ac:dyDescent="0.25">
      <c r="A4240">
        <f>-23.2624664041187</f>
        <v>-23.262466404118701</v>
      </c>
      <c r="B4240">
        <v>-18.591219573852399</v>
      </c>
    </row>
    <row r="4241" spans="1:2" x14ac:dyDescent="0.25">
      <c r="A4241">
        <v>-4.8001537893828798</v>
      </c>
      <c r="B4241">
        <v>9.2727485926092701</v>
      </c>
    </row>
    <row r="4242" spans="1:2" x14ac:dyDescent="0.25">
      <c r="A4242">
        <v>30.049055447822798</v>
      </c>
      <c r="B4242">
        <v>-7.74944675438838</v>
      </c>
    </row>
    <row r="4243" spans="1:2" x14ac:dyDescent="0.25">
      <c r="A4243">
        <f>-26.2670167752894</f>
        <v>-26.267016775289399</v>
      </c>
      <c r="B4243">
        <v>-16.9949894213884</v>
      </c>
    </row>
    <row r="4244" spans="1:2" x14ac:dyDescent="0.25">
      <c r="A4244">
        <v>38.318336233095202</v>
      </c>
      <c r="B4244">
        <v>-9.2502010374400303</v>
      </c>
    </row>
    <row r="4245" spans="1:2" x14ac:dyDescent="0.25">
      <c r="A4245">
        <f>-20.0519526307553</f>
        <v>-20.051952630755299</v>
      </c>
      <c r="B4245">
        <v>-14.7345313088158</v>
      </c>
    </row>
    <row r="4246" spans="1:2" x14ac:dyDescent="0.25">
      <c r="A4246">
        <f>-21.1825151193315</f>
        <v>-21.182515119331502</v>
      </c>
      <c r="B4246">
        <v>-12.6928116700039</v>
      </c>
    </row>
    <row r="4247" spans="1:2" x14ac:dyDescent="0.25">
      <c r="A4247">
        <v>-2.55424562865459</v>
      </c>
      <c r="B4247">
        <v>8.7641217165911005</v>
      </c>
    </row>
    <row r="4248" spans="1:2" x14ac:dyDescent="0.25">
      <c r="A4248">
        <f>-28.8254333743807</f>
        <v>-28.825433374380701</v>
      </c>
      <c r="B4248">
        <v>-10.9280501116955</v>
      </c>
    </row>
    <row r="4249" spans="1:2" x14ac:dyDescent="0.25">
      <c r="A4249">
        <v>22.666508135278701</v>
      </c>
      <c r="B4249">
        <v>-0.53298050199215996</v>
      </c>
    </row>
    <row r="4250" spans="1:2" x14ac:dyDescent="0.25">
      <c r="A4250">
        <v>-5.1475381353418497</v>
      </c>
      <c r="B4250">
        <v>2.4351549625689102</v>
      </c>
    </row>
    <row r="4251" spans="1:2" x14ac:dyDescent="0.25">
      <c r="A4251">
        <f>-30.8289192830769</f>
        <v>-30.8289192830769</v>
      </c>
      <c r="B4251">
        <v>-13.637556713976901</v>
      </c>
    </row>
    <row r="4252" spans="1:2" x14ac:dyDescent="0.25">
      <c r="A4252">
        <v>3.5360488263190799</v>
      </c>
      <c r="B4252">
        <v>2.0859844498139202</v>
      </c>
    </row>
    <row r="4253" spans="1:2" x14ac:dyDescent="0.25">
      <c r="A4253">
        <v>10.1590690749722</v>
      </c>
      <c r="B4253">
        <v>8.3611118505457203</v>
      </c>
    </row>
    <row r="4254" spans="1:2" x14ac:dyDescent="0.25">
      <c r="A4254">
        <v>-3.61247583020445</v>
      </c>
      <c r="B4254">
        <v>0.73134446802795905</v>
      </c>
    </row>
    <row r="4255" spans="1:2" x14ac:dyDescent="0.25">
      <c r="A4255">
        <v>4.7781949133137598</v>
      </c>
      <c r="B4255">
        <v>6.8127889896555196</v>
      </c>
    </row>
    <row r="4256" spans="1:2" x14ac:dyDescent="0.25">
      <c r="A4256">
        <f>-20.6479412886521</f>
        <v>-20.647941288652099</v>
      </c>
      <c r="B4256">
        <v>-15.2808681874995</v>
      </c>
    </row>
    <row r="4257" spans="1:2" x14ac:dyDescent="0.25">
      <c r="A4257">
        <v>30.265592324179</v>
      </c>
      <c r="B4257">
        <v>-2.00757637213855</v>
      </c>
    </row>
    <row r="4258" spans="1:2" x14ac:dyDescent="0.25">
      <c r="A4258">
        <f>-28.1686266606745</f>
        <v>-28.168626660674501</v>
      </c>
      <c r="B4258">
        <v>-17.8966273986386</v>
      </c>
    </row>
    <row r="4259" spans="1:2" x14ac:dyDescent="0.25">
      <c r="A4259">
        <v>0.95406922645635195</v>
      </c>
      <c r="B4259">
        <v>6.6403129487326202</v>
      </c>
    </row>
    <row r="4260" spans="1:2" x14ac:dyDescent="0.25">
      <c r="A4260">
        <f>-19.5898905847115</f>
        <v>-19.589890584711501</v>
      </c>
      <c r="B4260">
        <v>-18.902556771064901</v>
      </c>
    </row>
    <row r="4261" spans="1:2" x14ac:dyDescent="0.25">
      <c r="A4261">
        <v>23.3187922176222</v>
      </c>
      <c r="B4261">
        <v>-6.0673262134787196</v>
      </c>
    </row>
    <row r="4262" spans="1:2" x14ac:dyDescent="0.25">
      <c r="A4262">
        <v>3.66053092003219</v>
      </c>
      <c r="B4262">
        <v>-0.33281365199652702</v>
      </c>
    </row>
    <row r="4263" spans="1:2" x14ac:dyDescent="0.25">
      <c r="A4263">
        <v>4.4208346238729703</v>
      </c>
      <c r="B4263">
        <v>0.59937646403437295</v>
      </c>
    </row>
    <row r="4264" spans="1:2" x14ac:dyDescent="0.25">
      <c r="A4264">
        <v>32.049239762164497</v>
      </c>
      <c r="B4264">
        <v>8.5440015154885501E-2</v>
      </c>
    </row>
    <row r="4265" spans="1:2" x14ac:dyDescent="0.25">
      <c r="A4265">
        <v>27.510817919775999</v>
      </c>
      <c r="B4265">
        <v>-1.7597111777653101</v>
      </c>
    </row>
    <row r="4266" spans="1:2" x14ac:dyDescent="0.25">
      <c r="A4266">
        <v>28.545639965809102</v>
      </c>
      <c r="B4266">
        <v>-8.0879500992287294</v>
      </c>
    </row>
    <row r="4267" spans="1:2" x14ac:dyDescent="0.25">
      <c r="A4267">
        <f>-20.797248792119</f>
        <v>-20.797248792118999</v>
      </c>
      <c r="B4267">
        <v>-12.276206480065101</v>
      </c>
    </row>
    <row r="4268" spans="1:2" x14ac:dyDescent="0.25">
      <c r="A4268">
        <v>-1.6614290251016399</v>
      </c>
      <c r="B4268">
        <v>3.5080878656136298</v>
      </c>
    </row>
    <row r="4269" spans="1:2" x14ac:dyDescent="0.25">
      <c r="A4269">
        <v>22.651329525122801</v>
      </c>
      <c r="B4269">
        <v>-4.80482748061858</v>
      </c>
    </row>
    <row r="4270" spans="1:2" x14ac:dyDescent="0.25">
      <c r="A4270">
        <f>-25.6466917116882</f>
        <v>-25.646691711688199</v>
      </c>
      <c r="B4270">
        <v>-17.279267482002101</v>
      </c>
    </row>
    <row r="4271" spans="1:2" x14ac:dyDescent="0.25">
      <c r="A4271">
        <v>21.262528022276499</v>
      </c>
      <c r="B4271">
        <v>-5.3794011151393004</v>
      </c>
    </row>
    <row r="4272" spans="1:2" x14ac:dyDescent="0.25">
      <c r="A4272">
        <v>23.0272104496023</v>
      </c>
      <c r="B4272">
        <v>-7.2782552797355002</v>
      </c>
    </row>
    <row r="4273" spans="1:2" x14ac:dyDescent="0.25">
      <c r="A4273">
        <f>-16.6527892428662</f>
        <v>-16.652789242866199</v>
      </c>
      <c r="B4273">
        <v>-19.317155362550601</v>
      </c>
    </row>
    <row r="4274" spans="1:2" x14ac:dyDescent="0.25">
      <c r="A4274">
        <v>8.1116683580004807</v>
      </c>
      <c r="B4274">
        <v>7.9090654059103001</v>
      </c>
    </row>
    <row r="4275" spans="1:2" x14ac:dyDescent="0.25">
      <c r="A4275">
        <v>38.343458915326401</v>
      </c>
      <c r="B4275">
        <v>-1.02886011760261</v>
      </c>
    </row>
    <row r="4276" spans="1:2" x14ac:dyDescent="0.25">
      <c r="A4276">
        <v>33.201677601467303</v>
      </c>
      <c r="B4276">
        <v>-3.4951917395904002</v>
      </c>
    </row>
    <row r="4277" spans="1:2" x14ac:dyDescent="0.25">
      <c r="A4277">
        <f>-32.4279281462553</f>
        <v>-32.427928146255297</v>
      </c>
      <c r="B4277">
        <v>-17.540423150132099</v>
      </c>
    </row>
    <row r="4278" spans="1:2" x14ac:dyDescent="0.25">
      <c r="A4278">
        <v>27.683658085421399</v>
      </c>
      <c r="B4278">
        <v>-5.6200027728327697</v>
      </c>
    </row>
    <row r="4279" spans="1:2" x14ac:dyDescent="0.25">
      <c r="A4279">
        <f>-25.2529584809606</f>
        <v>-25.252958480960601</v>
      </c>
      <c r="B4279">
        <v>-9.8907320805051597</v>
      </c>
    </row>
    <row r="4280" spans="1:2" x14ac:dyDescent="0.25">
      <c r="A4280">
        <f>-22.6052277293949</f>
        <v>-22.605227729394901</v>
      </c>
      <c r="B4280">
        <v>-18.706971760251601</v>
      </c>
    </row>
    <row r="4281" spans="1:2" x14ac:dyDescent="0.25">
      <c r="A4281">
        <f>-17.2894320778702</f>
        <v>-17.289432077870199</v>
      </c>
      <c r="B4281">
        <v>-11.487365514324701</v>
      </c>
    </row>
    <row r="4282" spans="1:2" x14ac:dyDescent="0.25">
      <c r="A4282">
        <v>21.181582783876699</v>
      </c>
      <c r="B4282">
        <v>-2.1850230294664099</v>
      </c>
    </row>
    <row r="4283" spans="1:2" x14ac:dyDescent="0.25">
      <c r="A4283">
        <f>-25.7900832715877</f>
        <v>-25.790083271587701</v>
      </c>
      <c r="B4283">
        <v>-18.851840474596301</v>
      </c>
    </row>
    <row r="4284" spans="1:2" x14ac:dyDescent="0.25">
      <c r="A4284">
        <v>29.278775937926401</v>
      </c>
      <c r="B4284">
        <v>-9.1858290797336792</v>
      </c>
    </row>
    <row r="4285" spans="1:2" x14ac:dyDescent="0.25">
      <c r="A4285">
        <f>-27.7050405289584</f>
        <v>-27.705040528958399</v>
      </c>
      <c r="B4285">
        <v>-15.0676054270008</v>
      </c>
    </row>
    <row r="4286" spans="1:2" x14ac:dyDescent="0.25">
      <c r="A4286">
        <f>-23.5555017150344</f>
        <v>-23.555501715034399</v>
      </c>
      <c r="B4286">
        <v>-18.751589198561302</v>
      </c>
    </row>
    <row r="4287" spans="1:2" x14ac:dyDescent="0.25">
      <c r="A4287">
        <v>27.1985237534474</v>
      </c>
      <c r="B4287">
        <v>-6.3483331099274096</v>
      </c>
    </row>
    <row r="4288" spans="1:2" x14ac:dyDescent="0.25">
      <c r="A4288">
        <v>3.97280602024806</v>
      </c>
      <c r="B4288">
        <v>6.2366241369847701</v>
      </c>
    </row>
    <row r="4289" spans="1:2" x14ac:dyDescent="0.25">
      <c r="A4289">
        <f>-34.6356760823883</f>
        <v>-34.635676082388301</v>
      </c>
      <c r="B4289">
        <v>-13.724210846317799</v>
      </c>
    </row>
    <row r="4290" spans="1:2" x14ac:dyDescent="0.25">
      <c r="A4290">
        <v>24.042469011593699</v>
      </c>
      <c r="B4290">
        <v>-3.2090348773291799</v>
      </c>
    </row>
    <row r="4291" spans="1:2" x14ac:dyDescent="0.25">
      <c r="A4291">
        <f>-16.6792070453914</f>
        <v>-16.679207045391401</v>
      </c>
      <c r="B4291">
        <v>-14.0598886281117</v>
      </c>
    </row>
    <row r="4292" spans="1:2" x14ac:dyDescent="0.25">
      <c r="A4292">
        <v>9.7305168148382908</v>
      </c>
      <c r="B4292">
        <v>8.5603043419374494</v>
      </c>
    </row>
    <row r="4293" spans="1:2" x14ac:dyDescent="0.25">
      <c r="A4293">
        <v>38.054406921346498</v>
      </c>
      <c r="B4293">
        <v>-4.1881648083662597</v>
      </c>
    </row>
    <row r="4294" spans="1:2" x14ac:dyDescent="0.25">
      <c r="A4294">
        <v>10.978861448665601</v>
      </c>
      <c r="B4294">
        <v>8.9508527510798892</v>
      </c>
    </row>
    <row r="4295" spans="1:2" x14ac:dyDescent="0.25">
      <c r="A4295">
        <v>4.1322225140911799</v>
      </c>
      <c r="B4295">
        <v>1.67869741127216</v>
      </c>
    </row>
    <row r="4296" spans="1:2" x14ac:dyDescent="0.25">
      <c r="A4296">
        <v>-3.6847129201045101</v>
      </c>
      <c r="B4296">
        <v>7.0367260141148504</v>
      </c>
    </row>
    <row r="4297" spans="1:2" x14ac:dyDescent="0.25">
      <c r="A4297">
        <v>3.08824567661626</v>
      </c>
      <c r="B4297">
        <v>0.17841115118008</v>
      </c>
    </row>
    <row r="4298" spans="1:2" x14ac:dyDescent="0.25">
      <c r="A4298">
        <f>-34.3800039746224</f>
        <v>-34.380003974622397</v>
      </c>
      <c r="B4298">
        <v>-17.337910746097702</v>
      </c>
    </row>
    <row r="4299" spans="1:2" x14ac:dyDescent="0.25">
      <c r="A4299">
        <v>5.61637757381523</v>
      </c>
      <c r="B4299">
        <v>2.02508429486535</v>
      </c>
    </row>
    <row r="4300" spans="1:2" x14ac:dyDescent="0.25">
      <c r="A4300">
        <v>24.734644629797099</v>
      </c>
      <c r="B4300">
        <v>-6.9610475499868798</v>
      </c>
    </row>
    <row r="4301" spans="1:2" x14ac:dyDescent="0.25">
      <c r="A4301">
        <f>-29.7968771077295</f>
        <v>-29.7968771077295</v>
      </c>
      <c r="B4301">
        <v>-17.0221815842669</v>
      </c>
    </row>
    <row r="4302" spans="1:2" x14ac:dyDescent="0.25">
      <c r="A4302">
        <v>27.677543172509001</v>
      </c>
      <c r="B4302">
        <v>-7.8633481003655996</v>
      </c>
    </row>
    <row r="4303" spans="1:2" x14ac:dyDescent="0.25">
      <c r="A4303">
        <v>2.1429187854193201</v>
      </c>
      <c r="B4303">
        <v>9.1908356567290195</v>
      </c>
    </row>
    <row r="4304" spans="1:2" x14ac:dyDescent="0.25">
      <c r="A4304">
        <v>1.8973067637183501</v>
      </c>
      <c r="B4304">
        <v>6.0746924038451997</v>
      </c>
    </row>
    <row r="4305" spans="1:2" x14ac:dyDescent="0.25">
      <c r="A4305">
        <f>-20.5231665169706</f>
        <v>-20.523166516970601</v>
      </c>
      <c r="B4305">
        <v>-15.286880226894199</v>
      </c>
    </row>
    <row r="4306" spans="1:2" x14ac:dyDescent="0.25">
      <c r="A4306">
        <v>31.082124750425098</v>
      </c>
      <c r="B4306">
        <v>-9.4089568386800906</v>
      </c>
    </row>
    <row r="4307" spans="1:2" x14ac:dyDescent="0.25">
      <c r="A4307">
        <v>2.1530899331648099</v>
      </c>
      <c r="B4307">
        <v>4.5034518381194903</v>
      </c>
    </row>
    <row r="4308" spans="1:2" x14ac:dyDescent="0.25">
      <c r="A4308">
        <f>-29.31499864159</f>
        <v>-29.314998641590002</v>
      </c>
      <c r="B4308">
        <v>-14.4421689438095</v>
      </c>
    </row>
    <row r="4309" spans="1:2" x14ac:dyDescent="0.25">
      <c r="A4309">
        <f>-21.4253069436445</f>
        <v>-21.4253069436445</v>
      </c>
      <c r="B4309">
        <v>-14.985176297807399</v>
      </c>
    </row>
    <row r="4310" spans="1:2" x14ac:dyDescent="0.25">
      <c r="A4310">
        <v>4.8278736960253399</v>
      </c>
      <c r="B4310">
        <v>4.4583043265627396</v>
      </c>
    </row>
    <row r="4311" spans="1:2" x14ac:dyDescent="0.25">
      <c r="A4311">
        <f>-16.92579999648</f>
        <v>-16.925799996479999</v>
      </c>
      <c r="B4311">
        <v>-14.976373080279201</v>
      </c>
    </row>
    <row r="4312" spans="1:2" x14ac:dyDescent="0.25">
      <c r="A4312">
        <f>-30.821136347214</f>
        <v>-30.821136347214001</v>
      </c>
      <c r="B4312">
        <v>-13.9243218973028</v>
      </c>
    </row>
    <row r="4313" spans="1:2" x14ac:dyDescent="0.25">
      <c r="A4313">
        <v>-0.55579307825118596</v>
      </c>
      <c r="B4313">
        <v>6.7412782611289304</v>
      </c>
    </row>
    <row r="4314" spans="1:2" x14ac:dyDescent="0.25">
      <c r="A4314">
        <v>-4.1447343315495004</v>
      </c>
      <c r="B4314">
        <v>9.4117956520428407</v>
      </c>
    </row>
    <row r="4315" spans="1:2" x14ac:dyDescent="0.25">
      <c r="A4315">
        <v>5.0821691116155501</v>
      </c>
      <c r="B4315">
        <v>1.2883729330557301</v>
      </c>
    </row>
    <row r="4316" spans="1:2" x14ac:dyDescent="0.25">
      <c r="A4316">
        <v>30.645781639283001</v>
      </c>
      <c r="B4316">
        <v>-6.6508512427566702</v>
      </c>
    </row>
    <row r="4317" spans="1:2" x14ac:dyDescent="0.25">
      <c r="A4317">
        <v>-3.0389722476479699</v>
      </c>
      <c r="B4317">
        <v>0.476823910007942</v>
      </c>
    </row>
    <row r="4318" spans="1:2" x14ac:dyDescent="0.25">
      <c r="A4318">
        <v>22.0501954754099</v>
      </c>
      <c r="B4318">
        <v>-3.08204717972527</v>
      </c>
    </row>
    <row r="4319" spans="1:2" x14ac:dyDescent="0.25">
      <c r="A4319">
        <f>-31.4540024919927</f>
        <v>-31.4540024919927</v>
      </c>
      <c r="B4319">
        <v>-16.726381395952501</v>
      </c>
    </row>
    <row r="4320" spans="1:2" x14ac:dyDescent="0.25">
      <c r="A4320">
        <v>-0.82526017977694999</v>
      </c>
      <c r="B4320">
        <v>0.89055565433300798</v>
      </c>
    </row>
    <row r="4321" spans="1:2" x14ac:dyDescent="0.25">
      <c r="A4321">
        <v>11.6319697601988</v>
      </c>
      <c r="B4321">
        <v>6.4251871688438502</v>
      </c>
    </row>
    <row r="4322" spans="1:2" x14ac:dyDescent="0.25">
      <c r="A4322">
        <v>5.5792965388570703</v>
      </c>
      <c r="B4322">
        <v>7.3276671870871901</v>
      </c>
    </row>
    <row r="4323" spans="1:2" x14ac:dyDescent="0.25">
      <c r="A4323">
        <v>31.380730488180401</v>
      </c>
      <c r="B4323">
        <v>-8.7197541795647098</v>
      </c>
    </row>
    <row r="4324" spans="1:2" x14ac:dyDescent="0.25">
      <c r="A4324">
        <v>23.850660593588898</v>
      </c>
      <c r="B4324">
        <v>-6.2689185265842999</v>
      </c>
    </row>
    <row r="4325" spans="1:2" x14ac:dyDescent="0.25">
      <c r="A4325">
        <f>-30.5012412982553</f>
        <v>-30.501241298255302</v>
      </c>
      <c r="B4325">
        <v>-16.719385362324701</v>
      </c>
    </row>
    <row r="4326" spans="1:2" x14ac:dyDescent="0.25">
      <c r="A4326">
        <f>-27.7086556045813</f>
        <v>-27.708655604581299</v>
      </c>
      <c r="B4326">
        <v>-15.9410595159008</v>
      </c>
    </row>
    <row r="4327" spans="1:2" x14ac:dyDescent="0.25">
      <c r="A4327">
        <v>5.2522562275109204</v>
      </c>
      <c r="B4327">
        <v>4.7399648682265898</v>
      </c>
    </row>
    <row r="4328" spans="1:2" x14ac:dyDescent="0.25">
      <c r="A4328">
        <v>4.2073328484718697</v>
      </c>
      <c r="B4328">
        <v>3.3752742008275298</v>
      </c>
    </row>
    <row r="4329" spans="1:2" x14ac:dyDescent="0.25">
      <c r="A4329">
        <v>24.7708429975164</v>
      </c>
      <c r="B4329">
        <v>-0.61592554463676596</v>
      </c>
    </row>
    <row r="4330" spans="1:2" x14ac:dyDescent="0.25">
      <c r="A4330">
        <v>-3.1920605163232598</v>
      </c>
      <c r="B4330">
        <v>1.3023869011270599</v>
      </c>
    </row>
    <row r="4331" spans="1:2" x14ac:dyDescent="0.25">
      <c r="A4331">
        <v>8.9538806859801205</v>
      </c>
      <c r="B4331">
        <v>3.6855808197645001</v>
      </c>
    </row>
    <row r="4332" spans="1:2" x14ac:dyDescent="0.25">
      <c r="A4332">
        <v>-3.5522767410107599</v>
      </c>
      <c r="B4332">
        <v>4.0815140960469503</v>
      </c>
    </row>
    <row r="4333" spans="1:2" x14ac:dyDescent="0.25">
      <c r="A4333">
        <v>7.4108386326743299</v>
      </c>
      <c r="B4333">
        <v>5.6138827283579502</v>
      </c>
    </row>
    <row r="4334" spans="1:2" x14ac:dyDescent="0.25">
      <c r="A4334">
        <v>-3.8001124195079501</v>
      </c>
      <c r="B4334">
        <v>4.6774677860498599</v>
      </c>
    </row>
    <row r="4335" spans="1:2" x14ac:dyDescent="0.25">
      <c r="A4335">
        <v>22.092665947043201</v>
      </c>
      <c r="B4335">
        <v>-5.21657699452809</v>
      </c>
    </row>
    <row r="4336" spans="1:2" x14ac:dyDescent="0.25">
      <c r="A4336">
        <v>24.604101306739</v>
      </c>
      <c r="B4336">
        <v>-2.7505045414125</v>
      </c>
    </row>
    <row r="4337" spans="1:2" x14ac:dyDescent="0.25">
      <c r="A4337">
        <f>-21.036689478712</f>
        <v>-21.036689478711999</v>
      </c>
      <c r="B4337">
        <v>-14.660275443597699</v>
      </c>
    </row>
    <row r="4338" spans="1:2" x14ac:dyDescent="0.25">
      <c r="A4338">
        <v>28.057106165662201</v>
      </c>
      <c r="B4338">
        <v>-2.9551164316471299</v>
      </c>
    </row>
    <row r="4339" spans="1:2" x14ac:dyDescent="0.25">
      <c r="A4339">
        <f>-30.4487976634235</f>
        <v>-30.448797663423498</v>
      </c>
      <c r="B4339">
        <v>-15.2577613156027</v>
      </c>
    </row>
    <row r="4340" spans="1:2" x14ac:dyDescent="0.25">
      <c r="A4340">
        <v>25.2795775258171</v>
      </c>
      <c r="B4340">
        <v>-8.2255555929922295</v>
      </c>
    </row>
    <row r="4341" spans="1:2" x14ac:dyDescent="0.25">
      <c r="A4341">
        <f>-27.7792774450502</f>
        <v>-27.779277445050202</v>
      </c>
      <c r="B4341">
        <v>-16.8686872753897</v>
      </c>
    </row>
    <row r="4342" spans="1:2" x14ac:dyDescent="0.25">
      <c r="A4342">
        <v>1.58838701712179</v>
      </c>
      <c r="B4342">
        <v>3.0162466483171202</v>
      </c>
    </row>
    <row r="4343" spans="1:2" x14ac:dyDescent="0.25">
      <c r="A4343">
        <v>11.9719523109426</v>
      </c>
      <c r="B4343">
        <v>5.5110624008962397</v>
      </c>
    </row>
    <row r="4344" spans="1:2" x14ac:dyDescent="0.25">
      <c r="A4344">
        <f>-16.4172626859073</f>
        <v>-16.4172626859073</v>
      </c>
      <c r="B4344">
        <v>-11.688649624579099</v>
      </c>
    </row>
    <row r="4345" spans="1:2" x14ac:dyDescent="0.25">
      <c r="A4345">
        <f>-31.8549771303139</f>
        <v>-31.854977130313902</v>
      </c>
      <c r="B4345">
        <v>-11.034054801421201</v>
      </c>
    </row>
    <row r="4346" spans="1:2" x14ac:dyDescent="0.25">
      <c r="A4346">
        <v>13.2813559854525</v>
      </c>
      <c r="B4346">
        <v>6.4333386798749697</v>
      </c>
    </row>
    <row r="4347" spans="1:2" x14ac:dyDescent="0.25">
      <c r="A4347">
        <f>-16.4270914243832</f>
        <v>-16.4270914243832</v>
      </c>
      <c r="B4347">
        <v>-10.713969089971</v>
      </c>
    </row>
    <row r="4348" spans="1:2" x14ac:dyDescent="0.25">
      <c r="A4348">
        <v>12.6690455066553</v>
      </c>
      <c r="B4348">
        <v>6.2371517242473198</v>
      </c>
    </row>
    <row r="4349" spans="1:2" x14ac:dyDescent="0.25">
      <c r="A4349">
        <f>-30.8284480799849</f>
        <v>-30.828448079984899</v>
      </c>
      <c r="B4349">
        <v>-12.831394836537999</v>
      </c>
    </row>
    <row r="4350" spans="1:2" x14ac:dyDescent="0.25">
      <c r="A4350">
        <v>26.414626776373101</v>
      </c>
      <c r="B4350">
        <v>-3.79421513923617</v>
      </c>
    </row>
    <row r="4351" spans="1:2" x14ac:dyDescent="0.25">
      <c r="A4351">
        <f>-22.105704152275</f>
        <v>-22.105704152274999</v>
      </c>
      <c r="B4351">
        <v>-12.086751401341701</v>
      </c>
    </row>
    <row r="4352" spans="1:2" x14ac:dyDescent="0.25">
      <c r="A4352">
        <v>4.3491221618062097</v>
      </c>
      <c r="B4352">
        <v>7.8249409453450101</v>
      </c>
    </row>
    <row r="4353" spans="1:2" x14ac:dyDescent="0.25">
      <c r="A4353">
        <v>6.3993661939650401</v>
      </c>
      <c r="B4353">
        <v>5.8059826530072103</v>
      </c>
    </row>
    <row r="4354" spans="1:2" x14ac:dyDescent="0.25">
      <c r="A4354">
        <f>-16.9026616398566</f>
        <v>-16.9026616398566</v>
      </c>
      <c r="B4354">
        <v>-16.8272903058953</v>
      </c>
    </row>
    <row r="4355" spans="1:2" x14ac:dyDescent="0.25">
      <c r="A4355">
        <v>-3.0873531624444599</v>
      </c>
      <c r="B4355">
        <v>6.1742785720676601</v>
      </c>
    </row>
    <row r="4356" spans="1:2" x14ac:dyDescent="0.25">
      <c r="A4356">
        <v>36.536509118880801</v>
      </c>
      <c r="B4356">
        <v>-4.2020181513421697</v>
      </c>
    </row>
    <row r="4357" spans="1:2" x14ac:dyDescent="0.25">
      <c r="A4357">
        <v>29.7741354506982</v>
      </c>
      <c r="B4357">
        <v>-3.3926578328349501</v>
      </c>
    </row>
    <row r="4358" spans="1:2" x14ac:dyDescent="0.25">
      <c r="A4358">
        <f>-25.005655908424</f>
        <v>-25.005655908424</v>
      </c>
      <c r="B4358">
        <v>-14.499152807054299</v>
      </c>
    </row>
    <row r="4359" spans="1:2" x14ac:dyDescent="0.25">
      <c r="A4359">
        <f>-24.7031703290127</f>
        <v>-24.7031703290127</v>
      </c>
      <c r="B4359">
        <v>-12.3221859600435</v>
      </c>
    </row>
    <row r="4360" spans="1:2" x14ac:dyDescent="0.25">
      <c r="A4360">
        <v>29.498464402487102</v>
      </c>
      <c r="B4360">
        <v>0.23778609351529401</v>
      </c>
    </row>
    <row r="4361" spans="1:2" x14ac:dyDescent="0.25">
      <c r="A4361">
        <v>31.551881298469102</v>
      </c>
      <c r="B4361">
        <v>-0.25269351760099701</v>
      </c>
    </row>
    <row r="4362" spans="1:2" x14ac:dyDescent="0.25">
      <c r="A4362">
        <f>-29.3932766973929</f>
        <v>-29.393276697392899</v>
      </c>
      <c r="B4362">
        <v>-14.678107335317</v>
      </c>
    </row>
    <row r="4363" spans="1:2" x14ac:dyDescent="0.25">
      <c r="A4363">
        <v>28.427760907214701</v>
      </c>
      <c r="B4363">
        <v>-0.29800844831026202</v>
      </c>
    </row>
    <row r="4364" spans="1:2" x14ac:dyDescent="0.25">
      <c r="A4364">
        <v>9.3075528930547904</v>
      </c>
      <c r="B4364">
        <v>1.77942374533272</v>
      </c>
    </row>
    <row r="4365" spans="1:2" x14ac:dyDescent="0.25">
      <c r="A4365">
        <f>-32.1924699520424</f>
        <v>-32.192469952042401</v>
      </c>
      <c r="B4365">
        <v>-18.706430039529899</v>
      </c>
    </row>
    <row r="4366" spans="1:2" x14ac:dyDescent="0.25">
      <c r="A4366">
        <v>10.6073316699336</v>
      </c>
      <c r="B4366">
        <v>4.3689456695293298</v>
      </c>
    </row>
    <row r="4367" spans="1:2" x14ac:dyDescent="0.25">
      <c r="A4367">
        <v>13.5796050271179</v>
      </c>
      <c r="B4367">
        <v>7.7274124601731202</v>
      </c>
    </row>
    <row r="4368" spans="1:2" x14ac:dyDescent="0.25">
      <c r="A4368">
        <v>30.780263448646899</v>
      </c>
      <c r="B4368">
        <v>-7.96202839911306</v>
      </c>
    </row>
    <row r="4369" spans="1:2" x14ac:dyDescent="0.25">
      <c r="A4369">
        <v>9.8931060202741605</v>
      </c>
      <c r="B4369">
        <v>6.9817124580776904</v>
      </c>
    </row>
    <row r="4370" spans="1:2" x14ac:dyDescent="0.25">
      <c r="A4370">
        <f>-22.1903414049955</f>
        <v>-22.1903414049955</v>
      </c>
      <c r="B4370">
        <v>-17.766234620093801</v>
      </c>
    </row>
    <row r="4371" spans="1:2" x14ac:dyDescent="0.25">
      <c r="A4371">
        <f>-34.4679643143719</f>
        <v>-34.467964314371898</v>
      </c>
      <c r="B4371">
        <v>-16.5587130351906</v>
      </c>
    </row>
    <row r="4372" spans="1:2" x14ac:dyDescent="0.25">
      <c r="A4372">
        <v>3.78850128070121</v>
      </c>
      <c r="B4372">
        <v>-0.26961863481409798</v>
      </c>
    </row>
    <row r="4373" spans="1:2" x14ac:dyDescent="0.25">
      <c r="A4373">
        <v>12.612524516458899</v>
      </c>
      <c r="B4373">
        <v>8.9909702019524893</v>
      </c>
    </row>
    <row r="4374" spans="1:2" x14ac:dyDescent="0.25">
      <c r="A4374">
        <f>-22.3759300321578</f>
        <v>-22.3759300321578</v>
      </c>
      <c r="B4374">
        <v>-16.627980856761699</v>
      </c>
    </row>
    <row r="4375" spans="1:2" x14ac:dyDescent="0.25">
      <c r="A4375">
        <v>-3.83537454106966</v>
      </c>
      <c r="B4375">
        <v>5.5998186064032396</v>
      </c>
    </row>
    <row r="4376" spans="1:2" x14ac:dyDescent="0.25">
      <c r="A4376">
        <v>-2.23075245350338</v>
      </c>
      <c r="B4376">
        <v>8.6107370697341796</v>
      </c>
    </row>
    <row r="4377" spans="1:2" x14ac:dyDescent="0.25">
      <c r="A4377">
        <v>28.5109584706018</v>
      </c>
      <c r="B4377">
        <v>-7.45715009167718</v>
      </c>
    </row>
    <row r="4378" spans="1:2" x14ac:dyDescent="0.25">
      <c r="A4378">
        <v>35.838774518552199</v>
      </c>
      <c r="B4378">
        <v>-4.8521854072139003</v>
      </c>
    </row>
    <row r="4379" spans="1:2" x14ac:dyDescent="0.25">
      <c r="A4379">
        <v>22.941213098766799</v>
      </c>
      <c r="B4379">
        <v>-1.01298395823029</v>
      </c>
    </row>
    <row r="4380" spans="1:2" x14ac:dyDescent="0.25">
      <c r="A4380">
        <f>-30.806213567897</f>
        <v>-30.806213567897</v>
      </c>
      <c r="B4380">
        <v>-11.7157342316011</v>
      </c>
    </row>
    <row r="4381" spans="1:2" x14ac:dyDescent="0.25">
      <c r="A4381">
        <v>12.4242247582992</v>
      </c>
      <c r="B4381">
        <v>4.9631902224924396</v>
      </c>
    </row>
    <row r="4382" spans="1:2" x14ac:dyDescent="0.25">
      <c r="A4382">
        <v>39.787798982093598</v>
      </c>
      <c r="B4382">
        <v>-6.4587816607411099</v>
      </c>
    </row>
    <row r="4383" spans="1:2" x14ac:dyDescent="0.25">
      <c r="A4383">
        <f>-23.5326514081381</f>
        <v>-23.532651408138101</v>
      </c>
      <c r="B4383">
        <v>-12.085326778439599</v>
      </c>
    </row>
    <row r="4384" spans="1:2" x14ac:dyDescent="0.25">
      <c r="A4384">
        <v>8.3077682674955897E-2</v>
      </c>
      <c r="B4384">
        <v>2.2090367438188601</v>
      </c>
    </row>
    <row r="4385" spans="1:2" x14ac:dyDescent="0.25">
      <c r="A4385">
        <v>-2.8282847555878798</v>
      </c>
      <c r="B4385">
        <v>9.1888639873642308</v>
      </c>
    </row>
    <row r="4386" spans="1:2" x14ac:dyDescent="0.25">
      <c r="A4386">
        <v>40.319177906284402</v>
      </c>
      <c r="B4386">
        <v>-5.4915172035363096</v>
      </c>
    </row>
    <row r="4387" spans="1:2" x14ac:dyDescent="0.25">
      <c r="A4387">
        <v>3.0710441277657199</v>
      </c>
      <c r="B4387">
        <v>1.5015213388936901</v>
      </c>
    </row>
    <row r="4388" spans="1:2" x14ac:dyDescent="0.25">
      <c r="A4388">
        <v>-4.0678610696305402</v>
      </c>
      <c r="B4388">
        <v>7.6755686376408399</v>
      </c>
    </row>
    <row r="4389" spans="1:2" x14ac:dyDescent="0.25">
      <c r="A4389">
        <f>-31.0843157486898</f>
        <v>-31.0843157486898</v>
      </c>
      <c r="B4389">
        <v>-13.2964573521462</v>
      </c>
    </row>
    <row r="4390" spans="1:2" x14ac:dyDescent="0.25">
      <c r="A4390">
        <f>-31.8325242911775</f>
        <v>-31.832524291177499</v>
      </c>
      <c r="B4390">
        <v>-15.063597166627099</v>
      </c>
    </row>
    <row r="4391" spans="1:2" x14ac:dyDescent="0.25">
      <c r="A4391">
        <v>7.0440840939836002</v>
      </c>
      <c r="B4391">
        <v>3.2331594527385401</v>
      </c>
    </row>
    <row r="4392" spans="1:2" x14ac:dyDescent="0.25">
      <c r="A4392">
        <v>9.4804002821774098</v>
      </c>
      <c r="B4392">
        <v>8.6790255085527406</v>
      </c>
    </row>
    <row r="4393" spans="1:2" x14ac:dyDescent="0.25">
      <c r="A4393">
        <v>10.7898041385123</v>
      </c>
      <c r="B4393">
        <v>4.00702970349779</v>
      </c>
    </row>
    <row r="4394" spans="1:2" x14ac:dyDescent="0.25">
      <c r="A4394">
        <v>-5.4275221350391503</v>
      </c>
      <c r="B4394">
        <v>8.18042609416616</v>
      </c>
    </row>
    <row r="4395" spans="1:2" x14ac:dyDescent="0.25">
      <c r="A4395">
        <v>22.7867810948343</v>
      </c>
      <c r="B4395">
        <v>-5.8756339592822897</v>
      </c>
    </row>
    <row r="4396" spans="1:2" x14ac:dyDescent="0.25">
      <c r="A4396">
        <v>36.960062783051001</v>
      </c>
      <c r="B4396">
        <v>-3.4509300446474098</v>
      </c>
    </row>
    <row r="4397" spans="1:2" x14ac:dyDescent="0.25">
      <c r="A4397">
        <f>-30.7403115366856</f>
        <v>-30.740311536685599</v>
      </c>
      <c r="B4397">
        <v>-19.384846093888399</v>
      </c>
    </row>
    <row r="4398" spans="1:2" x14ac:dyDescent="0.25">
      <c r="A4398">
        <v>29.037430029400799</v>
      </c>
      <c r="B4398">
        <v>-5.6611810623779402</v>
      </c>
    </row>
    <row r="4399" spans="1:2" x14ac:dyDescent="0.25">
      <c r="A4399">
        <v>37.996142319040999</v>
      </c>
      <c r="B4399">
        <v>-2.30397625450391</v>
      </c>
    </row>
    <row r="4400" spans="1:2" x14ac:dyDescent="0.25">
      <c r="A4400">
        <v>11.34037873936</v>
      </c>
      <c r="B4400">
        <v>4.1331553271658601</v>
      </c>
    </row>
    <row r="4401" spans="1:2" x14ac:dyDescent="0.25">
      <c r="A4401">
        <v>6.6482554315486899</v>
      </c>
      <c r="B4401">
        <v>2.2714669044398299</v>
      </c>
    </row>
    <row r="4402" spans="1:2" x14ac:dyDescent="0.25">
      <c r="A4402">
        <f>-33.4065814878278</f>
        <v>-33.4065814878278</v>
      </c>
      <c r="B4402">
        <v>-12.7554316533317</v>
      </c>
    </row>
    <row r="4403" spans="1:2" x14ac:dyDescent="0.25">
      <c r="A4403">
        <f>-24.4001943098309</f>
        <v>-24.400194309830901</v>
      </c>
      <c r="B4403">
        <v>-12.2586349698596</v>
      </c>
    </row>
    <row r="4404" spans="1:2" x14ac:dyDescent="0.25">
      <c r="A4404">
        <f>-23.6568711794235</f>
        <v>-23.656871179423501</v>
      </c>
      <c r="B4404">
        <v>-10.0716159202978</v>
      </c>
    </row>
    <row r="4405" spans="1:2" x14ac:dyDescent="0.25">
      <c r="A4405">
        <f>-16.5984260342686</f>
        <v>-16.598426034268599</v>
      </c>
      <c r="B4405">
        <v>-11.7363081675109</v>
      </c>
    </row>
    <row r="4406" spans="1:2" x14ac:dyDescent="0.25">
      <c r="A4406">
        <f>-27.302160343232</f>
        <v>-27.302160343232</v>
      </c>
      <c r="B4406">
        <v>-15.224454801394099</v>
      </c>
    </row>
    <row r="4407" spans="1:2" x14ac:dyDescent="0.25">
      <c r="A4407">
        <v>-0.56175389737984205</v>
      </c>
      <c r="B4407">
        <v>2.4518865175665798</v>
      </c>
    </row>
    <row r="4408" spans="1:2" x14ac:dyDescent="0.25">
      <c r="A4408">
        <v>-4.6295875361133501</v>
      </c>
      <c r="B4408">
        <v>3.3756744278094999</v>
      </c>
    </row>
    <row r="4409" spans="1:2" x14ac:dyDescent="0.25">
      <c r="A4409">
        <v>5.33620751490687</v>
      </c>
      <c r="B4409">
        <v>0.89324683042708097</v>
      </c>
    </row>
    <row r="4410" spans="1:2" x14ac:dyDescent="0.25">
      <c r="A4410">
        <v>-2.2668712796557902</v>
      </c>
      <c r="B4410">
        <v>2.5798416069718302</v>
      </c>
    </row>
    <row r="4411" spans="1:2" x14ac:dyDescent="0.25">
      <c r="A4411">
        <v>-3.47143807915156</v>
      </c>
      <c r="B4411">
        <v>3.58493442138364</v>
      </c>
    </row>
    <row r="4412" spans="1:2" x14ac:dyDescent="0.25">
      <c r="A4412">
        <f>-27.767325194509</f>
        <v>-27.767325194508999</v>
      </c>
      <c r="B4412">
        <v>-14.562372837462201</v>
      </c>
    </row>
    <row r="4413" spans="1:2" x14ac:dyDescent="0.25">
      <c r="A4413">
        <v>28.6839680066597</v>
      </c>
      <c r="B4413">
        <v>0.23125704445158299</v>
      </c>
    </row>
    <row r="4414" spans="1:2" x14ac:dyDescent="0.25">
      <c r="A4414">
        <v>8.2589840109663193</v>
      </c>
      <c r="B4414">
        <v>9.0546351137969907</v>
      </c>
    </row>
    <row r="4415" spans="1:2" x14ac:dyDescent="0.25">
      <c r="A4415">
        <v>39.8667241373576</v>
      </c>
      <c r="B4415">
        <v>-4.9055773150219002</v>
      </c>
    </row>
    <row r="4416" spans="1:2" x14ac:dyDescent="0.25">
      <c r="A4416">
        <v>6.0191301951592697</v>
      </c>
      <c r="B4416">
        <v>3.6959323491364402</v>
      </c>
    </row>
    <row r="4417" spans="1:2" x14ac:dyDescent="0.25">
      <c r="A4417">
        <v>27.7979301914303</v>
      </c>
      <c r="B4417">
        <v>-0.44288310880735898</v>
      </c>
    </row>
    <row r="4418" spans="1:2" x14ac:dyDescent="0.25">
      <c r="A4418">
        <v>-3.8358500036576801</v>
      </c>
      <c r="B4418">
        <v>5.4757385090340396</v>
      </c>
    </row>
    <row r="4419" spans="1:2" x14ac:dyDescent="0.25">
      <c r="A4419">
        <v>21.127293375608598</v>
      </c>
      <c r="B4419">
        <v>-4.8076136438308703</v>
      </c>
    </row>
    <row r="4420" spans="1:2" x14ac:dyDescent="0.25">
      <c r="A4420">
        <v>4.7886434098157604</v>
      </c>
      <c r="B4420">
        <v>6.7394456283031401</v>
      </c>
    </row>
    <row r="4421" spans="1:2" x14ac:dyDescent="0.25">
      <c r="A4421">
        <f>-17.1793138936619</f>
        <v>-17.179313893661899</v>
      </c>
      <c r="B4421">
        <v>-11.031718946654999</v>
      </c>
    </row>
    <row r="4422" spans="1:2" x14ac:dyDescent="0.25">
      <c r="A4422">
        <f>-29.3168882052332</f>
        <v>-29.316888205233202</v>
      </c>
      <c r="B4422">
        <v>-12.7396932305793</v>
      </c>
    </row>
    <row r="4423" spans="1:2" x14ac:dyDescent="0.25">
      <c r="A4423">
        <v>23.091669034498501</v>
      </c>
      <c r="B4423">
        <v>-2.6270034099741402</v>
      </c>
    </row>
    <row r="4424" spans="1:2" x14ac:dyDescent="0.25">
      <c r="A4424">
        <v>6.47157347069765</v>
      </c>
      <c r="B4424">
        <v>5.1900375057409702</v>
      </c>
    </row>
    <row r="4425" spans="1:2" x14ac:dyDescent="0.25">
      <c r="A4425">
        <v>29.517266360483202</v>
      </c>
      <c r="B4425">
        <v>-0.53847526181101701</v>
      </c>
    </row>
    <row r="4426" spans="1:2" x14ac:dyDescent="0.25">
      <c r="A4426">
        <f>-32.0150261147998</f>
        <v>-32.015026114799802</v>
      </c>
      <c r="B4426">
        <v>-16.490579637155101</v>
      </c>
    </row>
    <row r="4427" spans="1:2" x14ac:dyDescent="0.25">
      <c r="A4427">
        <v>-5.5886379453509702</v>
      </c>
      <c r="B4427">
        <v>0.45297448114775402</v>
      </c>
    </row>
    <row r="4428" spans="1:2" x14ac:dyDescent="0.25">
      <c r="A4428">
        <f>-26.7074937809988</f>
        <v>-26.707493780998799</v>
      </c>
      <c r="B4428">
        <v>-13.423453152531</v>
      </c>
    </row>
    <row r="4429" spans="1:2" x14ac:dyDescent="0.25">
      <c r="A4429">
        <f>-18.8054168056281</f>
        <v>-18.805416805628099</v>
      </c>
      <c r="B4429">
        <v>-12.164608877273199</v>
      </c>
    </row>
    <row r="4430" spans="1:2" x14ac:dyDescent="0.25">
      <c r="A4430">
        <v>21.659832476491601</v>
      </c>
      <c r="B4430">
        <v>-8.4850492915924391</v>
      </c>
    </row>
    <row r="4431" spans="1:2" x14ac:dyDescent="0.25">
      <c r="A4431">
        <v>8.5880665281977393</v>
      </c>
      <c r="B4431">
        <v>6.8255550811219496</v>
      </c>
    </row>
    <row r="4432" spans="1:2" x14ac:dyDescent="0.25">
      <c r="A4432">
        <f>-34.6733395381509</f>
        <v>-34.673339538150898</v>
      </c>
      <c r="B4432">
        <v>-9.4356965102280306</v>
      </c>
    </row>
    <row r="4433" spans="1:2" x14ac:dyDescent="0.25">
      <c r="A4433">
        <f>-31.5184716566984</f>
        <v>-31.518471656698399</v>
      </c>
      <c r="B4433">
        <v>-17.4061874701795</v>
      </c>
    </row>
    <row r="4434" spans="1:2" x14ac:dyDescent="0.25">
      <c r="A4434">
        <v>29.2538739679893</v>
      </c>
      <c r="B4434">
        <v>-6.9366111438475304</v>
      </c>
    </row>
    <row r="4435" spans="1:2" x14ac:dyDescent="0.25">
      <c r="A4435">
        <v>1.56610831304742</v>
      </c>
      <c r="B4435">
        <v>1.17158603013453</v>
      </c>
    </row>
    <row r="4436" spans="1:2" x14ac:dyDescent="0.25">
      <c r="A4436">
        <f>-25.3137916636594</f>
        <v>-25.313791663659401</v>
      </c>
      <c r="B4436">
        <v>-17.5715155567115</v>
      </c>
    </row>
    <row r="4437" spans="1:2" x14ac:dyDescent="0.25">
      <c r="A4437">
        <f>-21.0123391149096</f>
        <v>-21.012339114909601</v>
      </c>
      <c r="B4437">
        <v>-18.965921000221002</v>
      </c>
    </row>
    <row r="4438" spans="1:2" x14ac:dyDescent="0.25">
      <c r="A4438">
        <f>-3.84029656701993</f>
        <v>-3.8402965670199301</v>
      </c>
      <c r="B4438">
        <v>-1.2057828995144199E-2</v>
      </c>
    </row>
    <row r="4439" spans="1:2" x14ac:dyDescent="0.25">
      <c r="A4439">
        <v>-5.0534671503533497</v>
      </c>
      <c r="B4439">
        <v>7.1925823426978104</v>
      </c>
    </row>
    <row r="4440" spans="1:2" x14ac:dyDescent="0.25">
      <c r="A4440">
        <v>6.06597084103693</v>
      </c>
      <c r="B4440">
        <v>1.5219280793224299</v>
      </c>
    </row>
    <row r="4441" spans="1:2" x14ac:dyDescent="0.25">
      <c r="A4441">
        <f>-24.2926622731417</f>
        <v>-24.292662273141701</v>
      </c>
      <c r="B4441">
        <v>-12.7022643133855</v>
      </c>
    </row>
    <row r="4442" spans="1:2" x14ac:dyDescent="0.25">
      <c r="A4442">
        <f>-22.7762470688144</f>
        <v>-22.776247068814399</v>
      </c>
      <c r="B4442">
        <v>-18.9845840500695</v>
      </c>
    </row>
    <row r="4443" spans="1:2" x14ac:dyDescent="0.25">
      <c r="A4443">
        <f>-29.8869641875795</f>
        <v>-29.886964187579501</v>
      </c>
      <c r="B4443">
        <v>-15.9614591838368</v>
      </c>
    </row>
    <row r="4444" spans="1:2" x14ac:dyDescent="0.25">
      <c r="A4444">
        <v>29.146020950524299</v>
      </c>
      <c r="B4444">
        <v>-1.3582843242321401</v>
      </c>
    </row>
    <row r="4445" spans="1:2" x14ac:dyDescent="0.25">
      <c r="A4445">
        <v>1.32913740187859</v>
      </c>
      <c r="B4445">
        <v>4.0844540410167296</v>
      </c>
    </row>
    <row r="4446" spans="1:2" x14ac:dyDescent="0.25">
      <c r="A4446">
        <f>-16.4826399644333</f>
        <v>-16.4826399644333</v>
      </c>
      <c r="B4446">
        <v>-12.601347729462701</v>
      </c>
    </row>
    <row r="4447" spans="1:2" x14ac:dyDescent="0.25">
      <c r="A4447">
        <f>-16.9703261036147</f>
        <v>-16.970326103614699</v>
      </c>
      <c r="B4447">
        <v>-14.0677896302079</v>
      </c>
    </row>
    <row r="4448" spans="1:2" x14ac:dyDescent="0.25">
      <c r="A4448">
        <f>-27.1054310797309</f>
        <v>-27.105431079730899</v>
      </c>
      <c r="B4448">
        <v>-15.9101359585063</v>
      </c>
    </row>
    <row r="4449" spans="1:2" x14ac:dyDescent="0.25">
      <c r="A4449">
        <f>-19.6136929038255</f>
        <v>-19.613692903825498</v>
      </c>
      <c r="B4449">
        <v>-18.3326312266726</v>
      </c>
    </row>
    <row r="4450" spans="1:2" x14ac:dyDescent="0.25">
      <c r="A4450">
        <f>-26.2948996048214</f>
        <v>-26.294899604821399</v>
      </c>
      <c r="B4450">
        <v>-16.849247738308499</v>
      </c>
    </row>
    <row r="4451" spans="1:2" x14ac:dyDescent="0.25">
      <c r="A4451">
        <v>23.409749026593602</v>
      </c>
      <c r="B4451">
        <v>-6.2050047094053804</v>
      </c>
    </row>
    <row r="4452" spans="1:2" x14ac:dyDescent="0.25">
      <c r="A4452">
        <v>40.270506423905097</v>
      </c>
      <c r="B4452">
        <v>-9.3349316214375992</v>
      </c>
    </row>
    <row r="4453" spans="1:2" x14ac:dyDescent="0.25">
      <c r="A4453">
        <v>25.791316809720701</v>
      </c>
      <c r="B4453">
        <v>-3.7473743053548501</v>
      </c>
    </row>
    <row r="4454" spans="1:2" x14ac:dyDescent="0.25">
      <c r="A4454">
        <v>20.923157760436201</v>
      </c>
      <c r="B4454">
        <v>-2.94203132213319</v>
      </c>
    </row>
    <row r="4455" spans="1:2" x14ac:dyDescent="0.25">
      <c r="A4455">
        <f>-23.6773072775024</f>
        <v>-23.6773072775024</v>
      </c>
      <c r="B4455">
        <v>-18.626769340478202</v>
      </c>
    </row>
    <row r="4456" spans="1:2" x14ac:dyDescent="0.25">
      <c r="A4456">
        <f>-30.029369194183</f>
        <v>-30.029369194183001</v>
      </c>
      <c r="B4456">
        <v>-10.873662499060901</v>
      </c>
    </row>
    <row r="4457" spans="1:2" x14ac:dyDescent="0.25">
      <c r="A4457">
        <v>27.174259172699799</v>
      </c>
      <c r="B4457">
        <v>-8.0933137882259008</v>
      </c>
    </row>
    <row r="4458" spans="1:2" x14ac:dyDescent="0.25">
      <c r="A4458">
        <v>28.842728655480201</v>
      </c>
      <c r="B4458">
        <v>-8.8829603888275699</v>
      </c>
    </row>
    <row r="4459" spans="1:2" x14ac:dyDescent="0.25">
      <c r="A4459">
        <f>-23.5062113538438</f>
        <v>-23.506211353843799</v>
      </c>
      <c r="B4459">
        <v>-12.6823730415349</v>
      </c>
    </row>
    <row r="4460" spans="1:2" x14ac:dyDescent="0.25">
      <c r="A4460">
        <f>-21.5186037882972</f>
        <v>-21.518603788297199</v>
      </c>
      <c r="B4460">
        <v>-12.810481883564499</v>
      </c>
    </row>
    <row r="4461" spans="1:2" x14ac:dyDescent="0.25">
      <c r="A4461">
        <v>27.463874885025302</v>
      </c>
      <c r="B4461">
        <v>-0.62907703366073497</v>
      </c>
    </row>
    <row r="4462" spans="1:2" x14ac:dyDescent="0.25">
      <c r="A4462">
        <v>5.4576517235901703</v>
      </c>
      <c r="B4462">
        <v>0.130753501941308</v>
      </c>
    </row>
    <row r="4463" spans="1:2" x14ac:dyDescent="0.25">
      <c r="A4463">
        <v>33.621696513207098</v>
      </c>
      <c r="B4463">
        <v>-0.46688799180747498</v>
      </c>
    </row>
    <row r="4464" spans="1:2" x14ac:dyDescent="0.25">
      <c r="A4464">
        <v>39.360225502491097</v>
      </c>
      <c r="B4464">
        <v>-3.6536229876140198</v>
      </c>
    </row>
    <row r="4465" spans="1:2" x14ac:dyDescent="0.25">
      <c r="A4465">
        <v>-5.85303952378381</v>
      </c>
      <c r="B4465">
        <v>3.3461664757412799</v>
      </c>
    </row>
    <row r="4466" spans="1:2" x14ac:dyDescent="0.25">
      <c r="A4466">
        <v>-2.19229653918861</v>
      </c>
      <c r="B4466">
        <v>7.26391076874335</v>
      </c>
    </row>
    <row r="4467" spans="1:2" x14ac:dyDescent="0.25">
      <c r="A4467">
        <v>-4.1395652284188502</v>
      </c>
      <c r="B4467">
        <v>2.1098399763672901</v>
      </c>
    </row>
    <row r="4468" spans="1:2" x14ac:dyDescent="0.25">
      <c r="A4468">
        <v>3.4721590301485499</v>
      </c>
      <c r="B4468">
        <v>8.3149544523227004</v>
      </c>
    </row>
    <row r="4469" spans="1:2" x14ac:dyDescent="0.25">
      <c r="A4469">
        <v>-0.60349194933064798</v>
      </c>
      <c r="B4469">
        <v>0.13030408043321901</v>
      </c>
    </row>
    <row r="4470" spans="1:2" x14ac:dyDescent="0.25">
      <c r="A4470">
        <v>38.662106722471599</v>
      </c>
      <c r="B4470">
        <v>-6.8539524200908302</v>
      </c>
    </row>
    <row r="4471" spans="1:2" x14ac:dyDescent="0.25">
      <c r="A4471">
        <v>35.720115703960403</v>
      </c>
      <c r="B4471">
        <v>-8.0635164089830305</v>
      </c>
    </row>
    <row r="4472" spans="1:2" x14ac:dyDescent="0.25">
      <c r="A4472">
        <v>6.9424039972287401</v>
      </c>
      <c r="B4472">
        <v>4.5496206169538196</v>
      </c>
    </row>
    <row r="4473" spans="1:2" x14ac:dyDescent="0.25">
      <c r="A4473">
        <f>-19.3739344875055</f>
        <v>-19.373934487505501</v>
      </c>
      <c r="B4473">
        <v>-19.0514961409949</v>
      </c>
    </row>
    <row r="4474" spans="1:2" x14ac:dyDescent="0.25">
      <c r="A4474">
        <f>-17.1648537840665</f>
        <v>-17.164853784066501</v>
      </c>
      <c r="B4474">
        <v>-10.410670857369199</v>
      </c>
    </row>
    <row r="4475" spans="1:2" x14ac:dyDescent="0.25">
      <c r="A4475">
        <v>24.3773577059176</v>
      </c>
      <c r="B4475">
        <v>-1.97673521751932</v>
      </c>
    </row>
    <row r="4476" spans="1:2" x14ac:dyDescent="0.25">
      <c r="A4476">
        <v>21.706861090739999</v>
      </c>
      <c r="B4476">
        <v>-9.4899532099997099</v>
      </c>
    </row>
    <row r="4477" spans="1:2" x14ac:dyDescent="0.25">
      <c r="A4477">
        <v>1.9787663366208099</v>
      </c>
      <c r="B4477">
        <v>9.6247967857566508</v>
      </c>
    </row>
    <row r="4478" spans="1:2" x14ac:dyDescent="0.25">
      <c r="A4478">
        <v>-4.3692440533003101</v>
      </c>
      <c r="B4478">
        <v>7.6431203693939596</v>
      </c>
    </row>
    <row r="4479" spans="1:2" x14ac:dyDescent="0.25">
      <c r="A4479">
        <v>2.9540678971506198</v>
      </c>
      <c r="B4479">
        <v>3.16627827296597</v>
      </c>
    </row>
    <row r="4480" spans="1:2" x14ac:dyDescent="0.25">
      <c r="A4480">
        <v>1.37874254232431</v>
      </c>
      <c r="B4480">
        <v>4.1492649737118699</v>
      </c>
    </row>
    <row r="4481" spans="1:2" x14ac:dyDescent="0.25">
      <c r="A4481">
        <v>0.86265889683438801</v>
      </c>
      <c r="B4481">
        <v>0.53135131979472905</v>
      </c>
    </row>
    <row r="4482" spans="1:2" x14ac:dyDescent="0.25">
      <c r="A4482">
        <f>-35.2559233529387</f>
        <v>-35.255923352938701</v>
      </c>
      <c r="B4482">
        <v>-15.223657956873</v>
      </c>
    </row>
    <row r="4483" spans="1:2" x14ac:dyDescent="0.25">
      <c r="A4483">
        <v>22.5390501210784</v>
      </c>
      <c r="B4483">
        <v>-5.10226670378532</v>
      </c>
    </row>
    <row r="4484" spans="1:2" x14ac:dyDescent="0.25">
      <c r="A4484">
        <v>-4.13404837663811</v>
      </c>
      <c r="B4484">
        <v>5.4879014010844296</v>
      </c>
    </row>
    <row r="4485" spans="1:2" x14ac:dyDescent="0.25">
      <c r="A4485">
        <f>-18.7655056281575</f>
        <v>-18.765505628157499</v>
      </c>
      <c r="B4485">
        <v>-9.8345679830790704</v>
      </c>
    </row>
    <row r="4486" spans="1:2" x14ac:dyDescent="0.25">
      <c r="A4486">
        <f>-35.3025970997514</f>
        <v>-35.302597099751402</v>
      </c>
      <c r="B4486">
        <v>-19.062935453990299</v>
      </c>
    </row>
    <row r="4487" spans="1:2" x14ac:dyDescent="0.25">
      <c r="A4487">
        <v>27.298085163307601</v>
      </c>
      <c r="B4487">
        <v>-8.1136312406211601</v>
      </c>
    </row>
    <row r="4488" spans="1:2" x14ac:dyDescent="0.25">
      <c r="A4488">
        <f>-30.4036912017427</f>
        <v>-30.403691201742699</v>
      </c>
      <c r="B4488">
        <v>-12.7388412681725</v>
      </c>
    </row>
    <row r="4489" spans="1:2" x14ac:dyDescent="0.25">
      <c r="A4489">
        <f>-21.676567618369</f>
        <v>-21.676567618368999</v>
      </c>
      <c r="B4489">
        <v>-10.4220944917111</v>
      </c>
    </row>
    <row r="4490" spans="1:2" x14ac:dyDescent="0.25">
      <c r="A4490">
        <f>-26.3833495310932</f>
        <v>-26.383349531093199</v>
      </c>
      <c r="B4490">
        <v>-9.6568764441977599</v>
      </c>
    </row>
    <row r="4491" spans="1:2" x14ac:dyDescent="0.25">
      <c r="A4491">
        <v>-1.6548232668427301</v>
      </c>
      <c r="B4491">
        <v>2.1084589281163502</v>
      </c>
    </row>
    <row r="4492" spans="1:2" x14ac:dyDescent="0.25">
      <c r="A4492">
        <v>-0.27900276373820398</v>
      </c>
      <c r="B4492">
        <v>2.8086666459192999</v>
      </c>
    </row>
    <row r="4493" spans="1:2" x14ac:dyDescent="0.25">
      <c r="A4493">
        <f>-16.3081723466063</f>
        <v>-16.308172346606302</v>
      </c>
      <c r="B4493">
        <v>-19.382269947117901</v>
      </c>
    </row>
    <row r="4494" spans="1:2" x14ac:dyDescent="0.25">
      <c r="A4494">
        <f>-16.0723122384926</f>
        <v>-16.0723122384926</v>
      </c>
      <c r="B4494">
        <v>-15.680127533991801</v>
      </c>
    </row>
    <row r="4495" spans="1:2" x14ac:dyDescent="0.25">
      <c r="A4495">
        <v>22.573232842746901</v>
      </c>
      <c r="B4495">
        <v>-8.7203534582490594</v>
      </c>
    </row>
    <row r="4496" spans="1:2" x14ac:dyDescent="0.25">
      <c r="A4496">
        <f>-26.1521540759155</f>
        <v>-26.152154075915501</v>
      </c>
      <c r="B4496">
        <v>-17.2845651700048</v>
      </c>
    </row>
    <row r="4497" spans="1:2" x14ac:dyDescent="0.25">
      <c r="A4497">
        <v>37.285851054317902</v>
      </c>
      <c r="B4497">
        <v>-3.71692312188177</v>
      </c>
    </row>
    <row r="4498" spans="1:2" x14ac:dyDescent="0.25">
      <c r="A4498">
        <f>-21.094035960209</f>
        <v>-21.094035960208998</v>
      </c>
      <c r="B4498">
        <v>-13.501411094765</v>
      </c>
    </row>
    <row r="4499" spans="1:2" x14ac:dyDescent="0.25">
      <c r="A4499">
        <v>6.95749533094701</v>
      </c>
      <c r="B4499">
        <v>7.4053702617846202</v>
      </c>
    </row>
    <row r="4500" spans="1:2" x14ac:dyDescent="0.25">
      <c r="A4500">
        <v>25.991940138263701</v>
      </c>
      <c r="B4500">
        <v>-4.8159321931993304</v>
      </c>
    </row>
    <row r="4501" spans="1:2" x14ac:dyDescent="0.25">
      <c r="A4501">
        <v>40.690569253933198</v>
      </c>
      <c r="B4501">
        <v>-5.0430462602247301</v>
      </c>
    </row>
    <row r="4502" spans="1:2" x14ac:dyDescent="0.25">
      <c r="A4502">
        <v>2.8027823733084598</v>
      </c>
      <c r="B4502">
        <v>0.152961213102422</v>
      </c>
    </row>
    <row r="4503" spans="1:2" x14ac:dyDescent="0.25">
      <c r="A4503">
        <f>-18.5176901808032</f>
        <v>-18.5176901808032</v>
      </c>
      <c r="B4503">
        <v>-10.437808392422401</v>
      </c>
    </row>
    <row r="4504" spans="1:2" x14ac:dyDescent="0.25">
      <c r="A4504">
        <f>-5.42456797583174</f>
        <v>-5.4245679758317404</v>
      </c>
      <c r="B4504">
        <v>-0.186410172321537</v>
      </c>
    </row>
    <row r="4505" spans="1:2" x14ac:dyDescent="0.25">
      <c r="A4505">
        <v>37.288957430472401</v>
      </c>
      <c r="B4505">
        <v>-0.21079119335365301</v>
      </c>
    </row>
    <row r="4506" spans="1:2" x14ac:dyDescent="0.25">
      <c r="A4506">
        <v>10.1605168280655</v>
      </c>
      <c r="B4506">
        <v>9.2924796367384896</v>
      </c>
    </row>
    <row r="4507" spans="1:2" x14ac:dyDescent="0.25">
      <c r="A4507">
        <v>6.2109806650962902</v>
      </c>
      <c r="B4507">
        <v>2.7184773616407498</v>
      </c>
    </row>
    <row r="4508" spans="1:2" x14ac:dyDescent="0.25">
      <c r="A4508">
        <f>-28.0317023638747</f>
        <v>-28.0317023638747</v>
      </c>
      <c r="B4508">
        <v>-16.072310062409699</v>
      </c>
    </row>
    <row r="4509" spans="1:2" x14ac:dyDescent="0.25">
      <c r="A4509">
        <f>-28.930891697095</f>
        <v>-28.930891697094999</v>
      </c>
      <c r="B4509">
        <v>-11.767119761645899</v>
      </c>
    </row>
    <row r="4510" spans="1:2" x14ac:dyDescent="0.25">
      <c r="A4510">
        <f>-25.6226723530278</f>
        <v>-25.622672353027799</v>
      </c>
      <c r="B4510">
        <v>-18.7859011881147</v>
      </c>
    </row>
    <row r="4511" spans="1:2" x14ac:dyDescent="0.25">
      <c r="A4511">
        <v>39.3394898434209</v>
      </c>
      <c r="B4511">
        <v>-9.1758200631694304</v>
      </c>
    </row>
    <row r="4512" spans="1:2" x14ac:dyDescent="0.25">
      <c r="A4512">
        <v>35.077045780016398</v>
      </c>
      <c r="B4512">
        <v>-0.55572047632658605</v>
      </c>
    </row>
    <row r="4513" spans="1:2" x14ac:dyDescent="0.25">
      <c r="A4513">
        <v>35.995735392739597</v>
      </c>
      <c r="B4513">
        <v>-5.0394347313012497</v>
      </c>
    </row>
    <row r="4514" spans="1:2" x14ac:dyDescent="0.25">
      <c r="A4514">
        <v>10.530701161766199</v>
      </c>
      <c r="B4514">
        <v>2.7057615257424299</v>
      </c>
    </row>
    <row r="4515" spans="1:2" x14ac:dyDescent="0.25">
      <c r="A4515">
        <v>34.903072865150598</v>
      </c>
      <c r="B4515">
        <v>-6.2138028532418801</v>
      </c>
    </row>
    <row r="4516" spans="1:2" x14ac:dyDescent="0.25">
      <c r="A4516">
        <v>33.667355082894701</v>
      </c>
      <c r="B4516">
        <v>-1.95503888171806</v>
      </c>
    </row>
    <row r="4517" spans="1:2" x14ac:dyDescent="0.25">
      <c r="A4517">
        <f>-26.0662292294036</f>
        <v>-26.0662292294036</v>
      </c>
      <c r="B4517">
        <v>-11.4662058453998</v>
      </c>
    </row>
    <row r="4518" spans="1:2" x14ac:dyDescent="0.25">
      <c r="A4518">
        <v>6.2624571811677896</v>
      </c>
      <c r="B4518">
        <v>8.8910761093110793</v>
      </c>
    </row>
    <row r="4519" spans="1:2" x14ac:dyDescent="0.25">
      <c r="A4519">
        <v>3.9603943610047998</v>
      </c>
      <c r="B4519">
        <v>4.40797508184313</v>
      </c>
    </row>
    <row r="4520" spans="1:2" x14ac:dyDescent="0.25">
      <c r="A4520">
        <v>12.7382065356959</v>
      </c>
      <c r="B4520">
        <v>7.5980132572333599</v>
      </c>
    </row>
    <row r="4521" spans="1:2" x14ac:dyDescent="0.25">
      <c r="A4521">
        <f>-17.3953428409112</f>
        <v>-17.395342840911201</v>
      </c>
      <c r="B4521">
        <v>-12.8201665385502</v>
      </c>
    </row>
    <row r="4522" spans="1:2" x14ac:dyDescent="0.25">
      <c r="A4522">
        <f>-20.6949547909779</f>
        <v>-20.694954790977899</v>
      </c>
      <c r="B4522">
        <v>-13.126519967548001</v>
      </c>
    </row>
    <row r="4523" spans="1:2" x14ac:dyDescent="0.25">
      <c r="A4523">
        <v>38.7166453563608</v>
      </c>
      <c r="B4523">
        <v>-8.6513602732349408</v>
      </c>
    </row>
    <row r="4524" spans="1:2" x14ac:dyDescent="0.25">
      <c r="A4524">
        <f>-20.7440098778686</f>
        <v>-20.744009877868599</v>
      </c>
      <c r="B4524">
        <v>-15.160235447410701</v>
      </c>
    </row>
    <row r="4525" spans="1:2" x14ac:dyDescent="0.25">
      <c r="A4525">
        <f>-17.8094680734578</f>
        <v>-17.809468073457801</v>
      </c>
      <c r="B4525">
        <v>-13.9112740457743</v>
      </c>
    </row>
    <row r="4526" spans="1:2" x14ac:dyDescent="0.25">
      <c r="A4526">
        <f>-18.4600485808945</f>
        <v>-18.460048580894501</v>
      </c>
      <c r="B4526">
        <v>-10.8902250470254</v>
      </c>
    </row>
    <row r="4527" spans="1:2" x14ac:dyDescent="0.25">
      <c r="A4527">
        <f>-18.0723479596224</f>
        <v>-18.072347959622402</v>
      </c>
      <c r="B4527">
        <v>-17.899287271128699</v>
      </c>
    </row>
    <row r="4528" spans="1:2" x14ac:dyDescent="0.25">
      <c r="A4528">
        <f>-18.5476569619103</f>
        <v>-18.547656961910299</v>
      </c>
      <c r="B4528">
        <v>-14.4837106111135</v>
      </c>
    </row>
    <row r="4529" spans="1:2" x14ac:dyDescent="0.25">
      <c r="A4529">
        <f>-21.3840868769918</f>
        <v>-21.384086876991802</v>
      </c>
      <c r="B4529">
        <v>-14.3089565193483</v>
      </c>
    </row>
    <row r="4530" spans="1:2" x14ac:dyDescent="0.25">
      <c r="A4530">
        <f>-34.3901881145132</f>
        <v>-34.390188114513201</v>
      </c>
      <c r="B4530">
        <v>-15.441178353474401</v>
      </c>
    </row>
    <row r="4531" spans="1:2" x14ac:dyDescent="0.25">
      <c r="A4531">
        <v>34.957689596506</v>
      </c>
      <c r="B4531">
        <v>-5.4668028732363503</v>
      </c>
    </row>
    <row r="4532" spans="1:2" x14ac:dyDescent="0.25">
      <c r="A4532">
        <f>-22.8632601720942</f>
        <v>-22.863260172094201</v>
      </c>
      <c r="B4532">
        <v>-15.5478700559157</v>
      </c>
    </row>
    <row r="4533" spans="1:2" x14ac:dyDescent="0.25">
      <c r="A4533">
        <v>2.0619959125365499</v>
      </c>
      <c r="B4533">
        <v>0.441187000634646</v>
      </c>
    </row>
    <row r="4534" spans="1:2" x14ac:dyDescent="0.25">
      <c r="A4534">
        <v>2.0450346938119699</v>
      </c>
      <c r="B4534">
        <v>2.2574789859375501</v>
      </c>
    </row>
    <row r="4535" spans="1:2" x14ac:dyDescent="0.25">
      <c r="A4535">
        <v>32.646016210579198</v>
      </c>
      <c r="B4535">
        <v>-0.97265313804893605</v>
      </c>
    </row>
    <row r="4536" spans="1:2" x14ac:dyDescent="0.25">
      <c r="A4536">
        <v>40.248895283279502</v>
      </c>
      <c r="B4536">
        <v>-5.8081043400025001</v>
      </c>
    </row>
    <row r="4537" spans="1:2" x14ac:dyDescent="0.25">
      <c r="A4537">
        <v>8.9410050291891192</v>
      </c>
      <c r="B4537">
        <v>6.0131423094371304</v>
      </c>
    </row>
    <row r="4538" spans="1:2" x14ac:dyDescent="0.25">
      <c r="A4538">
        <v>6.2234805363761998</v>
      </c>
      <c r="B4538">
        <v>-0.27938556071273901</v>
      </c>
    </row>
    <row r="4539" spans="1:2" x14ac:dyDescent="0.25">
      <c r="A4539">
        <f>-22.9651043442183</f>
        <v>-22.9651043442183</v>
      </c>
      <c r="B4539">
        <v>-14.1724113736246</v>
      </c>
    </row>
    <row r="4540" spans="1:2" x14ac:dyDescent="0.25">
      <c r="A4540">
        <f>-24.1489716812554</f>
        <v>-24.1489716812554</v>
      </c>
      <c r="B4540">
        <v>-15.662562959855199</v>
      </c>
    </row>
    <row r="4541" spans="1:2" x14ac:dyDescent="0.25">
      <c r="A4541">
        <f>-17.0550904831229</f>
        <v>-17.0550904831229</v>
      </c>
      <c r="B4541">
        <v>-16.710312877605901</v>
      </c>
    </row>
    <row r="4542" spans="1:2" x14ac:dyDescent="0.25">
      <c r="A4542">
        <f>-25.9468543063915</f>
        <v>-25.946854306391501</v>
      </c>
      <c r="B4542">
        <v>-14.7656983681713</v>
      </c>
    </row>
    <row r="4543" spans="1:2" x14ac:dyDescent="0.25">
      <c r="A4543">
        <v>23.496105163160902</v>
      </c>
      <c r="B4543">
        <v>-0.19465970182085701</v>
      </c>
    </row>
    <row r="4544" spans="1:2" x14ac:dyDescent="0.25">
      <c r="A4544">
        <f>-20.6471012473142</f>
        <v>-20.6471012473142</v>
      </c>
      <c r="B4544">
        <v>-10.122795003382301</v>
      </c>
    </row>
    <row r="4545" spans="1:2" x14ac:dyDescent="0.25">
      <c r="A4545">
        <f>-17.7878665543015</f>
        <v>-17.787866554301502</v>
      </c>
      <c r="B4545">
        <v>-10.5189175745524</v>
      </c>
    </row>
    <row r="4546" spans="1:2" x14ac:dyDescent="0.25">
      <c r="A4546">
        <f>-33.3477459374272</f>
        <v>-33.347745937427199</v>
      </c>
      <c r="B4546">
        <v>-11.922627784445</v>
      </c>
    </row>
    <row r="4547" spans="1:2" x14ac:dyDescent="0.25">
      <c r="A4547">
        <v>30.122967400235201</v>
      </c>
      <c r="B4547">
        <v>-9.4540437714212402</v>
      </c>
    </row>
    <row r="4548" spans="1:2" x14ac:dyDescent="0.25">
      <c r="A4548">
        <f>-29.067082600074</f>
        <v>-29.067082600073999</v>
      </c>
      <c r="B4548">
        <v>-13.008406467109401</v>
      </c>
    </row>
    <row r="4549" spans="1:2" x14ac:dyDescent="0.25">
      <c r="A4549">
        <v>-2.9725961666541698</v>
      </c>
      <c r="B4549">
        <v>5.6024501043988204</v>
      </c>
    </row>
    <row r="4550" spans="1:2" x14ac:dyDescent="0.25">
      <c r="A4550">
        <f>-31.8626395431932</f>
        <v>-31.8626395431932</v>
      </c>
      <c r="B4550">
        <v>-11.5930603256929</v>
      </c>
    </row>
    <row r="4551" spans="1:2" x14ac:dyDescent="0.25">
      <c r="A4551">
        <v>-5.7969944529688702</v>
      </c>
      <c r="B4551">
        <v>0.88003134192096899</v>
      </c>
    </row>
    <row r="4552" spans="1:2" x14ac:dyDescent="0.25">
      <c r="A4552">
        <v>21.629020064856999</v>
      </c>
      <c r="B4552">
        <v>-6.8235556817481902</v>
      </c>
    </row>
    <row r="4553" spans="1:2" x14ac:dyDescent="0.25">
      <c r="A4553">
        <f>-16.1939652135071</f>
        <v>-16.193965213507099</v>
      </c>
      <c r="B4553">
        <v>-18.219411570618199</v>
      </c>
    </row>
    <row r="4554" spans="1:2" x14ac:dyDescent="0.25">
      <c r="A4554">
        <f>-35.0688312203649</f>
        <v>-35.068831220364899</v>
      </c>
      <c r="B4554">
        <v>-10.1927648089457</v>
      </c>
    </row>
    <row r="4555" spans="1:2" x14ac:dyDescent="0.25">
      <c r="A4555">
        <f>-34.4616543891298</f>
        <v>-34.461654389129798</v>
      </c>
      <c r="B4555">
        <v>-14.6954541997641</v>
      </c>
    </row>
    <row r="4556" spans="1:2" x14ac:dyDescent="0.25">
      <c r="A4556">
        <v>-1.6848794765621999</v>
      </c>
      <c r="B4556">
        <v>7.3066841331785897</v>
      </c>
    </row>
    <row r="4557" spans="1:2" x14ac:dyDescent="0.25">
      <c r="A4557">
        <f>-34.1161032317975</f>
        <v>-34.116103231797503</v>
      </c>
      <c r="B4557">
        <v>-16.579983160297999</v>
      </c>
    </row>
    <row r="4558" spans="1:2" x14ac:dyDescent="0.25">
      <c r="A4558">
        <v>33.2539160547676</v>
      </c>
      <c r="B4558">
        <v>-4.8922347447172703</v>
      </c>
    </row>
    <row r="4559" spans="1:2" x14ac:dyDescent="0.25">
      <c r="A4559">
        <v>36.625449151038701</v>
      </c>
      <c r="B4559">
        <v>-7.14940417595282</v>
      </c>
    </row>
    <row r="4560" spans="1:2" x14ac:dyDescent="0.25">
      <c r="A4560">
        <f>-16.1982839506253</f>
        <v>-16.198283950625299</v>
      </c>
      <c r="B4560">
        <v>-15.974941977913399</v>
      </c>
    </row>
    <row r="4561" spans="1:2" x14ac:dyDescent="0.25">
      <c r="A4561">
        <v>8.8898108741365292</v>
      </c>
      <c r="B4561">
        <v>5.9765062277949799</v>
      </c>
    </row>
    <row r="4562" spans="1:2" x14ac:dyDescent="0.25">
      <c r="A4562">
        <v>-4.4076000481241699</v>
      </c>
      <c r="B4562">
        <v>0.35555286608610298</v>
      </c>
    </row>
    <row r="4563" spans="1:2" x14ac:dyDescent="0.25">
      <c r="A4563">
        <f>-26.7788406876102</f>
        <v>-26.778840687610199</v>
      </c>
      <c r="B4563">
        <v>-16.946371994403901</v>
      </c>
    </row>
    <row r="4564" spans="1:2" x14ac:dyDescent="0.25">
      <c r="A4564">
        <v>23.165573698659902</v>
      </c>
      <c r="B4564">
        <v>-1.3346539805680799</v>
      </c>
    </row>
    <row r="4565" spans="1:2" x14ac:dyDescent="0.25">
      <c r="A4565">
        <v>10.8042606799495</v>
      </c>
      <c r="B4565">
        <v>3.9296028560630099</v>
      </c>
    </row>
    <row r="4566" spans="1:2" x14ac:dyDescent="0.25">
      <c r="A4566">
        <v>10.820756989323799</v>
      </c>
      <c r="B4566">
        <v>6.9206471640141896</v>
      </c>
    </row>
    <row r="4567" spans="1:2" x14ac:dyDescent="0.25">
      <c r="A4567">
        <f>-26.3152665663157</f>
        <v>-26.315266566315699</v>
      </c>
      <c r="B4567">
        <v>-19.2775074987672</v>
      </c>
    </row>
    <row r="4568" spans="1:2" x14ac:dyDescent="0.25">
      <c r="A4568">
        <v>4.5364609533691604</v>
      </c>
      <c r="B4568">
        <v>1.2390118959488401</v>
      </c>
    </row>
    <row r="4569" spans="1:2" x14ac:dyDescent="0.25">
      <c r="A4569">
        <v>24.234341443473099</v>
      </c>
      <c r="B4569">
        <v>-0.31544809183357098</v>
      </c>
    </row>
    <row r="4570" spans="1:2" x14ac:dyDescent="0.25">
      <c r="A4570">
        <f>-19.8328549014054</f>
        <v>-19.832854901405401</v>
      </c>
      <c r="B4570">
        <v>-15.396070207564801</v>
      </c>
    </row>
    <row r="4571" spans="1:2" x14ac:dyDescent="0.25">
      <c r="A4571">
        <v>13.557645621802299</v>
      </c>
      <c r="B4571">
        <v>2.8085129576088499</v>
      </c>
    </row>
    <row r="4572" spans="1:2" x14ac:dyDescent="0.25">
      <c r="A4572">
        <f>-15.7146822330953</f>
        <v>-15.714682233095299</v>
      </c>
      <c r="B4572">
        <v>-19.225591215071798</v>
      </c>
    </row>
    <row r="4573" spans="1:2" x14ac:dyDescent="0.25">
      <c r="A4573">
        <v>-2.3594657375394101</v>
      </c>
      <c r="B4573">
        <v>0.68923355360898098</v>
      </c>
    </row>
    <row r="4574" spans="1:2" x14ac:dyDescent="0.25">
      <c r="A4574">
        <v>21.788461379986501</v>
      </c>
      <c r="B4574">
        <v>-6.7268358113867803</v>
      </c>
    </row>
    <row r="4575" spans="1:2" x14ac:dyDescent="0.25">
      <c r="A4575">
        <v>26.942371277500399</v>
      </c>
      <c r="B4575">
        <v>-2.0912646718239101</v>
      </c>
    </row>
    <row r="4576" spans="1:2" x14ac:dyDescent="0.25">
      <c r="A4576">
        <v>27.940732194402901</v>
      </c>
      <c r="B4576">
        <v>-8.0076436689471393</v>
      </c>
    </row>
    <row r="4577" spans="1:2" x14ac:dyDescent="0.25">
      <c r="A4577">
        <f>-31.0203849757839</f>
        <v>-31.020384975783902</v>
      </c>
      <c r="B4577">
        <v>-12.5223180379942</v>
      </c>
    </row>
    <row r="4578" spans="1:2" x14ac:dyDescent="0.25">
      <c r="A4578">
        <v>12.760583341304301</v>
      </c>
      <c r="B4578">
        <v>8.75079743058361</v>
      </c>
    </row>
    <row r="4579" spans="1:2" x14ac:dyDescent="0.25">
      <c r="A4579">
        <v>40.555159587365601</v>
      </c>
      <c r="B4579">
        <v>-1.0789463944904301</v>
      </c>
    </row>
    <row r="4580" spans="1:2" x14ac:dyDescent="0.25">
      <c r="A4580">
        <v>34.8440776753893</v>
      </c>
      <c r="B4580">
        <v>-7.6898682833119798</v>
      </c>
    </row>
    <row r="4581" spans="1:2" x14ac:dyDescent="0.25">
      <c r="A4581">
        <v>6.0657834973890301</v>
      </c>
      <c r="B4581">
        <v>6.2553535873423201</v>
      </c>
    </row>
    <row r="4582" spans="1:2" x14ac:dyDescent="0.25">
      <c r="A4582">
        <v>39.744459948368998</v>
      </c>
      <c r="B4582">
        <v>-8.9860497986314893</v>
      </c>
    </row>
    <row r="4583" spans="1:2" x14ac:dyDescent="0.25">
      <c r="A4583">
        <v>-1.98248974753254</v>
      </c>
      <c r="B4583">
        <v>6.5397275034767297</v>
      </c>
    </row>
    <row r="4584" spans="1:2" x14ac:dyDescent="0.25">
      <c r="A4584">
        <v>25.3139760633075</v>
      </c>
      <c r="B4584">
        <v>-3.79841527629313</v>
      </c>
    </row>
    <row r="4585" spans="1:2" x14ac:dyDescent="0.25">
      <c r="A4585">
        <f>-17.5985341050292</f>
        <v>-17.598534105029199</v>
      </c>
      <c r="B4585">
        <v>-16.165103081735399</v>
      </c>
    </row>
    <row r="4586" spans="1:2" x14ac:dyDescent="0.25">
      <c r="A4586">
        <f>-33.5191290431915</f>
        <v>-33.519129043191498</v>
      </c>
      <c r="B4586">
        <v>-15.4712421539818</v>
      </c>
    </row>
    <row r="4587" spans="1:2" x14ac:dyDescent="0.25">
      <c r="A4587">
        <f>-3.85395149658804</f>
        <v>-3.8539514965880399</v>
      </c>
      <c r="B4587">
        <v>-0.232227977733827</v>
      </c>
    </row>
    <row r="4588" spans="1:2" x14ac:dyDescent="0.25">
      <c r="A4588">
        <f>-30.8759073762741</f>
        <v>-30.8759073762741</v>
      </c>
      <c r="B4588">
        <v>-14.7487624005804</v>
      </c>
    </row>
    <row r="4589" spans="1:2" x14ac:dyDescent="0.25">
      <c r="A4589">
        <v>-5.7395485609874397</v>
      </c>
      <c r="B4589">
        <v>2.1596059027689298</v>
      </c>
    </row>
    <row r="4590" spans="1:2" x14ac:dyDescent="0.25">
      <c r="A4590">
        <v>36.117302343669699</v>
      </c>
      <c r="B4590">
        <v>-1.9836775676885099</v>
      </c>
    </row>
    <row r="4591" spans="1:2" x14ac:dyDescent="0.25">
      <c r="A4591">
        <v>29.862939610198001</v>
      </c>
      <c r="B4591">
        <v>-7.2949985018468002</v>
      </c>
    </row>
    <row r="4592" spans="1:2" x14ac:dyDescent="0.25">
      <c r="A4592">
        <v>-2.8123988006535798</v>
      </c>
      <c r="B4592">
        <v>6.3296111462599702</v>
      </c>
    </row>
    <row r="4593" spans="1:2" x14ac:dyDescent="0.25">
      <c r="A4593">
        <f>-29.8598320614205</f>
        <v>-29.859832061420502</v>
      </c>
      <c r="B4593">
        <v>-17.3907464608554</v>
      </c>
    </row>
    <row r="4594" spans="1:2" x14ac:dyDescent="0.25">
      <c r="A4594">
        <v>11.9620478000326</v>
      </c>
      <c r="B4594">
        <v>5.957204436194</v>
      </c>
    </row>
    <row r="4595" spans="1:2" x14ac:dyDescent="0.25">
      <c r="A4595">
        <f>-31.5970127144744</f>
        <v>-31.597012714474399</v>
      </c>
      <c r="B4595">
        <v>-16.9284089665145</v>
      </c>
    </row>
    <row r="4596" spans="1:2" x14ac:dyDescent="0.25">
      <c r="A4596">
        <v>26.704695415603499</v>
      </c>
      <c r="B4596">
        <v>-1.9491051952193399</v>
      </c>
    </row>
    <row r="4597" spans="1:2" x14ac:dyDescent="0.25">
      <c r="A4597">
        <v>1.73328158359023</v>
      </c>
      <c r="B4597">
        <v>3.6268291129099</v>
      </c>
    </row>
    <row r="4598" spans="1:2" x14ac:dyDescent="0.25">
      <c r="A4598">
        <v>23.801875264179301</v>
      </c>
      <c r="B4598">
        <v>-3.2738338977879602</v>
      </c>
    </row>
    <row r="4599" spans="1:2" x14ac:dyDescent="0.25">
      <c r="A4599">
        <v>-3.4668745537240802</v>
      </c>
      <c r="B4599">
        <v>8.0814199917535099</v>
      </c>
    </row>
    <row r="4600" spans="1:2" x14ac:dyDescent="0.25">
      <c r="A4600">
        <v>-5.6517396248923903</v>
      </c>
      <c r="B4600">
        <v>6.4841903979326103</v>
      </c>
    </row>
    <row r="4601" spans="1:2" x14ac:dyDescent="0.25">
      <c r="A4601">
        <f>-26.055725878199</f>
        <v>-26.055725878198999</v>
      </c>
      <c r="B4601">
        <v>-16.713240228543398</v>
      </c>
    </row>
    <row r="4602" spans="1:2" x14ac:dyDescent="0.25">
      <c r="A4602">
        <v>5.2148567885188202</v>
      </c>
      <c r="B4602">
        <v>5.0334303185712699</v>
      </c>
    </row>
    <row r="4603" spans="1:2" x14ac:dyDescent="0.25">
      <c r="A4603">
        <v>32.600624656574901</v>
      </c>
      <c r="B4603">
        <v>-9.2085030928015801</v>
      </c>
    </row>
    <row r="4604" spans="1:2" x14ac:dyDescent="0.25">
      <c r="A4604">
        <f>-24.4826140118785</f>
        <v>-24.4826140118785</v>
      </c>
      <c r="B4604">
        <v>-16.887016940242301</v>
      </c>
    </row>
    <row r="4605" spans="1:2" x14ac:dyDescent="0.25">
      <c r="A4605">
        <v>33.8234701835473</v>
      </c>
      <c r="B4605">
        <v>-1.8334766730269001</v>
      </c>
    </row>
    <row r="4606" spans="1:2" x14ac:dyDescent="0.25">
      <c r="A4606">
        <v>23.408433341881999</v>
      </c>
      <c r="B4606">
        <v>-2.4918105218959901</v>
      </c>
    </row>
    <row r="4607" spans="1:2" x14ac:dyDescent="0.25">
      <c r="A4607">
        <v>-5.4894074873367504</v>
      </c>
      <c r="B4607">
        <v>7.3516856857217796</v>
      </c>
    </row>
    <row r="4608" spans="1:2" x14ac:dyDescent="0.25">
      <c r="A4608">
        <f>-29.6602438264694</f>
        <v>-29.660243826469401</v>
      </c>
      <c r="B4608">
        <v>-18.287035887442698</v>
      </c>
    </row>
    <row r="4609" spans="1:2" x14ac:dyDescent="0.25">
      <c r="A4609">
        <f>-19.7650968575517</f>
        <v>-19.765096857551701</v>
      </c>
      <c r="B4609">
        <v>-18.458033129069499</v>
      </c>
    </row>
    <row r="4610" spans="1:2" x14ac:dyDescent="0.25">
      <c r="A4610">
        <f>-18.2722290397032</f>
        <v>-18.272229039703198</v>
      </c>
      <c r="B4610">
        <v>-18.8121405049217</v>
      </c>
    </row>
    <row r="4611" spans="1:2" x14ac:dyDescent="0.25">
      <c r="A4611">
        <f>-20.3286646778342</f>
        <v>-20.328664677834201</v>
      </c>
      <c r="B4611">
        <v>-13.5001832318511</v>
      </c>
    </row>
    <row r="4612" spans="1:2" x14ac:dyDescent="0.25">
      <c r="A4612">
        <f>-25.754707161944</f>
        <v>-25.754707161944001</v>
      </c>
      <c r="B4612">
        <v>-18.037448633238299</v>
      </c>
    </row>
    <row r="4613" spans="1:2" x14ac:dyDescent="0.25">
      <c r="A4613">
        <v>26.0265538628313</v>
      </c>
      <c r="B4613">
        <v>-8.9003047987347994</v>
      </c>
    </row>
    <row r="4614" spans="1:2" x14ac:dyDescent="0.25">
      <c r="A4614">
        <f>-17.4277041728526</f>
        <v>-17.4277041728526</v>
      </c>
      <c r="B4614">
        <v>-14.459629020207201</v>
      </c>
    </row>
    <row r="4615" spans="1:2" x14ac:dyDescent="0.25">
      <c r="A4615">
        <v>11.178251877878701</v>
      </c>
      <c r="B4615">
        <v>9.6196870183375403</v>
      </c>
    </row>
    <row r="4616" spans="1:2" x14ac:dyDescent="0.25">
      <c r="A4616">
        <v>4.89657026715326</v>
      </c>
      <c r="B4616">
        <v>1.5956237440723999</v>
      </c>
    </row>
    <row r="4617" spans="1:2" x14ac:dyDescent="0.25">
      <c r="A4617">
        <f>-1.73707009762299</f>
        <v>-1.73707009762299</v>
      </c>
      <c r="B4617">
        <v>-0.10514661752905501</v>
      </c>
    </row>
    <row r="4618" spans="1:2" x14ac:dyDescent="0.25">
      <c r="A4618">
        <f>-32.1100812071375</f>
        <v>-32.110081207137497</v>
      </c>
      <c r="B4618">
        <v>-16.110546778034099</v>
      </c>
    </row>
    <row r="4619" spans="1:2" x14ac:dyDescent="0.25">
      <c r="A4619">
        <v>-0.38631999839633402</v>
      </c>
      <c r="B4619">
        <v>5.7138552949253301</v>
      </c>
    </row>
    <row r="4620" spans="1:2" x14ac:dyDescent="0.25">
      <c r="A4620">
        <f>-35.1148551902521</f>
        <v>-35.114855190252101</v>
      </c>
      <c r="B4620">
        <v>-17.538528628681501</v>
      </c>
    </row>
    <row r="4621" spans="1:2" x14ac:dyDescent="0.25">
      <c r="A4621">
        <v>-0.77695858433812204</v>
      </c>
      <c r="B4621">
        <v>1.3727879546071999</v>
      </c>
    </row>
    <row r="4622" spans="1:2" x14ac:dyDescent="0.25">
      <c r="A4622">
        <v>2.43027101556689E-2</v>
      </c>
      <c r="B4622">
        <v>8.4784068918079605</v>
      </c>
    </row>
    <row r="4623" spans="1:2" x14ac:dyDescent="0.25">
      <c r="A4623">
        <v>25.6618505690709</v>
      </c>
      <c r="B4623">
        <v>-1.9772859869238499</v>
      </c>
    </row>
    <row r="4624" spans="1:2" x14ac:dyDescent="0.25">
      <c r="A4624">
        <v>26.099722480975899</v>
      </c>
      <c r="B4624">
        <v>-2.51625038970209</v>
      </c>
    </row>
    <row r="4625" spans="1:2" x14ac:dyDescent="0.25">
      <c r="A4625">
        <f>-33.4081942692502</f>
        <v>-33.408194269250203</v>
      </c>
      <c r="B4625">
        <v>-17.509749931523999</v>
      </c>
    </row>
    <row r="4626" spans="1:2" x14ac:dyDescent="0.25">
      <c r="A4626">
        <v>1.6510622501891099</v>
      </c>
      <c r="B4626">
        <v>5.5941452174003397</v>
      </c>
    </row>
    <row r="4627" spans="1:2" x14ac:dyDescent="0.25">
      <c r="A4627">
        <f>-22.9367119338274</f>
        <v>-22.9367119338274</v>
      </c>
      <c r="B4627">
        <v>-19.096450025868201</v>
      </c>
    </row>
    <row r="4628" spans="1:2" x14ac:dyDescent="0.25">
      <c r="A4628">
        <f>-25.4363348292186</f>
        <v>-25.436334829218598</v>
      </c>
      <c r="B4628">
        <v>-12.3028674939517</v>
      </c>
    </row>
    <row r="4629" spans="1:2" x14ac:dyDescent="0.25">
      <c r="A4629">
        <f>-34.805600135874</f>
        <v>-34.805600135874002</v>
      </c>
      <c r="B4629">
        <v>-14.217100143576699</v>
      </c>
    </row>
    <row r="4630" spans="1:2" x14ac:dyDescent="0.25">
      <c r="A4630">
        <v>12.885861513341499</v>
      </c>
      <c r="B4630">
        <v>0.33033668614967598</v>
      </c>
    </row>
    <row r="4631" spans="1:2" x14ac:dyDescent="0.25">
      <c r="A4631">
        <v>-1.2573733383282499</v>
      </c>
      <c r="B4631">
        <v>9.0971169954564299</v>
      </c>
    </row>
    <row r="4632" spans="1:2" x14ac:dyDescent="0.25">
      <c r="A4632">
        <f>-18.8192553074933</f>
        <v>-18.8192553074933</v>
      </c>
      <c r="B4632">
        <v>-14.2327437444217</v>
      </c>
    </row>
    <row r="4633" spans="1:2" x14ac:dyDescent="0.25">
      <c r="A4633">
        <v>39.7093696641207</v>
      </c>
      <c r="B4633">
        <v>-3.4735087613612698</v>
      </c>
    </row>
    <row r="4634" spans="1:2" x14ac:dyDescent="0.25">
      <c r="A4634">
        <v>-0.39194067110101899</v>
      </c>
      <c r="B4634">
        <v>7.1033394045989198</v>
      </c>
    </row>
    <row r="4635" spans="1:2" x14ac:dyDescent="0.25">
      <c r="A4635">
        <v>31.603558052803599</v>
      </c>
      <c r="B4635">
        <v>-3.5894842451922901</v>
      </c>
    </row>
    <row r="4636" spans="1:2" x14ac:dyDescent="0.25">
      <c r="A4636">
        <v>-4.4086019042076598</v>
      </c>
      <c r="B4636">
        <v>1.84383129877117</v>
      </c>
    </row>
    <row r="4637" spans="1:2" x14ac:dyDescent="0.25">
      <c r="A4637">
        <v>38.4423228585731</v>
      </c>
      <c r="B4637">
        <v>-3.8145046031319398</v>
      </c>
    </row>
    <row r="4638" spans="1:2" x14ac:dyDescent="0.25">
      <c r="A4638">
        <f>-28.2720096549025</f>
        <v>-28.272009654902501</v>
      </c>
      <c r="B4638">
        <v>-12.6051974253136</v>
      </c>
    </row>
    <row r="4639" spans="1:2" x14ac:dyDescent="0.25">
      <c r="A4639">
        <v>-3.5746936206161699</v>
      </c>
      <c r="B4639">
        <v>3.4264116699605398</v>
      </c>
    </row>
    <row r="4640" spans="1:2" x14ac:dyDescent="0.25">
      <c r="A4640">
        <f>-33.9620063387028</f>
        <v>-33.9620063387028</v>
      </c>
      <c r="B4640">
        <v>-11.6854022606733</v>
      </c>
    </row>
    <row r="4641" spans="1:2" x14ac:dyDescent="0.25">
      <c r="A4641">
        <v>-0.47731543307639102</v>
      </c>
      <c r="B4641">
        <v>7.6993594244364996</v>
      </c>
    </row>
    <row r="4642" spans="1:2" x14ac:dyDescent="0.25">
      <c r="A4642">
        <v>36.824771491390401</v>
      </c>
      <c r="B4642">
        <v>-1.59594787446829</v>
      </c>
    </row>
    <row r="4643" spans="1:2" x14ac:dyDescent="0.25">
      <c r="A4643">
        <f>-34.0218636356427</f>
        <v>-34.021863635642703</v>
      </c>
      <c r="B4643">
        <v>-15.7491659698488</v>
      </c>
    </row>
    <row r="4644" spans="1:2" x14ac:dyDescent="0.25">
      <c r="A4644">
        <f>-26.3276762196206</f>
        <v>-26.327676219620599</v>
      </c>
      <c r="B4644">
        <v>-17.424754017341701</v>
      </c>
    </row>
    <row r="4645" spans="1:2" x14ac:dyDescent="0.25">
      <c r="A4645">
        <v>7.0762162983854298</v>
      </c>
      <c r="B4645">
        <v>1.3790241235566001</v>
      </c>
    </row>
    <row r="4646" spans="1:2" x14ac:dyDescent="0.25">
      <c r="A4646">
        <v>1.4715006034872999</v>
      </c>
      <c r="B4646">
        <v>2.2400294447249798</v>
      </c>
    </row>
    <row r="4647" spans="1:2" x14ac:dyDescent="0.25">
      <c r="A4647">
        <v>27.234958902480599</v>
      </c>
      <c r="B4647">
        <v>-6.0235652069394696</v>
      </c>
    </row>
    <row r="4648" spans="1:2" x14ac:dyDescent="0.25">
      <c r="A4648">
        <f>-27.6087250045944</f>
        <v>-27.608725004594401</v>
      </c>
      <c r="B4648">
        <v>-19.342671311005901</v>
      </c>
    </row>
    <row r="4649" spans="1:2" x14ac:dyDescent="0.25">
      <c r="A4649">
        <v>24.589456238967902</v>
      </c>
      <c r="B4649">
        <v>-0.25826510532168101</v>
      </c>
    </row>
    <row r="4650" spans="1:2" x14ac:dyDescent="0.25">
      <c r="A4650">
        <v>1.88504126691875</v>
      </c>
      <c r="B4650">
        <v>8.77005835523169</v>
      </c>
    </row>
    <row r="4651" spans="1:2" x14ac:dyDescent="0.25">
      <c r="A4651">
        <v>3.20946840198321</v>
      </c>
      <c r="B4651">
        <v>3.4899996542945901</v>
      </c>
    </row>
    <row r="4652" spans="1:2" x14ac:dyDescent="0.25">
      <c r="A4652">
        <v>37.438962894012697</v>
      </c>
      <c r="B4652">
        <v>-4.0005280239403502</v>
      </c>
    </row>
    <row r="4653" spans="1:2" x14ac:dyDescent="0.25">
      <c r="A4653">
        <v>8.88808305026906</v>
      </c>
      <c r="B4653">
        <v>1.3861165967106901</v>
      </c>
    </row>
    <row r="4654" spans="1:2" x14ac:dyDescent="0.25">
      <c r="A4654">
        <v>5.3776321114387997</v>
      </c>
      <c r="B4654">
        <v>2.5643849689419298</v>
      </c>
    </row>
    <row r="4655" spans="1:2" x14ac:dyDescent="0.25">
      <c r="A4655">
        <v>-4.2236959377623702</v>
      </c>
      <c r="B4655">
        <v>2.0647515997155601</v>
      </c>
    </row>
    <row r="4656" spans="1:2" x14ac:dyDescent="0.25">
      <c r="A4656">
        <v>0.19031550388606799</v>
      </c>
      <c r="B4656">
        <v>0.47023506322641301</v>
      </c>
    </row>
    <row r="4657" spans="1:2" x14ac:dyDescent="0.25">
      <c r="A4657">
        <v>10.4144154723613</v>
      </c>
      <c r="B4657">
        <v>4.1691961157494797</v>
      </c>
    </row>
    <row r="4658" spans="1:2" x14ac:dyDescent="0.25">
      <c r="A4658">
        <f>-24.7206958400699</f>
        <v>-24.720695840069901</v>
      </c>
      <c r="B4658">
        <v>-12.9312981287204</v>
      </c>
    </row>
    <row r="4659" spans="1:2" x14ac:dyDescent="0.25">
      <c r="A4659">
        <f>-19.1846699173933</f>
        <v>-19.1846699173933</v>
      </c>
      <c r="B4659">
        <v>-12.8531207084255</v>
      </c>
    </row>
    <row r="4660" spans="1:2" x14ac:dyDescent="0.25">
      <c r="A4660">
        <v>-4.3937786128710501</v>
      </c>
      <c r="B4660">
        <v>0.56858388731652798</v>
      </c>
    </row>
    <row r="4661" spans="1:2" x14ac:dyDescent="0.25">
      <c r="A4661">
        <v>21.686579679649</v>
      </c>
      <c r="B4661">
        <v>-1.45000162745647</v>
      </c>
    </row>
    <row r="4662" spans="1:2" x14ac:dyDescent="0.25">
      <c r="A4662">
        <v>8.0419186588709</v>
      </c>
      <c r="B4662">
        <v>2.1127316081141401</v>
      </c>
    </row>
    <row r="4663" spans="1:2" x14ac:dyDescent="0.25">
      <c r="A4663">
        <v>5.1831066095283198</v>
      </c>
      <c r="B4663">
        <v>1.77682374013051</v>
      </c>
    </row>
    <row r="4664" spans="1:2" x14ac:dyDescent="0.25">
      <c r="A4664">
        <v>34.148771088576098</v>
      </c>
      <c r="B4664">
        <v>-3.8592319019841801</v>
      </c>
    </row>
    <row r="4665" spans="1:2" x14ac:dyDescent="0.25">
      <c r="A4665">
        <f>-18.4671926627952</f>
        <v>-18.467192662795199</v>
      </c>
      <c r="B4665">
        <v>-17.485612116128198</v>
      </c>
    </row>
    <row r="4666" spans="1:2" x14ac:dyDescent="0.25">
      <c r="A4666">
        <f>-31.5927077499166</f>
        <v>-31.592707749916599</v>
      </c>
      <c r="B4666">
        <v>-16.465748960766099</v>
      </c>
    </row>
    <row r="4667" spans="1:2" x14ac:dyDescent="0.25">
      <c r="A4667">
        <v>24.941278742087999</v>
      </c>
      <c r="B4667">
        <v>-7.4103166240366596</v>
      </c>
    </row>
    <row r="4668" spans="1:2" x14ac:dyDescent="0.25">
      <c r="A4668">
        <v>-4.9448677118676398</v>
      </c>
      <c r="B4668">
        <v>5.0762491643695702</v>
      </c>
    </row>
    <row r="4669" spans="1:2" x14ac:dyDescent="0.25">
      <c r="A4669">
        <f>-18.5265869567164</f>
        <v>-18.5265869567164</v>
      </c>
      <c r="B4669">
        <v>-9.8266706792822394</v>
      </c>
    </row>
    <row r="4670" spans="1:2" x14ac:dyDescent="0.25">
      <c r="A4670">
        <f>-16.3934721946815</f>
        <v>-16.3934721946815</v>
      </c>
      <c r="B4670">
        <v>-14.634735410850601</v>
      </c>
    </row>
    <row r="4671" spans="1:2" x14ac:dyDescent="0.25">
      <c r="A4671">
        <v>20.808278166822902</v>
      </c>
      <c r="B4671">
        <v>-3.3992078901377201</v>
      </c>
    </row>
    <row r="4672" spans="1:2" x14ac:dyDescent="0.25">
      <c r="A4672">
        <f>-24.470458287781</f>
        <v>-24.470458287781</v>
      </c>
      <c r="B4672">
        <v>-17.3720583419782</v>
      </c>
    </row>
    <row r="4673" spans="1:2" x14ac:dyDescent="0.25">
      <c r="A4673">
        <v>31.589927652690399</v>
      </c>
      <c r="B4673">
        <v>-6.7265640975286303</v>
      </c>
    </row>
    <row r="4674" spans="1:2" x14ac:dyDescent="0.25">
      <c r="A4674">
        <v>-2.7883779725797901</v>
      </c>
      <c r="B4674">
        <v>3.7975979148615102</v>
      </c>
    </row>
    <row r="4675" spans="1:2" x14ac:dyDescent="0.25">
      <c r="A4675">
        <v>12.3833014778525</v>
      </c>
      <c r="B4675">
        <v>6.2984729263596497</v>
      </c>
    </row>
    <row r="4676" spans="1:2" x14ac:dyDescent="0.25">
      <c r="A4676">
        <v>28.270146482603899</v>
      </c>
      <c r="B4676">
        <v>-1.1432923446035701</v>
      </c>
    </row>
    <row r="4677" spans="1:2" x14ac:dyDescent="0.25">
      <c r="A4677">
        <v>10.9490335904547</v>
      </c>
      <c r="B4677">
        <v>5.5196289939940497</v>
      </c>
    </row>
    <row r="4678" spans="1:2" x14ac:dyDescent="0.25">
      <c r="A4678">
        <v>11.010711675450301</v>
      </c>
      <c r="B4678">
        <v>5.7663586125505999</v>
      </c>
    </row>
    <row r="4679" spans="1:2" x14ac:dyDescent="0.25">
      <c r="A4679">
        <f>-24.9795075168481</f>
        <v>-24.979507516848098</v>
      </c>
      <c r="B4679">
        <v>-12.6906529471581</v>
      </c>
    </row>
    <row r="4680" spans="1:2" x14ac:dyDescent="0.25">
      <c r="A4680">
        <v>25.418662192278401</v>
      </c>
      <c r="B4680">
        <v>-2.66483156119715</v>
      </c>
    </row>
    <row r="4681" spans="1:2" x14ac:dyDescent="0.25">
      <c r="A4681">
        <v>36.045224228775702</v>
      </c>
      <c r="B4681">
        <v>-5.4593583981899201</v>
      </c>
    </row>
    <row r="4682" spans="1:2" x14ac:dyDescent="0.25">
      <c r="A4682">
        <f>-33.6605477890021</f>
        <v>-33.660547789002102</v>
      </c>
      <c r="B4682">
        <v>-17.1809365702428</v>
      </c>
    </row>
    <row r="4683" spans="1:2" x14ac:dyDescent="0.25">
      <c r="A4683">
        <f>-29.9951727104382</f>
        <v>-29.995172710438201</v>
      </c>
      <c r="B4683">
        <v>-16.054383580431502</v>
      </c>
    </row>
    <row r="4684" spans="1:2" x14ac:dyDescent="0.25">
      <c r="A4684">
        <f>-28.2042356160784</f>
        <v>-28.2042356160784</v>
      </c>
      <c r="B4684">
        <v>-13.678772266892899</v>
      </c>
    </row>
    <row r="4685" spans="1:2" x14ac:dyDescent="0.25">
      <c r="A4685">
        <v>10.6272633650195</v>
      </c>
      <c r="B4685">
        <v>5.9697199501210196</v>
      </c>
    </row>
    <row r="4686" spans="1:2" x14ac:dyDescent="0.25">
      <c r="A4686">
        <f>-18.8350772974975</f>
        <v>-18.835077297497499</v>
      </c>
      <c r="B4686">
        <v>-13.945645503077801</v>
      </c>
    </row>
    <row r="4687" spans="1:2" x14ac:dyDescent="0.25">
      <c r="A4687">
        <f>-18.167026157111</f>
        <v>-18.167026157111</v>
      </c>
      <c r="B4687">
        <v>-17.912320024659099</v>
      </c>
    </row>
    <row r="4688" spans="1:2" x14ac:dyDescent="0.25">
      <c r="A4688">
        <v>2.0136833018961</v>
      </c>
      <c r="B4688">
        <v>2.67722917388177</v>
      </c>
    </row>
    <row r="4689" spans="1:2" x14ac:dyDescent="0.25">
      <c r="A4689">
        <f>-22.2304205646438</f>
        <v>-22.230420564643801</v>
      </c>
      <c r="B4689">
        <v>-19.230173622520098</v>
      </c>
    </row>
    <row r="4690" spans="1:2" x14ac:dyDescent="0.25">
      <c r="A4690">
        <v>21.223538475446599</v>
      </c>
      <c r="B4690">
        <v>-0.87497112324342297</v>
      </c>
    </row>
    <row r="4691" spans="1:2" x14ac:dyDescent="0.25">
      <c r="A4691">
        <v>34.509367150435999</v>
      </c>
      <c r="B4691">
        <v>-0.96252482890493696</v>
      </c>
    </row>
    <row r="4692" spans="1:2" x14ac:dyDescent="0.25">
      <c r="A4692">
        <f>-32.2099960055017</f>
        <v>-32.209996005501701</v>
      </c>
      <c r="B4692">
        <v>-9.7103625730945193</v>
      </c>
    </row>
    <row r="4693" spans="1:2" x14ac:dyDescent="0.25">
      <c r="A4693">
        <v>28.3117142901643</v>
      </c>
      <c r="B4693">
        <v>-1.25536309143416</v>
      </c>
    </row>
    <row r="4694" spans="1:2" x14ac:dyDescent="0.25">
      <c r="A4694">
        <v>35.493771987451503</v>
      </c>
      <c r="B4694">
        <v>-8.7969661991221599</v>
      </c>
    </row>
    <row r="4695" spans="1:2" x14ac:dyDescent="0.25">
      <c r="A4695">
        <v>34.691052937332799</v>
      </c>
      <c r="B4695">
        <v>-2.9183681909654702</v>
      </c>
    </row>
    <row r="4696" spans="1:2" x14ac:dyDescent="0.25">
      <c r="A4696">
        <v>32.058553651299199</v>
      </c>
      <c r="B4696">
        <v>-1.51122542281214</v>
      </c>
    </row>
    <row r="4697" spans="1:2" x14ac:dyDescent="0.25">
      <c r="A4697">
        <v>-6.1918839243194199</v>
      </c>
      <c r="B4697">
        <v>4.89844389962136</v>
      </c>
    </row>
    <row r="4698" spans="1:2" x14ac:dyDescent="0.25">
      <c r="A4698">
        <v>4.7660355240244696</v>
      </c>
      <c r="B4698">
        <v>4.2425880724692799</v>
      </c>
    </row>
    <row r="4699" spans="1:2" x14ac:dyDescent="0.25">
      <c r="A4699">
        <v>-4.8378893075310598</v>
      </c>
      <c r="B4699">
        <v>2.3044410746128401</v>
      </c>
    </row>
    <row r="4700" spans="1:2" x14ac:dyDescent="0.25">
      <c r="A4700">
        <f>-28.6108780187634</f>
        <v>-28.610878018763401</v>
      </c>
      <c r="B4700">
        <v>-10.7369063275596</v>
      </c>
    </row>
    <row r="4701" spans="1:2" x14ac:dyDescent="0.25">
      <c r="A4701">
        <f>-26.7005135122343</f>
        <v>-26.700513512234298</v>
      </c>
      <c r="B4701">
        <v>-15.3201643875332</v>
      </c>
    </row>
    <row r="4702" spans="1:2" x14ac:dyDescent="0.25">
      <c r="A4702">
        <v>34.794727120859498</v>
      </c>
      <c r="B4702">
        <v>-0.350117801587776</v>
      </c>
    </row>
    <row r="4703" spans="1:2" x14ac:dyDescent="0.25">
      <c r="A4703">
        <f>-27.976145288736</f>
        <v>-27.976145288735999</v>
      </c>
      <c r="B4703">
        <v>-15.3178531471513</v>
      </c>
    </row>
    <row r="4704" spans="1:2" x14ac:dyDescent="0.25">
      <c r="A4704">
        <v>26.997115372620701</v>
      </c>
      <c r="B4704">
        <v>-1.9092179345112801</v>
      </c>
    </row>
    <row r="4705" spans="1:2" x14ac:dyDescent="0.25">
      <c r="A4705">
        <v>35.718125696679103</v>
      </c>
      <c r="B4705">
        <v>-5.2706364241108199</v>
      </c>
    </row>
    <row r="4706" spans="1:2" x14ac:dyDescent="0.25">
      <c r="A4706">
        <f>-18.005741487988</f>
        <v>-18.005741487988001</v>
      </c>
      <c r="B4706">
        <v>-18.667411508753499</v>
      </c>
    </row>
    <row r="4707" spans="1:2" x14ac:dyDescent="0.25">
      <c r="A4707">
        <v>10.7683459206243</v>
      </c>
      <c r="B4707">
        <v>6.1816085346450196</v>
      </c>
    </row>
    <row r="4708" spans="1:2" x14ac:dyDescent="0.25">
      <c r="A4708">
        <v>2.0886344376100801</v>
      </c>
      <c r="B4708">
        <v>7.7193794436746996</v>
      </c>
    </row>
    <row r="4709" spans="1:2" x14ac:dyDescent="0.25">
      <c r="A4709">
        <v>24.038441283035301</v>
      </c>
      <c r="B4709">
        <v>-4.5320841606878499</v>
      </c>
    </row>
    <row r="4710" spans="1:2" x14ac:dyDescent="0.25">
      <c r="A4710">
        <v>8.8277179878561505</v>
      </c>
      <c r="B4710">
        <v>6.9138213750353996</v>
      </c>
    </row>
    <row r="4711" spans="1:2" x14ac:dyDescent="0.25">
      <c r="A4711">
        <v>11.3742466010653</v>
      </c>
      <c r="B4711">
        <v>8.7971953791880608</v>
      </c>
    </row>
    <row r="4712" spans="1:2" x14ac:dyDescent="0.25">
      <c r="A4712">
        <v>33.293258833261397</v>
      </c>
      <c r="B4712">
        <v>-3.26374261344953</v>
      </c>
    </row>
    <row r="4713" spans="1:2" x14ac:dyDescent="0.25">
      <c r="A4713">
        <v>1.2442574144057501</v>
      </c>
      <c r="B4713">
        <v>-0.23528965647862299</v>
      </c>
    </row>
    <row r="4714" spans="1:2" x14ac:dyDescent="0.25">
      <c r="A4714">
        <v>35.377668637023298</v>
      </c>
      <c r="B4714">
        <v>-7.2682498139513001</v>
      </c>
    </row>
    <row r="4715" spans="1:2" x14ac:dyDescent="0.25">
      <c r="A4715">
        <f>-27.7823003415859</f>
        <v>-27.782300341585898</v>
      </c>
      <c r="B4715">
        <v>-16.054222713716101</v>
      </c>
    </row>
    <row r="4716" spans="1:2" x14ac:dyDescent="0.25">
      <c r="A4716">
        <v>28.272355813082498</v>
      </c>
      <c r="B4716">
        <v>-1.62037346166237</v>
      </c>
    </row>
    <row r="4717" spans="1:2" x14ac:dyDescent="0.25">
      <c r="A4717">
        <f>-27.0393400437955</f>
        <v>-27.039340043795502</v>
      </c>
      <c r="B4717">
        <v>-12.1626293661212</v>
      </c>
    </row>
    <row r="4718" spans="1:2" x14ac:dyDescent="0.25">
      <c r="A4718">
        <v>7.8018195082317101</v>
      </c>
      <c r="B4718">
        <v>8.3581061994326493</v>
      </c>
    </row>
    <row r="4719" spans="1:2" x14ac:dyDescent="0.25">
      <c r="A4719">
        <v>2.73397317305563</v>
      </c>
      <c r="B4719">
        <v>2.2304613459250899</v>
      </c>
    </row>
    <row r="4720" spans="1:2" x14ac:dyDescent="0.25">
      <c r="A4720">
        <v>27.314774318902799</v>
      </c>
      <c r="B4720">
        <v>-2.6586398343345201</v>
      </c>
    </row>
    <row r="4721" spans="1:2" x14ac:dyDescent="0.25">
      <c r="A4721">
        <v>7.7632215154261202</v>
      </c>
      <c r="B4721">
        <v>1.4980871213347899</v>
      </c>
    </row>
    <row r="4722" spans="1:2" x14ac:dyDescent="0.25">
      <c r="A4722">
        <v>-5.11618478252917</v>
      </c>
      <c r="B4722">
        <v>8.5231337369060292</v>
      </c>
    </row>
    <row r="4723" spans="1:2" x14ac:dyDescent="0.25">
      <c r="A4723">
        <v>3.8554682577789099</v>
      </c>
      <c r="B4723">
        <v>0.15861134778663799</v>
      </c>
    </row>
    <row r="4724" spans="1:2" x14ac:dyDescent="0.25">
      <c r="A4724">
        <v>12.940726415926999</v>
      </c>
      <c r="B4724">
        <v>4.92090871544523</v>
      </c>
    </row>
    <row r="4725" spans="1:2" x14ac:dyDescent="0.25">
      <c r="A4725">
        <v>-4.2858690453948203</v>
      </c>
      <c r="B4725">
        <v>4.27925953650686</v>
      </c>
    </row>
    <row r="4726" spans="1:2" x14ac:dyDescent="0.25">
      <c r="A4726">
        <f>-26.8665132651217</f>
        <v>-26.8665132651217</v>
      </c>
      <c r="B4726">
        <v>-13.367740876190201</v>
      </c>
    </row>
    <row r="4727" spans="1:2" x14ac:dyDescent="0.25">
      <c r="A4727">
        <v>2.6238523168286298</v>
      </c>
      <c r="B4727">
        <v>5.04223559400232</v>
      </c>
    </row>
    <row r="4728" spans="1:2" x14ac:dyDescent="0.25">
      <c r="A4728">
        <v>1.5818781245059299</v>
      </c>
      <c r="B4728">
        <v>6.5978022105309204</v>
      </c>
    </row>
    <row r="4729" spans="1:2" x14ac:dyDescent="0.25">
      <c r="A4729">
        <v>33.864531486790803</v>
      </c>
      <c r="B4729">
        <v>-6.3908588551744296</v>
      </c>
    </row>
    <row r="4730" spans="1:2" x14ac:dyDescent="0.25">
      <c r="A4730">
        <f>-31.0795914490708</f>
        <v>-31.079591449070801</v>
      </c>
      <c r="B4730">
        <v>-12.0806806251542</v>
      </c>
    </row>
    <row r="4731" spans="1:2" x14ac:dyDescent="0.25">
      <c r="A4731">
        <v>35.964712620672003</v>
      </c>
      <c r="B4731">
        <v>-6.9299287180341897</v>
      </c>
    </row>
    <row r="4732" spans="1:2" x14ac:dyDescent="0.25">
      <c r="A4732">
        <v>25.129305477182498</v>
      </c>
      <c r="B4732">
        <v>-6.1933707217573799</v>
      </c>
    </row>
    <row r="4733" spans="1:2" x14ac:dyDescent="0.25">
      <c r="A4733">
        <f>-33.9140958585326</f>
        <v>-33.914095858532598</v>
      </c>
      <c r="B4733">
        <v>-14.351209698611999</v>
      </c>
    </row>
    <row r="4734" spans="1:2" x14ac:dyDescent="0.25">
      <c r="A4734">
        <f>-21.2128799328055</f>
        <v>-21.2128799328055</v>
      </c>
      <c r="B4734">
        <v>-16.832034564262901</v>
      </c>
    </row>
    <row r="4735" spans="1:2" x14ac:dyDescent="0.25">
      <c r="A4735">
        <v>31.348601881589101</v>
      </c>
      <c r="B4735">
        <v>-4.6782258324163202</v>
      </c>
    </row>
    <row r="4736" spans="1:2" x14ac:dyDescent="0.25">
      <c r="A4736">
        <f>-32.6926564108619</f>
        <v>-32.6926564108619</v>
      </c>
      <c r="B4736">
        <v>-14.2049215079129</v>
      </c>
    </row>
    <row r="4737" spans="1:2" x14ac:dyDescent="0.25">
      <c r="A4737">
        <v>33.446406408405402</v>
      </c>
      <c r="B4737">
        <v>-5.4694620426494804</v>
      </c>
    </row>
    <row r="4738" spans="1:2" x14ac:dyDescent="0.25">
      <c r="A4738">
        <f>-34.9073991032967</f>
        <v>-34.907399103296697</v>
      </c>
      <c r="B4738">
        <v>-18.959485916198901</v>
      </c>
    </row>
    <row r="4739" spans="1:2" x14ac:dyDescent="0.25">
      <c r="A4739">
        <v>1.8456056605987201</v>
      </c>
      <c r="B4739">
        <v>6.6715949252001101</v>
      </c>
    </row>
    <row r="4740" spans="1:2" x14ac:dyDescent="0.25">
      <c r="A4740">
        <v>40.199153396170303</v>
      </c>
      <c r="B4740">
        <v>-2.3737030843921998</v>
      </c>
    </row>
    <row r="4741" spans="1:2" x14ac:dyDescent="0.25">
      <c r="A4741">
        <f>-18.2983461479319</f>
        <v>-18.298346147931898</v>
      </c>
      <c r="B4741">
        <v>-11.907056988862101</v>
      </c>
    </row>
    <row r="4742" spans="1:2" x14ac:dyDescent="0.25">
      <c r="A4742">
        <v>12.047720015811199</v>
      </c>
      <c r="B4742">
        <v>6.0586221889127403</v>
      </c>
    </row>
    <row r="4743" spans="1:2" x14ac:dyDescent="0.25">
      <c r="A4743">
        <f>-23.4633947282331</f>
        <v>-23.463394728233101</v>
      </c>
      <c r="B4743">
        <v>-14.115656420206401</v>
      </c>
    </row>
    <row r="4744" spans="1:2" x14ac:dyDescent="0.25">
      <c r="A4744">
        <v>13.4225552365345</v>
      </c>
      <c r="B4744">
        <v>3.9007072375532101</v>
      </c>
    </row>
    <row r="4745" spans="1:2" x14ac:dyDescent="0.25">
      <c r="A4745">
        <f>-29.3998102728336</f>
        <v>-29.399810272833601</v>
      </c>
      <c r="B4745">
        <v>-19.292760759408001</v>
      </c>
    </row>
    <row r="4746" spans="1:2" x14ac:dyDescent="0.25">
      <c r="A4746">
        <v>24.5775009289083</v>
      </c>
      <c r="B4746">
        <v>-4.8002550779432598</v>
      </c>
    </row>
    <row r="4747" spans="1:2" x14ac:dyDescent="0.25">
      <c r="A4747">
        <v>-2.5859099755772901</v>
      </c>
      <c r="B4747">
        <v>4.1887642386435999</v>
      </c>
    </row>
    <row r="4748" spans="1:2" x14ac:dyDescent="0.25">
      <c r="A4748">
        <v>21.876612342161302</v>
      </c>
      <c r="B4748">
        <v>-7.9431033519638197</v>
      </c>
    </row>
    <row r="4749" spans="1:2" x14ac:dyDescent="0.25">
      <c r="A4749">
        <f>-24.3111297772768</f>
        <v>-24.3111297772768</v>
      </c>
      <c r="B4749">
        <v>-13.1924396277845</v>
      </c>
    </row>
    <row r="4750" spans="1:2" x14ac:dyDescent="0.25">
      <c r="A4750">
        <v>7.0796427807215796</v>
      </c>
      <c r="B4750">
        <v>0.49250227105924099</v>
      </c>
    </row>
    <row r="4751" spans="1:2" x14ac:dyDescent="0.25">
      <c r="A4751">
        <v>10.8143027999098</v>
      </c>
      <c r="B4751">
        <v>0.696772067014513</v>
      </c>
    </row>
    <row r="4752" spans="1:2" x14ac:dyDescent="0.25">
      <c r="A4752">
        <f>-29.7739782975184</f>
        <v>-29.773978297518401</v>
      </c>
      <c r="B4752">
        <v>-16.287385973364199</v>
      </c>
    </row>
    <row r="4753" spans="1:2" x14ac:dyDescent="0.25">
      <c r="A4753">
        <f>-23.4194787776893</f>
        <v>-23.419478777689299</v>
      </c>
      <c r="B4753">
        <v>-16.279510428297598</v>
      </c>
    </row>
    <row r="4754" spans="1:2" x14ac:dyDescent="0.25">
      <c r="A4754">
        <f>-28.9639084459826</f>
        <v>-28.9639084459826</v>
      </c>
      <c r="B4754">
        <v>-11.9559029639399</v>
      </c>
    </row>
    <row r="4755" spans="1:2" x14ac:dyDescent="0.25">
      <c r="A4755">
        <v>29.232437022663401</v>
      </c>
      <c r="B4755">
        <v>-6.21727912792268</v>
      </c>
    </row>
    <row r="4756" spans="1:2" x14ac:dyDescent="0.25">
      <c r="A4756">
        <v>5.5053123566839597</v>
      </c>
      <c r="B4756">
        <v>8.7399143243240296</v>
      </c>
    </row>
    <row r="4757" spans="1:2" x14ac:dyDescent="0.25">
      <c r="A4757">
        <v>-3.9133496142188799</v>
      </c>
      <c r="B4757">
        <v>0.67089671416265495</v>
      </c>
    </row>
    <row r="4758" spans="1:2" x14ac:dyDescent="0.25">
      <c r="A4758">
        <f>-5.74925244125448</f>
        <v>-5.7492524412544803</v>
      </c>
      <c r="B4758">
        <v>-0.229020315506376</v>
      </c>
    </row>
    <row r="4759" spans="1:2" x14ac:dyDescent="0.25">
      <c r="A4759">
        <f>-17.3193330208504</f>
        <v>-17.319333020850401</v>
      </c>
      <c r="B4759">
        <v>-16.860579216050201</v>
      </c>
    </row>
    <row r="4760" spans="1:2" x14ac:dyDescent="0.25">
      <c r="A4760">
        <f>-33.6219756684346</f>
        <v>-33.621975668434601</v>
      </c>
      <c r="B4760">
        <v>-15.082171025122401</v>
      </c>
    </row>
    <row r="4761" spans="1:2" x14ac:dyDescent="0.25">
      <c r="A4761">
        <v>-5.2492694380070004</v>
      </c>
      <c r="B4761">
        <v>3.5145466914919998</v>
      </c>
    </row>
    <row r="4762" spans="1:2" x14ac:dyDescent="0.25">
      <c r="A4762">
        <f>-20.0305577365182</f>
        <v>-20.030557736518201</v>
      </c>
      <c r="B4762">
        <v>-15.8332758805625</v>
      </c>
    </row>
    <row r="4763" spans="1:2" x14ac:dyDescent="0.25">
      <c r="A4763">
        <f>-33.2225159376782</f>
        <v>-33.222515937678203</v>
      </c>
      <c r="B4763">
        <v>-16.401822964455</v>
      </c>
    </row>
    <row r="4764" spans="1:2" x14ac:dyDescent="0.25">
      <c r="A4764">
        <v>22.623390605732698</v>
      </c>
      <c r="B4764">
        <v>-8.5703187777011003</v>
      </c>
    </row>
    <row r="4765" spans="1:2" x14ac:dyDescent="0.25">
      <c r="A4765">
        <f>-27.2043678653221</f>
        <v>-27.204367865322101</v>
      </c>
      <c r="B4765">
        <v>-18.863256834776799</v>
      </c>
    </row>
    <row r="4766" spans="1:2" x14ac:dyDescent="0.25">
      <c r="A4766">
        <v>3.4919023910544502</v>
      </c>
      <c r="B4766">
        <v>0.18448555019675</v>
      </c>
    </row>
    <row r="4767" spans="1:2" x14ac:dyDescent="0.25">
      <c r="A4767">
        <f>-31.7712187856762</f>
        <v>-31.771218785676201</v>
      </c>
      <c r="B4767">
        <v>-10.460463073881501</v>
      </c>
    </row>
    <row r="4768" spans="1:2" x14ac:dyDescent="0.25">
      <c r="A4768">
        <v>4.2073420462896598</v>
      </c>
      <c r="B4768">
        <v>6.5339494633286996</v>
      </c>
    </row>
    <row r="4769" spans="1:2" x14ac:dyDescent="0.25">
      <c r="A4769">
        <v>10.533816066730701</v>
      </c>
      <c r="B4769">
        <v>3.2553168584762302</v>
      </c>
    </row>
    <row r="4770" spans="1:2" x14ac:dyDescent="0.25">
      <c r="A4770">
        <v>32.465461739628303</v>
      </c>
      <c r="B4770">
        <v>-6.2637360595345699</v>
      </c>
    </row>
    <row r="4771" spans="1:2" x14ac:dyDescent="0.25">
      <c r="A4771">
        <f>-28.1517950565755</f>
        <v>-28.151795056575502</v>
      </c>
      <c r="B4771">
        <v>-9.7419412507049792</v>
      </c>
    </row>
    <row r="4772" spans="1:2" x14ac:dyDescent="0.25">
      <c r="A4772">
        <f>-26.2549454688293</f>
        <v>-26.254945468829298</v>
      </c>
      <c r="B4772">
        <v>-14.3561688263186</v>
      </c>
    </row>
    <row r="4773" spans="1:2" x14ac:dyDescent="0.25">
      <c r="A4773">
        <f>-35.3076102339633</f>
        <v>-35.307610233963302</v>
      </c>
      <c r="B4773">
        <v>-9.4614732623698803</v>
      </c>
    </row>
    <row r="4774" spans="1:2" x14ac:dyDescent="0.25">
      <c r="A4774">
        <v>0.159106482822855</v>
      </c>
      <c r="B4774">
        <v>5.5055928104907697</v>
      </c>
    </row>
    <row r="4775" spans="1:2" x14ac:dyDescent="0.25">
      <c r="A4775">
        <v>30.0068769532372</v>
      </c>
      <c r="B4775">
        <v>-3.2474755384835801</v>
      </c>
    </row>
    <row r="4776" spans="1:2" x14ac:dyDescent="0.25">
      <c r="A4776">
        <f>-19.5746808128184</f>
        <v>-19.5746808128184</v>
      </c>
      <c r="B4776">
        <v>-18.6218997066761</v>
      </c>
    </row>
    <row r="4777" spans="1:2" x14ac:dyDescent="0.25">
      <c r="A4777">
        <v>-4.1841766330003098</v>
      </c>
      <c r="B4777">
        <v>9.2776404127287506</v>
      </c>
    </row>
    <row r="4778" spans="1:2" x14ac:dyDescent="0.25">
      <c r="A4778">
        <v>21.8155673621369</v>
      </c>
      <c r="B4778">
        <v>-3.0226107028092701</v>
      </c>
    </row>
    <row r="4779" spans="1:2" x14ac:dyDescent="0.25">
      <c r="A4779">
        <f>-25.7046191235725</f>
        <v>-25.704619123572499</v>
      </c>
      <c r="B4779">
        <v>-16.085573062815001</v>
      </c>
    </row>
    <row r="4780" spans="1:2" x14ac:dyDescent="0.25">
      <c r="A4780">
        <v>21.259192439479399</v>
      </c>
      <c r="B4780">
        <v>-0.39811466337531998</v>
      </c>
    </row>
    <row r="4781" spans="1:2" x14ac:dyDescent="0.25">
      <c r="A4781">
        <f>-16.391943095083</f>
        <v>-16.391943095083001</v>
      </c>
      <c r="B4781">
        <v>-11.8441275783556</v>
      </c>
    </row>
    <row r="4782" spans="1:2" x14ac:dyDescent="0.25">
      <c r="A4782">
        <f>-17.8660469435221</f>
        <v>-17.8660469435221</v>
      </c>
      <c r="B4782">
        <v>-11.1117772509721</v>
      </c>
    </row>
    <row r="4783" spans="1:2" x14ac:dyDescent="0.25">
      <c r="A4783">
        <v>0.88905127179114196</v>
      </c>
      <c r="B4783">
        <v>4.5083644278601698</v>
      </c>
    </row>
    <row r="4784" spans="1:2" x14ac:dyDescent="0.25">
      <c r="A4784">
        <v>10.0979446964405</v>
      </c>
      <c r="B4784">
        <v>2.9371907576021599</v>
      </c>
    </row>
    <row r="4785" spans="1:2" x14ac:dyDescent="0.25">
      <c r="A4785">
        <v>12.4421740636683</v>
      </c>
      <c r="B4785">
        <v>4.9526952479098503</v>
      </c>
    </row>
    <row r="4786" spans="1:2" x14ac:dyDescent="0.25">
      <c r="A4786">
        <f>-35.0405682679589</f>
        <v>-35.040568267958903</v>
      </c>
      <c r="B4786">
        <v>-12.0770392508573</v>
      </c>
    </row>
    <row r="4787" spans="1:2" x14ac:dyDescent="0.25">
      <c r="A4787">
        <v>4.1867791282198397</v>
      </c>
      <c r="B4787">
        <v>4.1036625699260201</v>
      </c>
    </row>
    <row r="4788" spans="1:2" x14ac:dyDescent="0.25">
      <c r="A4788">
        <v>37.831337873614899</v>
      </c>
      <c r="B4788">
        <v>-1.07760588320573</v>
      </c>
    </row>
    <row r="4789" spans="1:2" x14ac:dyDescent="0.25">
      <c r="A4789">
        <v>10.0854049135402</v>
      </c>
      <c r="B4789">
        <v>0.79596238913424899</v>
      </c>
    </row>
    <row r="4790" spans="1:2" x14ac:dyDescent="0.25">
      <c r="A4790">
        <f>-21.5040368241879</f>
        <v>-21.504036824187899</v>
      </c>
      <c r="B4790">
        <v>-11.1443975789613</v>
      </c>
    </row>
    <row r="4791" spans="1:2" x14ac:dyDescent="0.25">
      <c r="A4791">
        <v>1.2955999267638501</v>
      </c>
      <c r="B4791">
        <v>1.5420682930226901</v>
      </c>
    </row>
    <row r="4792" spans="1:2" x14ac:dyDescent="0.25">
      <c r="A4792">
        <v>35.167780074767201</v>
      </c>
      <c r="B4792">
        <v>-3.3734147955666902</v>
      </c>
    </row>
    <row r="4793" spans="1:2" x14ac:dyDescent="0.25">
      <c r="A4793">
        <v>12.078948758990601</v>
      </c>
      <c r="B4793">
        <v>4.5496811416546201</v>
      </c>
    </row>
    <row r="4794" spans="1:2" x14ac:dyDescent="0.25">
      <c r="A4794">
        <f>-19.9924731781326</f>
        <v>-19.992473178132599</v>
      </c>
      <c r="B4794">
        <v>-14.300112446132999</v>
      </c>
    </row>
    <row r="4795" spans="1:2" x14ac:dyDescent="0.25">
      <c r="A4795">
        <v>-1.12270255147607</v>
      </c>
      <c r="B4795">
        <v>3.7580142174812901</v>
      </c>
    </row>
    <row r="4796" spans="1:2" x14ac:dyDescent="0.25">
      <c r="A4796">
        <v>3.1567705171235598</v>
      </c>
      <c r="B4796">
        <v>5.86457648419315</v>
      </c>
    </row>
    <row r="4797" spans="1:2" x14ac:dyDescent="0.25">
      <c r="A4797">
        <v>-4.2341632123366999</v>
      </c>
      <c r="B4797">
        <v>0.57871436662931497</v>
      </c>
    </row>
    <row r="4798" spans="1:2" x14ac:dyDescent="0.25">
      <c r="A4798">
        <v>9.8200637823980994</v>
      </c>
      <c r="B4798">
        <v>8.2651174059244905</v>
      </c>
    </row>
    <row r="4799" spans="1:2" x14ac:dyDescent="0.25">
      <c r="A4799">
        <v>40.101615812757998</v>
      </c>
      <c r="B4799">
        <v>-8.6179452257605504</v>
      </c>
    </row>
    <row r="4800" spans="1:2" x14ac:dyDescent="0.25">
      <c r="A4800">
        <v>1.2864300771091901</v>
      </c>
      <c r="B4800">
        <v>6.5188055441620101</v>
      </c>
    </row>
    <row r="4801" spans="1:2" x14ac:dyDescent="0.25">
      <c r="A4801">
        <v>39.8737267936229</v>
      </c>
      <c r="B4801">
        <v>-6.7976167201337097</v>
      </c>
    </row>
    <row r="4802" spans="1:2" x14ac:dyDescent="0.25">
      <c r="A4802">
        <v>20.9467290231402</v>
      </c>
      <c r="B4802">
        <v>-2.9738557666849901</v>
      </c>
    </row>
    <row r="4803" spans="1:2" x14ac:dyDescent="0.25">
      <c r="A4803">
        <f>-23.9587090057586</f>
        <v>-23.9587090057586</v>
      </c>
      <c r="B4803">
        <v>-19.1672501154525</v>
      </c>
    </row>
    <row r="4804" spans="1:2" x14ac:dyDescent="0.25">
      <c r="A4804">
        <v>29.988022297370701</v>
      </c>
      <c r="B4804">
        <v>-4.3957644212636797</v>
      </c>
    </row>
    <row r="4805" spans="1:2" x14ac:dyDescent="0.25">
      <c r="A4805">
        <v>13.2413398596536</v>
      </c>
      <c r="B4805">
        <v>5.5854622198856703</v>
      </c>
    </row>
    <row r="4806" spans="1:2" x14ac:dyDescent="0.25">
      <c r="A4806">
        <v>22.196075447050401</v>
      </c>
      <c r="B4806">
        <v>-2.4371655844357401</v>
      </c>
    </row>
    <row r="4807" spans="1:2" x14ac:dyDescent="0.25">
      <c r="A4807">
        <f>-24.1069923580523</f>
        <v>-24.106992358052299</v>
      </c>
      <c r="B4807">
        <v>-11.711365355941201</v>
      </c>
    </row>
    <row r="4808" spans="1:2" x14ac:dyDescent="0.25">
      <c r="A4808">
        <f>-31.0763460938731</f>
        <v>-31.076346093873099</v>
      </c>
      <c r="B4808">
        <v>-15.6347766448273</v>
      </c>
    </row>
    <row r="4809" spans="1:2" x14ac:dyDescent="0.25">
      <c r="A4809">
        <f>-21.9346155742379</f>
        <v>-21.934615574237899</v>
      </c>
      <c r="B4809">
        <v>-19.3757073898194</v>
      </c>
    </row>
    <row r="4810" spans="1:2" x14ac:dyDescent="0.25">
      <c r="A4810">
        <f>-34.907806700456</f>
        <v>-34.907806700456</v>
      </c>
      <c r="B4810">
        <v>-15.9730358222299</v>
      </c>
    </row>
    <row r="4811" spans="1:2" x14ac:dyDescent="0.25">
      <c r="A4811">
        <v>24.336243705765501</v>
      </c>
      <c r="B4811">
        <v>-8.4725390776769007</v>
      </c>
    </row>
    <row r="4812" spans="1:2" x14ac:dyDescent="0.25">
      <c r="A4812">
        <v>23.9186452684154</v>
      </c>
      <c r="B4812">
        <v>-3.5619267508938299</v>
      </c>
    </row>
    <row r="4813" spans="1:2" x14ac:dyDescent="0.25">
      <c r="A4813">
        <v>6.08651813153259</v>
      </c>
      <c r="B4813">
        <v>2.87904519909099</v>
      </c>
    </row>
    <row r="4814" spans="1:2" x14ac:dyDescent="0.25">
      <c r="A4814">
        <v>-2.9128194449197302</v>
      </c>
      <c r="B4814">
        <v>0.41963346155423398</v>
      </c>
    </row>
    <row r="4815" spans="1:2" x14ac:dyDescent="0.25">
      <c r="A4815">
        <f>-1.01836350772718</f>
        <v>-1.01836350772718</v>
      </c>
      <c r="B4815">
        <v>-0.32438692362493599</v>
      </c>
    </row>
    <row r="4816" spans="1:2" x14ac:dyDescent="0.25">
      <c r="A4816">
        <v>1.8169667050607601</v>
      </c>
      <c r="B4816">
        <v>5.6287511456503196</v>
      </c>
    </row>
    <row r="4817" spans="1:2" x14ac:dyDescent="0.25">
      <c r="A4817">
        <v>37.946831079166898</v>
      </c>
      <c r="B4817">
        <v>-5.20589291570756</v>
      </c>
    </row>
    <row r="4818" spans="1:2" x14ac:dyDescent="0.25">
      <c r="A4818">
        <f>-16.7692878336771</f>
        <v>-16.769287833677101</v>
      </c>
      <c r="B4818">
        <v>-18.894448958930099</v>
      </c>
    </row>
    <row r="4819" spans="1:2" x14ac:dyDescent="0.25">
      <c r="A4819">
        <v>-0.22420103341345199</v>
      </c>
      <c r="B4819">
        <v>4.26235794902151</v>
      </c>
    </row>
    <row r="4820" spans="1:2" x14ac:dyDescent="0.25">
      <c r="A4820">
        <f>-29.4214699101046</f>
        <v>-29.421469910104602</v>
      </c>
      <c r="B4820">
        <v>-10.171431286729799</v>
      </c>
    </row>
    <row r="4821" spans="1:2" x14ac:dyDescent="0.25">
      <c r="A4821">
        <f>-16.6679542025224</f>
        <v>-16.667954202522399</v>
      </c>
      <c r="B4821">
        <v>-12.3803269789127</v>
      </c>
    </row>
    <row r="4822" spans="1:2" x14ac:dyDescent="0.25">
      <c r="A4822">
        <v>28.7946608520454</v>
      </c>
      <c r="B4822">
        <v>-9.1759857711807893</v>
      </c>
    </row>
    <row r="4823" spans="1:2" x14ac:dyDescent="0.25">
      <c r="A4823">
        <f>-25.5921174497356</f>
        <v>-25.5921174497356</v>
      </c>
      <c r="B4823">
        <v>-16.1710204952971</v>
      </c>
    </row>
    <row r="4824" spans="1:2" x14ac:dyDescent="0.25">
      <c r="A4824">
        <v>-4.8766777497613303</v>
      </c>
      <c r="B4824">
        <v>0.45133173131656201</v>
      </c>
    </row>
    <row r="4825" spans="1:2" x14ac:dyDescent="0.25">
      <c r="A4825">
        <f>-17.6005973716211</f>
        <v>-17.600597371621099</v>
      </c>
      <c r="B4825">
        <v>-13.900238384192001</v>
      </c>
    </row>
    <row r="4826" spans="1:2" x14ac:dyDescent="0.25">
      <c r="A4826">
        <v>6.4288615142327403</v>
      </c>
      <c r="B4826">
        <v>6.2262237292210401</v>
      </c>
    </row>
    <row r="4827" spans="1:2" x14ac:dyDescent="0.25">
      <c r="A4827">
        <v>3.36359534651189</v>
      </c>
      <c r="B4827">
        <v>7.7652116632402404</v>
      </c>
    </row>
    <row r="4828" spans="1:2" x14ac:dyDescent="0.25">
      <c r="A4828">
        <v>25.487593556961802</v>
      </c>
      <c r="B4828">
        <v>-0.76152077350948799</v>
      </c>
    </row>
    <row r="4829" spans="1:2" x14ac:dyDescent="0.25">
      <c r="A4829">
        <f>-29.9902208711447</f>
        <v>-29.9902208711447</v>
      </c>
      <c r="B4829">
        <v>-11.106550519536899</v>
      </c>
    </row>
    <row r="4830" spans="1:2" x14ac:dyDescent="0.25">
      <c r="A4830">
        <v>-0.297928249195199</v>
      </c>
      <c r="B4830">
        <v>1.8026664302517199</v>
      </c>
    </row>
    <row r="4831" spans="1:2" x14ac:dyDescent="0.25">
      <c r="A4831">
        <v>39.378872647877998</v>
      </c>
      <c r="B4831">
        <v>-3.3570080825963502</v>
      </c>
    </row>
    <row r="4832" spans="1:2" x14ac:dyDescent="0.25">
      <c r="A4832">
        <v>28.402426450859402</v>
      </c>
      <c r="B4832">
        <v>-4.75557825518535</v>
      </c>
    </row>
    <row r="4833" spans="1:2" x14ac:dyDescent="0.25">
      <c r="A4833">
        <v>36.230540722075098</v>
      </c>
      <c r="B4833">
        <v>-6.5229382698823004</v>
      </c>
    </row>
    <row r="4834" spans="1:2" x14ac:dyDescent="0.25">
      <c r="A4834">
        <v>39.246338427872203</v>
      </c>
      <c r="B4834">
        <v>-1.1319210805333499</v>
      </c>
    </row>
    <row r="4835" spans="1:2" x14ac:dyDescent="0.25">
      <c r="A4835">
        <v>29.690325867353401</v>
      </c>
      <c r="B4835">
        <v>-6.5118407221590502</v>
      </c>
    </row>
    <row r="4836" spans="1:2" x14ac:dyDescent="0.25">
      <c r="A4836">
        <v>3.9188855120023902</v>
      </c>
      <c r="B4836">
        <v>8.2407112493436294</v>
      </c>
    </row>
    <row r="4837" spans="1:2" x14ac:dyDescent="0.25">
      <c r="A4837">
        <v>7.6791357263813298</v>
      </c>
      <c r="B4837">
        <v>0.90553692090873605</v>
      </c>
    </row>
    <row r="4838" spans="1:2" x14ac:dyDescent="0.25">
      <c r="A4838">
        <v>-5.6620456146081199</v>
      </c>
      <c r="B4838">
        <v>3.4424547827806999</v>
      </c>
    </row>
    <row r="4839" spans="1:2" x14ac:dyDescent="0.25">
      <c r="A4839">
        <v>-2.4083342150109601</v>
      </c>
      <c r="B4839">
        <v>4.1663093884966296</v>
      </c>
    </row>
    <row r="4840" spans="1:2" x14ac:dyDescent="0.25">
      <c r="A4840">
        <f>-26.36844409139</f>
        <v>-26.36844409139</v>
      </c>
      <c r="B4840">
        <v>-13.111357255967199</v>
      </c>
    </row>
    <row r="4841" spans="1:2" x14ac:dyDescent="0.25">
      <c r="A4841">
        <v>12.855083396361399</v>
      </c>
      <c r="B4841">
        <v>1.45077327911682</v>
      </c>
    </row>
    <row r="4842" spans="1:2" x14ac:dyDescent="0.25">
      <c r="A4842">
        <v>25.5134936543976</v>
      </c>
      <c r="B4842">
        <v>-2.9243605417462901</v>
      </c>
    </row>
    <row r="4843" spans="1:2" x14ac:dyDescent="0.25">
      <c r="A4843">
        <f>-28.3718044769296</f>
        <v>-28.371804476929601</v>
      </c>
      <c r="B4843">
        <v>-13.0321821264808</v>
      </c>
    </row>
    <row r="4844" spans="1:2" x14ac:dyDescent="0.25">
      <c r="A4844">
        <v>4.1963724283198696</v>
      </c>
      <c r="B4844">
        <v>3.3040730320097902</v>
      </c>
    </row>
    <row r="4845" spans="1:2" x14ac:dyDescent="0.25">
      <c r="A4845">
        <f>-20.1771764863937</f>
        <v>-20.177176486393702</v>
      </c>
      <c r="B4845">
        <v>-11.1755276460673</v>
      </c>
    </row>
    <row r="4846" spans="1:2" x14ac:dyDescent="0.25">
      <c r="A4846">
        <v>-2.1965709202578401</v>
      </c>
      <c r="B4846">
        <v>5.7105462871952302</v>
      </c>
    </row>
    <row r="4847" spans="1:2" x14ac:dyDescent="0.25">
      <c r="A4847">
        <f>-17.1610642163524</f>
        <v>-17.161064216352401</v>
      </c>
      <c r="B4847">
        <v>-15.768888379977099</v>
      </c>
    </row>
    <row r="4848" spans="1:2" x14ac:dyDescent="0.25">
      <c r="A4848">
        <v>-3.0916268761627701</v>
      </c>
      <c r="B4848">
        <v>8.4697910114224992</v>
      </c>
    </row>
    <row r="4849" spans="1:2" x14ac:dyDescent="0.25">
      <c r="A4849">
        <f>-16.8240923129148</f>
        <v>-16.8240923129148</v>
      </c>
      <c r="B4849">
        <v>-13.604710723971699</v>
      </c>
    </row>
    <row r="4850" spans="1:2" x14ac:dyDescent="0.25">
      <c r="A4850">
        <v>27.086447086546801</v>
      </c>
      <c r="B4850">
        <v>-8.6553534553308502</v>
      </c>
    </row>
    <row r="4851" spans="1:2" x14ac:dyDescent="0.25">
      <c r="A4851">
        <f>-22.8908150080466</f>
        <v>-22.890815008046602</v>
      </c>
      <c r="B4851">
        <v>-14.5277852587857</v>
      </c>
    </row>
    <row r="4852" spans="1:2" x14ac:dyDescent="0.25">
      <c r="A4852">
        <v>40.318252206595801</v>
      </c>
      <c r="B4852">
        <v>-1.89523690943538</v>
      </c>
    </row>
    <row r="4853" spans="1:2" x14ac:dyDescent="0.25">
      <c r="A4853">
        <f>-21.9450634187172</f>
        <v>-21.945063418717201</v>
      </c>
      <c r="B4853">
        <v>-14.7232092385055</v>
      </c>
    </row>
    <row r="4854" spans="1:2" x14ac:dyDescent="0.25">
      <c r="A4854">
        <v>7.9751982931151399</v>
      </c>
      <c r="B4854">
        <v>2.8928197420254298</v>
      </c>
    </row>
    <row r="4855" spans="1:2" x14ac:dyDescent="0.25">
      <c r="A4855">
        <v>11.8884299976297</v>
      </c>
      <c r="B4855">
        <v>1.30951077024776</v>
      </c>
    </row>
    <row r="4856" spans="1:2" x14ac:dyDescent="0.25">
      <c r="A4856">
        <f>-25.8875380551224</f>
        <v>-25.887538055122398</v>
      </c>
      <c r="B4856">
        <v>-17.748458246819801</v>
      </c>
    </row>
    <row r="4857" spans="1:2" x14ac:dyDescent="0.25">
      <c r="A4857">
        <v>37.197615737682</v>
      </c>
      <c r="B4857">
        <v>-3.4064734398647598</v>
      </c>
    </row>
    <row r="4858" spans="1:2" x14ac:dyDescent="0.25">
      <c r="A4858">
        <v>34.303523008398997</v>
      </c>
      <c r="B4858">
        <v>-5.6509098491744698</v>
      </c>
    </row>
    <row r="4859" spans="1:2" x14ac:dyDescent="0.25">
      <c r="A4859">
        <v>11.317720385614001</v>
      </c>
      <c r="B4859">
        <v>9.2454690375345194</v>
      </c>
    </row>
    <row r="4860" spans="1:2" x14ac:dyDescent="0.25">
      <c r="A4860">
        <v>39.713161354498503</v>
      </c>
      <c r="B4860">
        <v>-2.3384239584881898</v>
      </c>
    </row>
    <row r="4861" spans="1:2" x14ac:dyDescent="0.25">
      <c r="A4861">
        <v>22.6749462751179</v>
      </c>
      <c r="B4861">
        <v>-5.2101835253018702</v>
      </c>
    </row>
    <row r="4862" spans="1:2" x14ac:dyDescent="0.25">
      <c r="A4862">
        <v>7.6868838946815501</v>
      </c>
      <c r="B4862">
        <v>4.8847162224401401</v>
      </c>
    </row>
    <row r="4863" spans="1:2" x14ac:dyDescent="0.25">
      <c r="A4863">
        <f>-25.7941090271457</f>
        <v>-25.794109027145701</v>
      </c>
      <c r="B4863">
        <v>-14.849004235731799</v>
      </c>
    </row>
    <row r="4864" spans="1:2" x14ac:dyDescent="0.25">
      <c r="A4864">
        <v>-2.6299996175649598</v>
      </c>
      <c r="B4864">
        <v>6.6613195333321</v>
      </c>
    </row>
    <row r="4865" spans="1:2" x14ac:dyDescent="0.25">
      <c r="A4865">
        <v>24.577874372455099</v>
      </c>
      <c r="B4865">
        <v>-8.7946916183603197</v>
      </c>
    </row>
    <row r="4866" spans="1:2" x14ac:dyDescent="0.25">
      <c r="A4866">
        <v>2.5829932456666498</v>
      </c>
      <c r="B4866">
        <v>2.9148862079629501</v>
      </c>
    </row>
    <row r="4867" spans="1:2" x14ac:dyDescent="0.25">
      <c r="A4867">
        <v>13.0802903192003</v>
      </c>
      <c r="B4867">
        <v>5.8000161028864099</v>
      </c>
    </row>
    <row r="4868" spans="1:2" x14ac:dyDescent="0.25">
      <c r="A4868">
        <v>25.612744750738901</v>
      </c>
      <c r="B4868">
        <v>-0.80502949301140703</v>
      </c>
    </row>
    <row r="4869" spans="1:2" x14ac:dyDescent="0.25">
      <c r="A4869">
        <f>-23.5808727756939</f>
        <v>-23.580872775693901</v>
      </c>
      <c r="B4869">
        <v>-11.679727743248399</v>
      </c>
    </row>
    <row r="4870" spans="1:2" x14ac:dyDescent="0.25">
      <c r="A4870">
        <v>37.1351114835172</v>
      </c>
      <c r="B4870">
        <v>-4.1273334215721302</v>
      </c>
    </row>
    <row r="4871" spans="1:2" x14ac:dyDescent="0.25">
      <c r="A4871">
        <v>29.318209035118102</v>
      </c>
      <c r="B4871">
        <v>-6.2405094338096898</v>
      </c>
    </row>
    <row r="4872" spans="1:2" x14ac:dyDescent="0.25">
      <c r="A4872">
        <v>4.6579761793033496</v>
      </c>
      <c r="B4872">
        <v>8.1240556847094094</v>
      </c>
    </row>
    <row r="4873" spans="1:2" x14ac:dyDescent="0.25">
      <c r="A4873">
        <f>-26.4796198369324</f>
        <v>-26.4796198369324</v>
      </c>
      <c r="B4873">
        <v>-12.381766484269001</v>
      </c>
    </row>
    <row r="4874" spans="1:2" x14ac:dyDescent="0.25">
      <c r="A4874">
        <v>10.3865648302013</v>
      </c>
      <c r="B4874">
        <v>7.6135305301787204</v>
      </c>
    </row>
    <row r="4875" spans="1:2" x14ac:dyDescent="0.25">
      <c r="A4875">
        <v>24.326437862823202</v>
      </c>
      <c r="B4875">
        <v>-5.2784666776192699</v>
      </c>
    </row>
    <row r="4876" spans="1:2" x14ac:dyDescent="0.25">
      <c r="A4876">
        <f>-30.7741696523455</f>
        <v>-30.774169652345499</v>
      </c>
      <c r="B4876">
        <v>-9.4499930933095406</v>
      </c>
    </row>
    <row r="4877" spans="1:2" x14ac:dyDescent="0.25">
      <c r="A4877">
        <v>23.084339639370999</v>
      </c>
      <c r="B4877">
        <v>-9.3589438490292203</v>
      </c>
    </row>
    <row r="4878" spans="1:2" x14ac:dyDescent="0.25">
      <c r="A4878">
        <f>-22.1280988560632</f>
        <v>-22.1280988560632</v>
      </c>
      <c r="B4878">
        <v>-12.6344658491722</v>
      </c>
    </row>
    <row r="4879" spans="1:2" x14ac:dyDescent="0.25">
      <c r="A4879">
        <v>39.830598360821497</v>
      </c>
      <c r="B4879">
        <v>-1.23327551673785</v>
      </c>
    </row>
    <row r="4880" spans="1:2" x14ac:dyDescent="0.25">
      <c r="A4880">
        <v>32.958952102138099</v>
      </c>
      <c r="B4880">
        <v>9.3338280666649995E-2</v>
      </c>
    </row>
    <row r="4881" spans="1:2" x14ac:dyDescent="0.25">
      <c r="A4881">
        <f>-24.5144849664481</f>
        <v>-24.514484966448101</v>
      </c>
      <c r="B4881">
        <v>-11.254837599155501</v>
      </c>
    </row>
    <row r="4882" spans="1:2" x14ac:dyDescent="0.25">
      <c r="A4882">
        <v>34.970266779594297</v>
      </c>
      <c r="B4882">
        <v>-6.7538583177507503</v>
      </c>
    </row>
    <row r="4883" spans="1:2" x14ac:dyDescent="0.25">
      <c r="A4883">
        <v>-0.47008699590522202</v>
      </c>
      <c r="B4883">
        <v>0.46709738133461998</v>
      </c>
    </row>
    <row r="4884" spans="1:2" x14ac:dyDescent="0.25">
      <c r="A4884">
        <v>21.9020232157572</v>
      </c>
      <c r="B4884">
        <v>-8.8912948618262</v>
      </c>
    </row>
    <row r="4885" spans="1:2" x14ac:dyDescent="0.25">
      <c r="A4885">
        <f>-20.6794963542465</f>
        <v>-20.679496354246499</v>
      </c>
      <c r="B4885">
        <v>-19.2435891733003</v>
      </c>
    </row>
    <row r="4886" spans="1:2" x14ac:dyDescent="0.25">
      <c r="A4886">
        <f>-33.3152581502094</f>
        <v>-33.315258150209402</v>
      </c>
      <c r="B4886">
        <v>-18.864655455840499</v>
      </c>
    </row>
    <row r="4887" spans="1:2" x14ac:dyDescent="0.25">
      <c r="A4887">
        <v>12.382616529096801</v>
      </c>
      <c r="B4887">
        <v>3.0470298650015599</v>
      </c>
    </row>
    <row r="4888" spans="1:2" x14ac:dyDescent="0.25">
      <c r="A4888">
        <f>-29.3964921516613</f>
        <v>-29.396492151661299</v>
      </c>
      <c r="B4888">
        <v>-15.5193220046257</v>
      </c>
    </row>
    <row r="4889" spans="1:2" x14ac:dyDescent="0.25">
      <c r="A4889">
        <v>40.437178008929301</v>
      </c>
      <c r="B4889">
        <v>-7.9173222023427003</v>
      </c>
    </row>
    <row r="4890" spans="1:2" x14ac:dyDescent="0.25">
      <c r="A4890">
        <v>21.7105418996514</v>
      </c>
      <c r="B4890">
        <v>-7.2544017134732304</v>
      </c>
    </row>
    <row r="4891" spans="1:2" x14ac:dyDescent="0.25">
      <c r="A4891">
        <f>-22.4562306516675</f>
        <v>-22.4562306516675</v>
      </c>
      <c r="B4891">
        <v>-13.455732779467199</v>
      </c>
    </row>
    <row r="4892" spans="1:2" x14ac:dyDescent="0.25">
      <c r="A4892">
        <f>-30.5403659176437</f>
        <v>-30.540365917643701</v>
      </c>
      <c r="B4892">
        <v>-12.006825127495301</v>
      </c>
    </row>
    <row r="4893" spans="1:2" x14ac:dyDescent="0.25">
      <c r="A4893">
        <v>-4.3840455892047396</v>
      </c>
      <c r="B4893">
        <v>4.2082844018141001</v>
      </c>
    </row>
    <row r="4894" spans="1:2" x14ac:dyDescent="0.25">
      <c r="A4894">
        <v>39.798789890390701</v>
      </c>
      <c r="B4894">
        <v>-5.6143108942046496</v>
      </c>
    </row>
    <row r="4895" spans="1:2" x14ac:dyDescent="0.25">
      <c r="A4895">
        <v>8.8853248120976396</v>
      </c>
      <c r="B4895">
        <v>3.22994506670143</v>
      </c>
    </row>
    <row r="4896" spans="1:2" x14ac:dyDescent="0.25">
      <c r="A4896">
        <v>23.659589676161801</v>
      </c>
      <c r="B4896">
        <v>-6.4382034823053198</v>
      </c>
    </row>
    <row r="4897" spans="1:2" x14ac:dyDescent="0.25">
      <c r="A4897">
        <v>4.3808410139734404</v>
      </c>
      <c r="B4897">
        <v>4.2143719491950202</v>
      </c>
    </row>
    <row r="4898" spans="1:2" x14ac:dyDescent="0.25">
      <c r="A4898">
        <v>35.271256315351202</v>
      </c>
      <c r="B4898">
        <v>-6.0117296892678196</v>
      </c>
    </row>
    <row r="4899" spans="1:2" x14ac:dyDescent="0.25">
      <c r="A4899">
        <v>33.787378879215701</v>
      </c>
      <c r="B4899">
        <v>-3.8180809498168902</v>
      </c>
    </row>
    <row r="4900" spans="1:2" x14ac:dyDescent="0.25">
      <c r="A4900">
        <v>26.502719062727799</v>
      </c>
      <c r="B4900">
        <v>-9.5059723105896801</v>
      </c>
    </row>
    <row r="4901" spans="1:2" x14ac:dyDescent="0.25">
      <c r="A4901">
        <v>34.049808968661701</v>
      </c>
      <c r="B4901">
        <v>-4.5075495208138001</v>
      </c>
    </row>
    <row r="4902" spans="1:2" x14ac:dyDescent="0.25">
      <c r="A4902">
        <f>-19.1542508257698</f>
        <v>-19.1542508257698</v>
      </c>
      <c r="B4902">
        <v>-13.821920680024</v>
      </c>
    </row>
    <row r="4903" spans="1:2" x14ac:dyDescent="0.25">
      <c r="A4903">
        <f>-32.6756884000327</f>
        <v>-32.675688400032698</v>
      </c>
      <c r="B4903">
        <v>-12.3633712072064</v>
      </c>
    </row>
    <row r="4904" spans="1:2" x14ac:dyDescent="0.25">
      <c r="A4904">
        <v>8.71156513699367</v>
      </c>
      <c r="B4904">
        <v>9.1132342071475403</v>
      </c>
    </row>
    <row r="4905" spans="1:2" x14ac:dyDescent="0.25">
      <c r="A4905">
        <v>6.4060431433845597</v>
      </c>
      <c r="B4905">
        <v>0.16264332599099399</v>
      </c>
    </row>
    <row r="4906" spans="1:2" x14ac:dyDescent="0.25">
      <c r="A4906">
        <f>-27.1680431372223</f>
        <v>-27.168043137222298</v>
      </c>
      <c r="B4906">
        <v>-13.542133654114201</v>
      </c>
    </row>
    <row r="4907" spans="1:2" x14ac:dyDescent="0.25">
      <c r="A4907">
        <f>-21.4576276451422</f>
        <v>-21.4576276451422</v>
      </c>
      <c r="B4907">
        <v>-12.1517934483077</v>
      </c>
    </row>
    <row r="4908" spans="1:2" x14ac:dyDescent="0.25">
      <c r="A4908">
        <f>-29.6758505045169</f>
        <v>-29.675850504516902</v>
      </c>
      <c r="B4908">
        <v>-17.284386964462701</v>
      </c>
    </row>
    <row r="4909" spans="1:2" x14ac:dyDescent="0.25">
      <c r="A4909">
        <v>-1.09171516054799</v>
      </c>
      <c r="B4909">
        <v>1.7192576917740601</v>
      </c>
    </row>
    <row r="4910" spans="1:2" x14ac:dyDescent="0.25">
      <c r="A4910">
        <f>-31.4833251526682</f>
        <v>-31.483325152668201</v>
      </c>
      <c r="B4910">
        <v>-17.2099054549378</v>
      </c>
    </row>
    <row r="4911" spans="1:2" x14ac:dyDescent="0.25">
      <c r="A4911">
        <f>-19.8839224885748</f>
        <v>-19.8839224885748</v>
      </c>
      <c r="B4911">
        <v>-15.815911661968601</v>
      </c>
    </row>
    <row r="4912" spans="1:2" x14ac:dyDescent="0.25">
      <c r="A4912">
        <v>0.28798447678517203</v>
      </c>
      <c r="B4912">
        <v>4.2847411936841304</v>
      </c>
    </row>
    <row r="4913" spans="1:2" x14ac:dyDescent="0.25">
      <c r="A4913">
        <v>27.222694249937799</v>
      </c>
      <c r="B4913">
        <v>-4.3489357038347096</v>
      </c>
    </row>
    <row r="4914" spans="1:2" x14ac:dyDescent="0.25">
      <c r="A4914">
        <v>26.529453377181799</v>
      </c>
      <c r="B4914">
        <v>-1.13164789528361</v>
      </c>
    </row>
    <row r="4915" spans="1:2" x14ac:dyDescent="0.25">
      <c r="A4915">
        <v>29.333806219414299</v>
      </c>
      <c r="B4915">
        <v>-5.8660026391899001</v>
      </c>
    </row>
    <row r="4916" spans="1:2" x14ac:dyDescent="0.25">
      <c r="A4916">
        <v>13.140029468626301</v>
      </c>
      <c r="B4916">
        <v>8.3578724913811708</v>
      </c>
    </row>
    <row r="4917" spans="1:2" x14ac:dyDescent="0.25">
      <c r="A4917">
        <f>-34.3844393475419</f>
        <v>-34.3844393475419</v>
      </c>
      <c r="B4917">
        <v>-15.247499117163899</v>
      </c>
    </row>
    <row r="4918" spans="1:2" x14ac:dyDescent="0.25">
      <c r="A4918">
        <f>-18.6279269622526</f>
        <v>-18.627926962252602</v>
      </c>
      <c r="B4918">
        <v>-16.7581981877305</v>
      </c>
    </row>
    <row r="4919" spans="1:2" x14ac:dyDescent="0.25">
      <c r="A4919">
        <v>35.076753075873</v>
      </c>
      <c r="B4919">
        <v>-5.4024440892182604</v>
      </c>
    </row>
    <row r="4920" spans="1:2" x14ac:dyDescent="0.25">
      <c r="A4920">
        <f>-17.8024685818994</f>
        <v>-17.802468581899401</v>
      </c>
      <c r="B4920">
        <v>-18.841864805392099</v>
      </c>
    </row>
    <row r="4921" spans="1:2" x14ac:dyDescent="0.25">
      <c r="A4921">
        <v>24.113010879317802</v>
      </c>
      <c r="B4921">
        <v>-3.2115343890132002</v>
      </c>
    </row>
    <row r="4922" spans="1:2" x14ac:dyDescent="0.25">
      <c r="A4922">
        <f>-31.7358645357328</f>
        <v>-31.735864535732802</v>
      </c>
      <c r="B4922">
        <v>-15.6360041053966</v>
      </c>
    </row>
    <row r="4923" spans="1:2" x14ac:dyDescent="0.25">
      <c r="A4923">
        <f>-31.2251543147097</f>
        <v>-31.225154314709702</v>
      </c>
      <c r="B4923">
        <v>-12.4731076120698</v>
      </c>
    </row>
    <row r="4924" spans="1:2" x14ac:dyDescent="0.25">
      <c r="A4924">
        <v>5.8094187953657697</v>
      </c>
      <c r="B4924">
        <v>8.3282222339812702</v>
      </c>
    </row>
    <row r="4925" spans="1:2" x14ac:dyDescent="0.25">
      <c r="A4925">
        <v>22.718801346598902</v>
      </c>
      <c r="B4925">
        <v>-5.0502651945024102</v>
      </c>
    </row>
    <row r="4926" spans="1:2" x14ac:dyDescent="0.25">
      <c r="A4926">
        <v>-4.4731046292052499</v>
      </c>
      <c r="B4926">
        <v>3.4990494000590302</v>
      </c>
    </row>
    <row r="4927" spans="1:2" x14ac:dyDescent="0.25">
      <c r="A4927">
        <f>-17.3709724606943</f>
        <v>-17.370972460694301</v>
      </c>
      <c r="B4927">
        <v>-19.109113091252102</v>
      </c>
    </row>
    <row r="4928" spans="1:2" x14ac:dyDescent="0.25">
      <c r="A4928">
        <f>-29.5684003071291</f>
        <v>-29.5684003071291</v>
      </c>
      <c r="B4928">
        <v>-15.7814890674829</v>
      </c>
    </row>
    <row r="4929" spans="1:2" x14ac:dyDescent="0.25">
      <c r="A4929">
        <v>-5.9660206321571501</v>
      </c>
      <c r="B4929">
        <v>2.80957825826686</v>
      </c>
    </row>
    <row r="4930" spans="1:2" x14ac:dyDescent="0.25">
      <c r="A4930">
        <f>-31.363354903639</f>
        <v>-31.363354903638999</v>
      </c>
      <c r="B4930">
        <v>-19.156158819888699</v>
      </c>
    </row>
    <row r="4931" spans="1:2" x14ac:dyDescent="0.25">
      <c r="A4931">
        <f>-16.4157739816058</f>
        <v>-16.415773981605799</v>
      </c>
      <c r="B4931">
        <v>-14.312422407736999</v>
      </c>
    </row>
    <row r="4932" spans="1:2" x14ac:dyDescent="0.25">
      <c r="A4932">
        <v>36.956505029256199</v>
      </c>
      <c r="B4932">
        <v>-2.06510474793886</v>
      </c>
    </row>
    <row r="4933" spans="1:2" x14ac:dyDescent="0.25">
      <c r="A4933">
        <f>-25.9330581766779</f>
        <v>-25.9330581766779</v>
      </c>
      <c r="B4933">
        <v>-17.904276078065699</v>
      </c>
    </row>
    <row r="4934" spans="1:2" x14ac:dyDescent="0.25">
      <c r="A4934">
        <f>-25.279945723166</f>
        <v>-25.279945723166001</v>
      </c>
      <c r="B4934">
        <v>-16.5046733711199</v>
      </c>
    </row>
    <row r="4935" spans="1:2" x14ac:dyDescent="0.25">
      <c r="A4935">
        <v>6.5374328683306802</v>
      </c>
      <c r="B4935">
        <v>4.0987537537277401</v>
      </c>
    </row>
    <row r="4936" spans="1:2" x14ac:dyDescent="0.25">
      <c r="A4936">
        <f>-15.7028579911172</f>
        <v>-15.702857991117201</v>
      </c>
      <c r="B4936">
        <v>-9.66173358802879</v>
      </c>
    </row>
    <row r="4937" spans="1:2" x14ac:dyDescent="0.25">
      <c r="A4937">
        <v>23.983945409541199</v>
      </c>
      <c r="B4937">
        <v>-5.61961990026502</v>
      </c>
    </row>
    <row r="4938" spans="1:2" x14ac:dyDescent="0.25">
      <c r="A4938">
        <v>40.103860410501802</v>
      </c>
      <c r="B4938">
        <v>-8.5624910492967405</v>
      </c>
    </row>
    <row r="4939" spans="1:2" x14ac:dyDescent="0.25">
      <c r="A4939">
        <v>25.590355038103802</v>
      </c>
      <c r="B4939">
        <v>-7.0131272320467</v>
      </c>
    </row>
    <row r="4940" spans="1:2" x14ac:dyDescent="0.25">
      <c r="A4940">
        <v>26.930132620150001</v>
      </c>
      <c r="B4940">
        <v>-5.73210693154157</v>
      </c>
    </row>
    <row r="4941" spans="1:2" x14ac:dyDescent="0.25">
      <c r="A4941">
        <v>-3.38349907474606</v>
      </c>
      <c r="B4941">
        <v>2.7288071636561102</v>
      </c>
    </row>
    <row r="4942" spans="1:2" x14ac:dyDescent="0.25">
      <c r="A4942">
        <v>6.0014533869203603</v>
      </c>
      <c r="B4942">
        <v>2.5700529972169202</v>
      </c>
    </row>
    <row r="4943" spans="1:2" x14ac:dyDescent="0.25">
      <c r="A4943">
        <v>29.4508398920998</v>
      </c>
      <c r="B4943">
        <v>-5.4248105158475202</v>
      </c>
    </row>
    <row r="4944" spans="1:2" x14ac:dyDescent="0.25">
      <c r="A4944">
        <v>4.7417226187333599</v>
      </c>
      <c r="B4944">
        <v>0.89089431299796795</v>
      </c>
    </row>
    <row r="4945" spans="1:2" x14ac:dyDescent="0.25">
      <c r="A4945">
        <f>-33.9728956066184</f>
        <v>-33.972895606618401</v>
      </c>
      <c r="B4945">
        <v>-11.486304035578</v>
      </c>
    </row>
    <row r="4946" spans="1:2" x14ac:dyDescent="0.25">
      <c r="A4946">
        <f>-16.2082503879449</f>
        <v>-16.208250387944901</v>
      </c>
      <c r="B4946">
        <v>-12.420999824230501</v>
      </c>
    </row>
    <row r="4947" spans="1:2" x14ac:dyDescent="0.25">
      <c r="A4947">
        <v>12.264194769467499</v>
      </c>
      <c r="B4947">
        <v>7.2307074473398103</v>
      </c>
    </row>
    <row r="4948" spans="1:2" x14ac:dyDescent="0.25">
      <c r="A4948">
        <f>-22.7361338847671</f>
        <v>-22.736133884767099</v>
      </c>
      <c r="B4948">
        <v>-13.6562687133093</v>
      </c>
    </row>
    <row r="4949" spans="1:2" x14ac:dyDescent="0.25">
      <c r="A4949">
        <f>-16.4659754995634</f>
        <v>-16.465975499563399</v>
      </c>
      <c r="B4949">
        <v>-11.599045659529301</v>
      </c>
    </row>
    <row r="4950" spans="1:2" x14ac:dyDescent="0.25">
      <c r="A4950">
        <f>-26.9468610726531</f>
        <v>-26.9468610726531</v>
      </c>
      <c r="B4950">
        <v>-18.518340982153099</v>
      </c>
    </row>
    <row r="4951" spans="1:2" x14ac:dyDescent="0.25">
      <c r="A4951">
        <v>29.0274220210034</v>
      </c>
      <c r="B4951">
        <v>-3.0191565962359799</v>
      </c>
    </row>
    <row r="4952" spans="1:2" x14ac:dyDescent="0.25">
      <c r="A4952">
        <f>-17.1775459771474</f>
        <v>-17.1775459771474</v>
      </c>
      <c r="B4952">
        <v>-13.241487848175501</v>
      </c>
    </row>
    <row r="4953" spans="1:2" x14ac:dyDescent="0.25">
      <c r="A4953">
        <v>31.131481673306599</v>
      </c>
      <c r="B4953">
        <v>-0.71200131922593002</v>
      </c>
    </row>
    <row r="4954" spans="1:2" x14ac:dyDescent="0.25">
      <c r="A4954">
        <f>-24.1685075080793</f>
        <v>-24.168507508079301</v>
      </c>
      <c r="B4954">
        <v>-9.8605896439221308</v>
      </c>
    </row>
    <row r="4955" spans="1:2" x14ac:dyDescent="0.25">
      <c r="A4955">
        <v>22.0041790295239</v>
      </c>
      <c r="B4955">
        <v>-1.2136858528118899</v>
      </c>
    </row>
    <row r="4956" spans="1:2" x14ac:dyDescent="0.25">
      <c r="A4956">
        <v>1.3508181965244299</v>
      </c>
      <c r="B4956">
        <v>2.8179187319462602</v>
      </c>
    </row>
    <row r="4957" spans="1:2" x14ac:dyDescent="0.25">
      <c r="A4957">
        <v>35.994253097395102</v>
      </c>
      <c r="B4957">
        <v>-2.5081113175512599</v>
      </c>
    </row>
    <row r="4958" spans="1:2" x14ac:dyDescent="0.25">
      <c r="A4958">
        <f>-20.7979990080985</f>
        <v>-20.7979990080985</v>
      </c>
      <c r="B4958">
        <v>-10.115436005477401</v>
      </c>
    </row>
    <row r="4959" spans="1:2" x14ac:dyDescent="0.25">
      <c r="A4959">
        <f>-22.9363244538075</f>
        <v>-22.936324453807501</v>
      </c>
      <c r="B4959">
        <v>-18.5273679985511</v>
      </c>
    </row>
    <row r="4960" spans="1:2" x14ac:dyDescent="0.25">
      <c r="A4960">
        <v>35.564260422702901</v>
      </c>
      <c r="B4960">
        <v>-1.09313695630668</v>
      </c>
    </row>
    <row r="4961" spans="1:2" x14ac:dyDescent="0.25">
      <c r="A4961">
        <f>-18.2773179593163</f>
        <v>-18.277317959316299</v>
      </c>
      <c r="B4961">
        <v>-10.217559286817901</v>
      </c>
    </row>
    <row r="4962" spans="1:2" x14ac:dyDescent="0.25">
      <c r="A4962">
        <v>23.465445949987501</v>
      </c>
      <c r="B4962">
        <v>-8.2600587942795407</v>
      </c>
    </row>
    <row r="4963" spans="1:2" x14ac:dyDescent="0.25">
      <c r="A4963">
        <f>-2.38044422598905</f>
        <v>-2.3804442259890499</v>
      </c>
      <c r="B4963">
        <v>-0.241882272845614</v>
      </c>
    </row>
    <row r="4964" spans="1:2" x14ac:dyDescent="0.25">
      <c r="A4964">
        <f>-24.5615328646588</f>
        <v>-24.561532864658801</v>
      </c>
      <c r="B4964">
        <v>-14.424752673618899</v>
      </c>
    </row>
    <row r="4965" spans="1:2" x14ac:dyDescent="0.25">
      <c r="A4965">
        <v>35.069511737828797</v>
      </c>
      <c r="B4965">
        <v>-7.1693373150304698</v>
      </c>
    </row>
    <row r="4966" spans="1:2" x14ac:dyDescent="0.25">
      <c r="A4966">
        <v>9.6396102516575901</v>
      </c>
      <c r="B4966">
        <v>1.0037012282777</v>
      </c>
    </row>
    <row r="4967" spans="1:2" x14ac:dyDescent="0.25">
      <c r="A4967">
        <v>2.5430970197063099</v>
      </c>
      <c r="B4967">
        <v>1.0086229221716601</v>
      </c>
    </row>
    <row r="4968" spans="1:2" x14ac:dyDescent="0.25">
      <c r="A4968">
        <f>-22.0446030574197</f>
        <v>-22.0446030574197</v>
      </c>
      <c r="B4968">
        <v>-12.3449692258199</v>
      </c>
    </row>
    <row r="4969" spans="1:2" x14ac:dyDescent="0.25">
      <c r="A4969">
        <v>24.137602064146101</v>
      </c>
      <c r="B4969">
        <v>-8.9342585528593705</v>
      </c>
    </row>
    <row r="4970" spans="1:2" x14ac:dyDescent="0.25">
      <c r="A4970">
        <f>-25.9351511779768</f>
        <v>-25.935151177976799</v>
      </c>
      <c r="B4970">
        <v>-11.2251010849275</v>
      </c>
    </row>
    <row r="4971" spans="1:2" x14ac:dyDescent="0.25">
      <c r="A4971">
        <v>21.6536372073036</v>
      </c>
      <c r="B4971">
        <v>-8.7643842304753505</v>
      </c>
    </row>
    <row r="4972" spans="1:2" x14ac:dyDescent="0.25">
      <c r="A4972">
        <v>8.0976757356199407</v>
      </c>
      <c r="B4972">
        <v>7.1642175899498701</v>
      </c>
    </row>
    <row r="4973" spans="1:2" x14ac:dyDescent="0.25">
      <c r="A4973">
        <f>-27.8036273014543</f>
        <v>-27.803627301454299</v>
      </c>
      <c r="B4973">
        <v>-9.9822521210130297</v>
      </c>
    </row>
    <row r="4974" spans="1:2" x14ac:dyDescent="0.25">
      <c r="A4974">
        <v>40.4092548628199</v>
      </c>
      <c r="B4974">
        <v>-3.0010772753285302</v>
      </c>
    </row>
    <row r="4975" spans="1:2" x14ac:dyDescent="0.25">
      <c r="A4975">
        <v>1.08555819424323</v>
      </c>
      <c r="B4975">
        <v>8.2510580001009792</v>
      </c>
    </row>
    <row r="4976" spans="1:2" x14ac:dyDescent="0.25">
      <c r="A4976">
        <v>31.975185544086902</v>
      </c>
      <c r="B4976">
        <v>-6.0852401043880704</v>
      </c>
    </row>
    <row r="4977" spans="1:2" x14ac:dyDescent="0.25">
      <c r="A4977">
        <v>36.7421590373893</v>
      </c>
      <c r="B4977">
        <v>-3.45076171264119</v>
      </c>
    </row>
    <row r="4978" spans="1:2" x14ac:dyDescent="0.25">
      <c r="A4978">
        <v>0.21090693615945899</v>
      </c>
      <c r="B4978">
        <v>3.8577197236024801</v>
      </c>
    </row>
    <row r="4979" spans="1:2" x14ac:dyDescent="0.25">
      <c r="A4979">
        <f>-15.9072225916225</f>
        <v>-15.907222591622499</v>
      </c>
      <c r="B4979">
        <v>-9.8400873105519207</v>
      </c>
    </row>
    <row r="4980" spans="1:2" x14ac:dyDescent="0.25">
      <c r="A4980">
        <f>-34.9659523691392</f>
        <v>-34.965952369139202</v>
      </c>
      <c r="B4980">
        <v>-16.550568643414199</v>
      </c>
    </row>
    <row r="4981" spans="1:2" x14ac:dyDescent="0.25">
      <c r="A4981">
        <v>-6.0450659437637402</v>
      </c>
      <c r="B4981">
        <v>6.7753679258384496</v>
      </c>
    </row>
    <row r="4982" spans="1:2" x14ac:dyDescent="0.25">
      <c r="A4982">
        <v>-0.54336365040372503</v>
      </c>
      <c r="B4982">
        <v>2.35614279722973</v>
      </c>
    </row>
    <row r="4983" spans="1:2" x14ac:dyDescent="0.25">
      <c r="A4983">
        <v>4.1642956329152101</v>
      </c>
      <c r="B4983">
        <v>6.7115141891961301</v>
      </c>
    </row>
    <row r="4984" spans="1:2" x14ac:dyDescent="0.25">
      <c r="A4984">
        <f>-22.0383854841339</f>
        <v>-22.038385484133901</v>
      </c>
      <c r="B4984">
        <v>-9.8896036443208093</v>
      </c>
    </row>
    <row r="4985" spans="1:2" x14ac:dyDescent="0.25">
      <c r="A4985">
        <f>-24.1253057111648</f>
        <v>-24.125305711164799</v>
      </c>
      <c r="B4985">
        <v>-13.035486963148999</v>
      </c>
    </row>
    <row r="4986" spans="1:2" x14ac:dyDescent="0.25">
      <c r="A4986">
        <v>9.6311574165475395</v>
      </c>
      <c r="B4986">
        <v>7.2747330618864501</v>
      </c>
    </row>
    <row r="4987" spans="1:2" x14ac:dyDescent="0.25">
      <c r="A4987">
        <f>-29.7397756707815</f>
        <v>-29.739775670781501</v>
      </c>
      <c r="B4987">
        <v>-16.087951810155001</v>
      </c>
    </row>
    <row r="4988" spans="1:2" x14ac:dyDescent="0.25">
      <c r="A4988">
        <f>-27.4898484489767</f>
        <v>-27.489848448976701</v>
      </c>
      <c r="B4988">
        <v>-17.028210621498399</v>
      </c>
    </row>
    <row r="4989" spans="1:2" x14ac:dyDescent="0.25">
      <c r="A4989">
        <v>9.1342344729887603</v>
      </c>
      <c r="B4989">
        <v>1.21409388553122</v>
      </c>
    </row>
    <row r="4990" spans="1:2" x14ac:dyDescent="0.25">
      <c r="A4990">
        <v>40.207959926581303</v>
      </c>
      <c r="B4990">
        <v>-2.2501437308884098</v>
      </c>
    </row>
    <row r="4991" spans="1:2" x14ac:dyDescent="0.25">
      <c r="A4991">
        <f>-30.3663398847734</f>
        <v>-30.366339884773399</v>
      </c>
      <c r="B4991">
        <v>-18.578835580176001</v>
      </c>
    </row>
    <row r="4992" spans="1:2" x14ac:dyDescent="0.25">
      <c r="A4992">
        <v>40.632406153412298</v>
      </c>
      <c r="B4992">
        <v>-0.97498074921606204</v>
      </c>
    </row>
    <row r="4993" spans="1:2" x14ac:dyDescent="0.25">
      <c r="A4993">
        <v>3.17415076521453</v>
      </c>
      <c r="B4993">
        <v>7.7543753427570401</v>
      </c>
    </row>
    <row r="4994" spans="1:2" x14ac:dyDescent="0.25">
      <c r="A4994">
        <v>39.591760997359998</v>
      </c>
      <c r="B4994">
        <v>5.2072099965316802E-2</v>
      </c>
    </row>
    <row r="4995" spans="1:2" x14ac:dyDescent="0.25">
      <c r="A4995">
        <f>-34.775348420224</f>
        <v>-34.775348420223999</v>
      </c>
      <c r="B4995">
        <v>-13.8479092935026</v>
      </c>
    </row>
    <row r="4996" spans="1:2" x14ac:dyDescent="0.25">
      <c r="A4996">
        <v>21.983144268843599</v>
      </c>
      <c r="B4996">
        <v>-1.1899549233773199</v>
      </c>
    </row>
    <row r="4997" spans="1:2" x14ac:dyDescent="0.25">
      <c r="A4997">
        <f>-29.9590663246291</f>
        <v>-29.959066324629099</v>
      </c>
      <c r="B4997">
        <v>-14.7386283912957</v>
      </c>
    </row>
    <row r="4998" spans="1:2" x14ac:dyDescent="0.25">
      <c r="A4998">
        <v>30.8763100262283</v>
      </c>
      <c r="B4998">
        <v>-3.80176292312597</v>
      </c>
    </row>
    <row r="4999" spans="1:2" x14ac:dyDescent="0.25">
      <c r="A4999">
        <f>-20.2403482426302</f>
        <v>-20.240348242630201</v>
      </c>
      <c r="B4999">
        <v>-15.226146169658801</v>
      </c>
    </row>
    <row r="5000" spans="1:2" x14ac:dyDescent="0.25">
      <c r="A5000">
        <v>-1.85049344222214</v>
      </c>
      <c r="B5000">
        <v>1.0120762656348901</v>
      </c>
    </row>
    <row r="5001" spans="1:2" x14ac:dyDescent="0.25">
      <c r="A5001">
        <f>-27.7885389042027</f>
        <v>-27.788538904202699</v>
      </c>
      <c r="B5001">
        <v>-13.440577559818699</v>
      </c>
    </row>
    <row r="5002" spans="1:2" x14ac:dyDescent="0.25">
      <c r="A5002">
        <v>32.992498038867097</v>
      </c>
      <c r="B5002">
        <v>-9.0862847037641696</v>
      </c>
    </row>
    <row r="5003" spans="1:2" x14ac:dyDescent="0.25">
      <c r="A5003">
        <v>8.3938467516986108</v>
      </c>
      <c r="B5003">
        <v>9.1222184610895294</v>
      </c>
    </row>
    <row r="5004" spans="1:2" x14ac:dyDescent="0.25">
      <c r="A5004">
        <v>8.8794232765219299</v>
      </c>
      <c r="B5004">
        <v>4.1941456065384504</v>
      </c>
    </row>
    <row r="5005" spans="1:2" x14ac:dyDescent="0.25">
      <c r="A5005">
        <f>-32.7014553865325</f>
        <v>-32.701455386532501</v>
      </c>
      <c r="B5005">
        <v>-19.144913946256398</v>
      </c>
    </row>
    <row r="5006" spans="1:2" x14ac:dyDescent="0.25">
      <c r="A5006">
        <v>33.414416607831797</v>
      </c>
      <c r="B5006">
        <v>-8.6218092266413707E-2</v>
      </c>
    </row>
    <row r="5007" spans="1:2" x14ac:dyDescent="0.25">
      <c r="A5007">
        <v>27.467984490516599</v>
      </c>
      <c r="B5007">
        <v>-6.0871606966031804</v>
      </c>
    </row>
    <row r="5008" spans="1:2" x14ac:dyDescent="0.25">
      <c r="A5008">
        <v>23.186117976892099</v>
      </c>
      <c r="B5008">
        <v>-0.79115930058317296</v>
      </c>
    </row>
    <row r="5009" spans="1:2" x14ac:dyDescent="0.25">
      <c r="A5009">
        <f>-21.5329405593613</f>
        <v>-21.5329405593613</v>
      </c>
      <c r="B5009">
        <v>-19.2234587528391</v>
      </c>
    </row>
    <row r="5010" spans="1:2" x14ac:dyDescent="0.25">
      <c r="A5010">
        <f>-30.640114607715</f>
        <v>-30.640114607714999</v>
      </c>
      <c r="B5010">
        <v>-16.5975799557947</v>
      </c>
    </row>
    <row r="5011" spans="1:2" x14ac:dyDescent="0.25">
      <c r="A5011">
        <v>-5.2452641852832098</v>
      </c>
      <c r="B5011">
        <v>4.1601231530660598</v>
      </c>
    </row>
    <row r="5012" spans="1:2" x14ac:dyDescent="0.25">
      <c r="A5012">
        <v>34.465188241358099</v>
      </c>
      <c r="B5012">
        <v>-8.4167819646466597</v>
      </c>
    </row>
    <row r="5013" spans="1:2" x14ac:dyDescent="0.25">
      <c r="A5013">
        <v>31.183746695348699</v>
      </c>
      <c r="B5013">
        <v>-2.1318532273217201</v>
      </c>
    </row>
    <row r="5014" spans="1:2" x14ac:dyDescent="0.25">
      <c r="A5014">
        <v>33.596271455533099</v>
      </c>
      <c r="B5014">
        <v>-4.4271182240859197</v>
      </c>
    </row>
    <row r="5015" spans="1:2" x14ac:dyDescent="0.25">
      <c r="A5015">
        <v>32.115813509774298</v>
      </c>
      <c r="B5015">
        <v>-4.1195261340367502</v>
      </c>
    </row>
    <row r="5016" spans="1:2" x14ac:dyDescent="0.25">
      <c r="A5016">
        <v>13.2589331961514</v>
      </c>
      <c r="B5016">
        <v>0.82074553739476297</v>
      </c>
    </row>
    <row r="5017" spans="1:2" x14ac:dyDescent="0.25">
      <c r="A5017">
        <v>8.7036432999469504E-2</v>
      </c>
      <c r="B5017">
        <v>5.4681170011471298</v>
      </c>
    </row>
    <row r="5018" spans="1:2" x14ac:dyDescent="0.25">
      <c r="A5018">
        <v>3.51791128381387</v>
      </c>
      <c r="B5018">
        <v>4.6536955580118597</v>
      </c>
    </row>
    <row r="5019" spans="1:2" x14ac:dyDescent="0.25">
      <c r="A5019">
        <v>0.300928766046348</v>
      </c>
      <c r="B5019">
        <v>6.5701606616956498</v>
      </c>
    </row>
    <row r="5020" spans="1:2" x14ac:dyDescent="0.25">
      <c r="A5020">
        <v>28.706974713545801</v>
      </c>
      <c r="B5020">
        <v>-9.1091869479159104</v>
      </c>
    </row>
    <row r="5021" spans="1:2" x14ac:dyDescent="0.25">
      <c r="A5021">
        <v>33.153558888483403</v>
      </c>
      <c r="B5021">
        <v>-5.2698544100086302</v>
      </c>
    </row>
    <row r="5022" spans="1:2" x14ac:dyDescent="0.25">
      <c r="A5022">
        <v>12.107905700753401</v>
      </c>
      <c r="B5022">
        <v>8.1346555198218002</v>
      </c>
    </row>
    <row r="5023" spans="1:2" x14ac:dyDescent="0.25">
      <c r="A5023">
        <f>-20.1667135585715</f>
        <v>-20.166713558571502</v>
      </c>
      <c r="B5023">
        <v>-14.7110605317968</v>
      </c>
    </row>
    <row r="5024" spans="1:2" x14ac:dyDescent="0.25">
      <c r="A5024">
        <v>-3.4230068841247898</v>
      </c>
      <c r="B5024">
        <v>0.29405339550777398</v>
      </c>
    </row>
    <row r="5025" spans="1:2" x14ac:dyDescent="0.25">
      <c r="A5025">
        <v>39.838966775297699</v>
      </c>
      <c r="B5025">
        <v>-3.0375567851496901</v>
      </c>
    </row>
    <row r="5026" spans="1:2" x14ac:dyDescent="0.25">
      <c r="A5026">
        <f>-15.7744058443018</f>
        <v>-15.7744058443018</v>
      </c>
      <c r="B5026">
        <v>-9.5919655219955793</v>
      </c>
    </row>
    <row r="5027" spans="1:2" x14ac:dyDescent="0.25">
      <c r="A5027">
        <v>32.644156283049398</v>
      </c>
      <c r="B5027">
        <v>-9.6025610458617194</v>
      </c>
    </row>
    <row r="5028" spans="1:2" x14ac:dyDescent="0.25">
      <c r="A5028">
        <v>24.912685352943601</v>
      </c>
      <c r="B5028">
        <v>-2.3125016806035701</v>
      </c>
    </row>
    <row r="5029" spans="1:2" x14ac:dyDescent="0.25">
      <c r="A5029">
        <v>2.65506422053152</v>
      </c>
      <c r="B5029">
        <v>3.23174699720576</v>
      </c>
    </row>
    <row r="5030" spans="1:2" x14ac:dyDescent="0.25">
      <c r="A5030">
        <v>37.0691795334441</v>
      </c>
      <c r="B5030">
        <v>-7.99033267512793</v>
      </c>
    </row>
    <row r="5031" spans="1:2" x14ac:dyDescent="0.25">
      <c r="A5031">
        <f>-19.3148589296544</f>
        <v>-19.314858929654399</v>
      </c>
      <c r="B5031">
        <v>-13.838852716258399</v>
      </c>
    </row>
    <row r="5032" spans="1:2" x14ac:dyDescent="0.25">
      <c r="A5032">
        <v>29.1885342132564</v>
      </c>
      <c r="B5032">
        <v>-4.5712864790946899</v>
      </c>
    </row>
    <row r="5033" spans="1:2" x14ac:dyDescent="0.25">
      <c r="A5033">
        <v>-2.7255754667766801</v>
      </c>
      <c r="B5033">
        <v>8.5723240105654792</v>
      </c>
    </row>
    <row r="5034" spans="1:2" x14ac:dyDescent="0.25">
      <c r="A5034">
        <v>-6.2190071418449602</v>
      </c>
      <c r="B5034">
        <v>8.8147720736377E-2</v>
      </c>
    </row>
    <row r="5035" spans="1:2" x14ac:dyDescent="0.25">
      <c r="A5035">
        <v>24.232320573149799</v>
      </c>
      <c r="B5035">
        <v>-2.9434372022801001</v>
      </c>
    </row>
    <row r="5036" spans="1:2" x14ac:dyDescent="0.25">
      <c r="A5036">
        <v>23.5278182726742</v>
      </c>
      <c r="B5036">
        <v>-5.4861076128981603</v>
      </c>
    </row>
    <row r="5037" spans="1:2" x14ac:dyDescent="0.25">
      <c r="A5037">
        <v>26.250962181869301</v>
      </c>
      <c r="B5037">
        <v>-6.1062389114651996</v>
      </c>
    </row>
    <row r="5038" spans="1:2" x14ac:dyDescent="0.25">
      <c r="A5038">
        <v>28.562234587787099</v>
      </c>
      <c r="B5038">
        <v>-4.8385015581640403</v>
      </c>
    </row>
    <row r="5039" spans="1:2" x14ac:dyDescent="0.25">
      <c r="A5039">
        <f>-16.7253988163138</f>
        <v>-16.725398816313799</v>
      </c>
      <c r="B5039">
        <v>-10.745881173348399</v>
      </c>
    </row>
    <row r="5040" spans="1:2" x14ac:dyDescent="0.25">
      <c r="A5040">
        <v>8.1337302693354996</v>
      </c>
      <c r="B5040">
        <v>9.1105860566829104</v>
      </c>
    </row>
    <row r="5041" spans="1:2" x14ac:dyDescent="0.25">
      <c r="A5041">
        <f>-31.8442339579351</f>
        <v>-31.844233957935099</v>
      </c>
      <c r="B5041">
        <v>-9.7025923073638101</v>
      </c>
    </row>
    <row r="5042" spans="1:2" x14ac:dyDescent="0.25">
      <c r="A5042">
        <v>21.641462759742002</v>
      </c>
      <c r="B5042">
        <v>-4.49280696735417</v>
      </c>
    </row>
    <row r="5043" spans="1:2" x14ac:dyDescent="0.25">
      <c r="A5043">
        <f>-26.4158497319601</f>
        <v>-26.415849731960101</v>
      </c>
      <c r="B5043">
        <v>-18.140671335309801</v>
      </c>
    </row>
    <row r="5044" spans="1:2" x14ac:dyDescent="0.25">
      <c r="A5044">
        <v>37.195849747067399</v>
      </c>
      <c r="B5044">
        <v>-0.61347220284028603</v>
      </c>
    </row>
    <row r="5045" spans="1:2" x14ac:dyDescent="0.25">
      <c r="A5045">
        <v>0.16235159045519901</v>
      </c>
      <c r="B5045">
        <v>5.7512153195387103</v>
      </c>
    </row>
    <row r="5046" spans="1:2" x14ac:dyDescent="0.25">
      <c r="A5046">
        <v>9.6460177018006892</v>
      </c>
      <c r="B5046">
        <v>4.2594706117557601</v>
      </c>
    </row>
    <row r="5047" spans="1:2" x14ac:dyDescent="0.25">
      <c r="A5047">
        <f>-23.69057869662</f>
        <v>-23.690578696620001</v>
      </c>
      <c r="B5047">
        <v>-15.0048445245469</v>
      </c>
    </row>
    <row r="5048" spans="1:2" x14ac:dyDescent="0.25">
      <c r="A5048">
        <v>12.6737526413743</v>
      </c>
      <c r="B5048">
        <v>5.2596977832164402</v>
      </c>
    </row>
    <row r="5049" spans="1:2" x14ac:dyDescent="0.25">
      <c r="A5049">
        <f>-17.8316642819349</f>
        <v>-17.831664281934898</v>
      </c>
      <c r="B5049">
        <v>-14.4439899630461</v>
      </c>
    </row>
    <row r="5050" spans="1:2" x14ac:dyDescent="0.25">
      <c r="A5050">
        <v>31.758280686260299</v>
      </c>
      <c r="B5050">
        <v>-5.10144579635136</v>
      </c>
    </row>
    <row r="5051" spans="1:2" x14ac:dyDescent="0.25">
      <c r="A5051">
        <v>31.209484159427902</v>
      </c>
      <c r="B5051">
        <v>-4.2154932332259403</v>
      </c>
    </row>
    <row r="5052" spans="1:2" x14ac:dyDescent="0.25">
      <c r="A5052">
        <v>28.657581646773799</v>
      </c>
      <c r="B5052">
        <v>-7.5855916001310204</v>
      </c>
    </row>
    <row r="5053" spans="1:2" x14ac:dyDescent="0.25">
      <c r="A5053">
        <v>35.898816908017501</v>
      </c>
      <c r="B5053">
        <v>-1.0559284083482501</v>
      </c>
    </row>
    <row r="5054" spans="1:2" x14ac:dyDescent="0.25">
      <c r="A5054">
        <v>28.236670327719899</v>
      </c>
      <c r="B5054">
        <v>0.17837989537332799</v>
      </c>
    </row>
    <row r="5055" spans="1:2" x14ac:dyDescent="0.25">
      <c r="A5055">
        <v>22.629649206904901</v>
      </c>
      <c r="B5055">
        <v>-2.7082437200877401</v>
      </c>
    </row>
    <row r="5056" spans="1:2" x14ac:dyDescent="0.25">
      <c r="A5056">
        <v>38.371001141813203</v>
      </c>
      <c r="B5056">
        <v>-9.5450155779325101</v>
      </c>
    </row>
    <row r="5057" spans="1:2" x14ac:dyDescent="0.25">
      <c r="A5057">
        <v>34.616042133527998</v>
      </c>
      <c r="B5057">
        <v>-9.5676772304232998</v>
      </c>
    </row>
    <row r="5058" spans="1:2" x14ac:dyDescent="0.25">
      <c r="A5058">
        <v>31.891322852599401</v>
      </c>
      <c r="B5058">
        <v>-3.7142042646063498</v>
      </c>
    </row>
    <row r="5059" spans="1:2" x14ac:dyDescent="0.25">
      <c r="A5059">
        <f>-21.0926205516206</f>
        <v>-21.092620551620598</v>
      </c>
      <c r="B5059">
        <v>-15.041988076454199</v>
      </c>
    </row>
    <row r="5060" spans="1:2" x14ac:dyDescent="0.25">
      <c r="A5060">
        <v>-5.7088671226388801</v>
      </c>
      <c r="B5060">
        <v>9.2541130190134098</v>
      </c>
    </row>
    <row r="5061" spans="1:2" x14ac:dyDescent="0.25">
      <c r="A5061">
        <v>21.503934857897502</v>
      </c>
      <c r="B5061">
        <v>-0.80215868226823095</v>
      </c>
    </row>
    <row r="5062" spans="1:2" x14ac:dyDescent="0.25">
      <c r="A5062">
        <v>29.361240109597901</v>
      </c>
      <c r="B5062">
        <v>-2.35300538672751</v>
      </c>
    </row>
    <row r="5063" spans="1:2" x14ac:dyDescent="0.25">
      <c r="A5063">
        <f>-26.1898241557671</f>
        <v>-26.189824155767099</v>
      </c>
      <c r="B5063">
        <v>-19.020369407233598</v>
      </c>
    </row>
    <row r="5064" spans="1:2" x14ac:dyDescent="0.25">
      <c r="A5064">
        <f>-29.8645694376765</f>
        <v>-29.864569437676501</v>
      </c>
      <c r="B5064">
        <v>-18.423555724210502</v>
      </c>
    </row>
    <row r="5065" spans="1:2" x14ac:dyDescent="0.25">
      <c r="A5065">
        <v>26.060838003872799</v>
      </c>
      <c r="B5065">
        <v>-4.5887570529853097</v>
      </c>
    </row>
    <row r="5066" spans="1:2" x14ac:dyDescent="0.25">
      <c r="A5066">
        <v>12.8511056892702</v>
      </c>
      <c r="B5066">
        <v>1.33879385947223</v>
      </c>
    </row>
    <row r="5067" spans="1:2" x14ac:dyDescent="0.25">
      <c r="A5067">
        <f>-17.6790710270438</f>
        <v>-17.679071027043801</v>
      </c>
      <c r="B5067">
        <v>-16.0098727821</v>
      </c>
    </row>
    <row r="5068" spans="1:2" x14ac:dyDescent="0.25">
      <c r="A5068">
        <f>-29.9288186671106</f>
        <v>-29.928818667110601</v>
      </c>
      <c r="B5068">
        <v>-14.8272432248844</v>
      </c>
    </row>
    <row r="5069" spans="1:2" x14ac:dyDescent="0.25">
      <c r="A5069">
        <v>22.769816253887701</v>
      </c>
      <c r="B5069">
        <v>-7.5186605072667296</v>
      </c>
    </row>
    <row r="5070" spans="1:2" x14ac:dyDescent="0.25">
      <c r="A5070">
        <v>38.737458769759598</v>
      </c>
      <c r="B5070">
        <v>-7.7853892028700198</v>
      </c>
    </row>
    <row r="5071" spans="1:2" x14ac:dyDescent="0.25">
      <c r="A5071">
        <f>-34.5676265078244</f>
        <v>-34.5676265078244</v>
      </c>
      <c r="B5071">
        <v>-16.629774947995301</v>
      </c>
    </row>
    <row r="5072" spans="1:2" x14ac:dyDescent="0.25">
      <c r="A5072">
        <v>22.936252809005701</v>
      </c>
      <c r="B5072">
        <v>-6.6300229967020803</v>
      </c>
    </row>
    <row r="5073" spans="1:2" x14ac:dyDescent="0.25">
      <c r="A5073">
        <v>33.280272376739497</v>
      </c>
      <c r="B5073">
        <v>-6.0665989014345403</v>
      </c>
    </row>
    <row r="5074" spans="1:2" x14ac:dyDescent="0.25">
      <c r="A5074">
        <v>29.930083416964699</v>
      </c>
      <c r="B5074">
        <v>-4.4404739163683002</v>
      </c>
    </row>
    <row r="5075" spans="1:2" x14ac:dyDescent="0.25">
      <c r="A5075">
        <v>36.040385946896301</v>
      </c>
      <c r="B5075">
        <v>-8.85530913000464</v>
      </c>
    </row>
    <row r="5076" spans="1:2" x14ac:dyDescent="0.25">
      <c r="A5076">
        <f>-18.1881143149918</f>
        <v>-18.1881143149918</v>
      </c>
      <c r="B5076">
        <v>-11.125922570029999</v>
      </c>
    </row>
    <row r="5077" spans="1:2" x14ac:dyDescent="0.25">
      <c r="A5077">
        <f>-32.0182057530382</f>
        <v>-32.018205753038202</v>
      </c>
      <c r="B5077">
        <v>-17.6090812381223</v>
      </c>
    </row>
    <row r="5078" spans="1:2" x14ac:dyDescent="0.25">
      <c r="A5078">
        <v>22.9660917470623</v>
      </c>
      <c r="B5078">
        <v>-0.51144675858668898</v>
      </c>
    </row>
    <row r="5079" spans="1:2" x14ac:dyDescent="0.25">
      <c r="A5079">
        <v>30.428376601064699</v>
      </c>
      <c r="B5079">
        <v>-6.0407580483632701</v>
      </c>
    </row>
    <row r="5080" spans="1:2" x14ac:dyDescent="0.25">
      <c r="A5080">
        <f>-31.0511414070644</f>
        <v>-31.051141407064399</v>
      </c>
      <c r="B5080">
        <v>-12.565495728181199</v>
      </c>
    </row>
    <row r="5081" spans="1:2" x14ac:dyDescent="0.25">
      <c r="A5081">
        <v>37.916324464979603</v>
      </c>
      <c r="B5081">
        <v>-0.23832453401529799</v>
      </c>
    </row>
    <row r="5082" spans="1:2" x14ac:dyDescent="0.25">
      <c r="A5082">
        <v>-6.3284397936649004</v>
      </c>
      <c r="B5082">
        <v>2.1735822185610099</v>
      </c>
    </row>
    <row r="5083" spans="1:2" x14ac:dyDescent="0.25">
      <c r="A5083">
        <v>1.59079089467444</v>
      </c>
      <c r="B5083">
        <v>4.1224297850570499</v>
      </c>
    </row>
    <row r="5084" spans="1:2" x14ac:dyDescent="0.25">
      <c r="A5084">
        <v>26.753469006889802</v>
      </c>
      <c r="B5084">
        <v>-5.3025751548550302</v>
      </c>
    </row>
    <row r="5085" spans="1:2" x14ac:dyDescent="0.25">
      <c r="A5085">
        <v>-0.977522764309951</v>
      </c>
      <c r="B5085">
        <v>5.98628837010149</v>
      </c>
    </row>
    <row r="5086" spans="1:2" x14ac:dyDescent="0.25">
      <c r="A5086">
        <v>-3.2943823786798001</v>
      </c>
      <c r="B5086">
        <v>5.4334484378803101</v>
      </c>
    </row>
    <row r="5087" spans="1:2" x14ac:dyDescent="0.25">
      <c r="A5087">
        <f>-20.1238258171753</f>
        <v>-20.123825817175302</v>
      </c>
      <c r="B5087">
        <v>-12.763952632080199</v>
      </c>
    </row>
    <row r="5088" spans="1:2" x14ac:dyDescent="0.25">
      <c r="A5088">
        <v>40.456960476105799</v>
      </c>
      <c r="B5088">
        <v>-2.39484628395161</v>
      </c>
    </row>
    <row r="5089" spans="1:2" x14ac:dyDescent="0.25">
      <c r="A5089">
        <v>31.418395775324399</v>
      </c>
      <c r="B5089">
        <v>-3.96474820187442</v>
      </c>
    </row>
    <row r="5090" spans="1:2" x14ac:dyDescent="0.25">
      <c r="A5090">
        <v>2.2413960660341599</v>
      </c>
      <c r="B5090">
        <v>9.5929736997305692</v>
      </c>
    </row>
    <row r="5091" spans="1:2" x14ac:dyDescent="0.25">
      <c r="A5091">
        <v>-5.8362543900389996</v>
      </c>
      <c r="B5091">
        <v>1.07380332514842</v>
      </c>
    </row>
    <row r="5092" spans="1:2" x14ac:dyDescent="0.25">
      <c r="A5092">
        <f>-33.3381285339829</f>
        <v>-33.338128533982903</v>
      </c>
      <c r="B5092">
        <v>-17.215017421058501</v>
      </c>
    </row>
    <row r="5093" spans="1:2" x14ac:dyDescent="0.25">
      <c r="A5093">
        <f>-28.3262479804588</f>
        <v>-28.326247980458799</v>
      </c>
      <c r="B5093">
        <v>-16.327731505334899</v>
      </c>
    </row>
    <row r="5094" spans="1:2" x14ac:dyDescent="0.25">
      <c r="A5094">
        <v>0.93345073000676704</v>
      </c>
      <c r="B5094">
        <v>1.43081020868953</v>
      </c>
    </row>
    <row r="5095" spans="1:2" x14ac:dyDescent="0.25">
      <c r="A5095">
        <v>5.6960733405584802</v>
      </c>
      <c r="B5095">
        <v>1.04738267248329</v>
      </c>
    </row>
    <row r="5096" spans="1:2" x14ac:dyDescent="0.25">
      <c r="A5096">
        <v>-1.6938047154020901</v>
      </c>
      <c r="B5096">
        <v>8.4870418107210396E-2</v>
      </c>
    </row>
    <row r="5097" spans="1:2" x14ac:dyDescent="0.25">
      <c r="A5097">
        <f>-32.6192423829925</f>
        <v>-32.619242382992503</v>
      </c>
      <c r="B5097">
        <v>-14.9582887757587</v>
      </c>
    </row>
    <row r="5098" spans="1:2" x14ac:dyDescent="0.25">
      <c r="A5098">
        <f>-33.8205662383482</f>
        <v>-33.820566238348199</v>
      </c>
      <c r="B5098">
        <v>-16.458158743402201</v>
      </c>
    </row>
    <row r="5099" spans="1:2" x14ac:dyDescent="0.25">
      <c r="A5099">
        <v>21.302088644862799</v>
      </c>
      <c r="B5099">
        <v>-2.9178457903734101</v>
      </c>
    </row>
    <row r="5100" spans="1:2" x14ac:dyDescent="0.25">
      <c r="A5100">
        <f>-24.7855676835937</f>
        <v>-24.785567683593701</v>
      </c>
      <c r="B5100">
        <v>-11.135459304344099</v>
      </c>
    </row>
    <row r="5101" spans="1:2" x14ac:dyDescent="0.25">
      <c r="A5101">
        <f>-19.097164381778</f>
        <v>-19.097164381778001</v>
      </c>
      <c r="B5101">
        <v>-9.9997977834879901</v>
      </c>
    </row>
    <row r="5102" spans="1:2" x14ac:dyDescent="0.25">
      <c r="A5102">
        <v>8.6357463246896806</v>
      </c>
      <c r="B5102">
        <v>9.5385408130876801</v>
      </c>
    </row>
    <row r="5103" spans="1:2" x14ac:dyDescent="0.25">
      <c r="A5103">
        <v>25.148463568675499</v>
      </c>
      <c r="B5103">
        <v>-3.6079329621732299</v>
      </c>
    </row>
    <row r="5104" spans="1:2" x14ac:dyDescent="0.25">
      <c r="A5104">
        <v>10.4136110158988</v>
      </c>
      <c r="B5104">
        <v>7.8592393343023899</v>
      </c>
    </row>
    <row r="5105" spans="1:2" x14ac:dyDescent="0.25">
      <c r="A5105">
        <f>-31.9383756827059</f>
        <v>-31.9383756827059</v>
      </c>
      <c r="B5105">
        <v>-19.3238033184962</v>
      </c>
    </row>
    <row r="5106" spans="1:2" x14ac:dyDescent="0.25">
      <c r="A5106">
        <v>2.15111560451715</v>
      </c>
      <c r="B5106">
        <v>0.91534666796792996</v>
      </c>
    </row>
    <row r="5107" spans="1:2" x14ac:dyDescent="0.25">
      <c r="A5107">
        <f>-32.4611924645145</f>
        <v>-32.461192464514497</v>
      </c>
      <c r="B5107">
        <v>-13.4962869932708</v>
      </c>
    </row>
    <row r="5108" spans="1:2" x14ac:dyDescent="0.25">
      <c r="A5108">
        <f>-17.8698887445282</f>
        <v>-17.8698887445282</v>
      </c>
      <c r="B5108">
        <v>-9.4442169826901505</v>
      </c>
    </row>
    <row r="5109" spans="1:2" x14ac:dyDescent="0.25">
      <c r="A5109">
        <f>-25.9393739906621</f>
        <v>-25.939373990662101</v>
      </c>
      <c r="B5109">
        <v>-10.3107636402843</v>
      </c>
    </row>
    <row r="5110" spans="1:2" x14ac:dyDescent="0.25">
      <c r="A5110">
        <f>-18.7108598014995</f>
        <v>-18.710859801499499</v>
      </c>
      <c r="B5110">
        <v>-16.765051979850199</v>
      </c>
    </row>
    <row r="5111" spans="1:2" x14ac:dyDescent="0.25">
      <c r="A5111">
        <v>-6.2954457595790396</v>
      </c>
      <c r="B5111">
        <v>7.4448225896504798</v>
      </c>
    </row>
    <row r="5112" spans="1:2" x14ac:dyDescent="0.25">
      <c r="A5112">
        <v>30.6118308708248</v>
      </c>
      <c r="B5112">
        <v>-4.0520144796402997</v>
      </c>
    </row>
    <row r="5113" spans="1:2" x14ac:dyDescent="0.25">
      <c r="A5113">
        <f>-32.7923419352214</f>
        <v>-32.792341935221401</v>
      </c>
      <c r="B5113">
        <v>-17.998141591979302</v>
      </c>
    </row>
    <row r="5114" spans="1:2" x14ac:dyDescent="0.25">
      <c r="A5114">
        <v>32.5264642555208</v>
      </c>
      <c r="B5114">
        <v>-1.88275364617869</v>
      </c>
    </row>
    <row r="5115" spans="1:2" x14ac:dyDescent="0.25">
      <c r="A5115">
        <v>-2.3276663166114102</v>
      </c>
      <c r="B5115">
        <v>4.13650632258115</v>
      </c>
    </row>
    <row r="5116" spans="1:2" x14ac:dyDescent="0.25">
      <c r="A5116">
        <v>7.2031147570693301</v>
      </c>
      <c r="B5116">
        <v>8.8475388266895596</v>
      </c>
    </row>
    <row r="5117" spans="1:2" x14ac:dyDescent="0.25">
      <c r="A5117">
        <f>-18.2667060278438</f>
        <v>-18.266706027843799</v>
      </c>
      <c r="B5117">
        <v>-9.8048713813244603</v>
      </c>
    </row>
    <row r="5118" spans="1:2" x14ac:dyDescent="0.25">
      <c r="A5118">
        <v>3.41594238705034</v>
      </c>
      <c r="B5118">
        <v>1.83365284829921</v>
      </c>
    </row>
    <row r="5119" spans="1:2" x14ac:dyDescent="0.25">
      <c r="A5119">
        <f>-30.3844212855144</f>
        <v>-30.384421285514399</v>
      </c>
      <c r="B5119">
        <v>-9.6055063784746402</v>
      </c>
    </row>
    <row r="5120" spans="1:2" x14ac:dyDescent="0.25">
      <c r="A5120">
        <v>10.909613179140001</v>
      </c>
      <c r="B5120">
        <v>7.2564247080439497</v>
      </c>
    </row>
    <row r="5121" spans="1:2" x14ac:dyDescent="0.25">
      <c r="A5121">
        <f>-26.9340906468011</f>
        <v>-26.934090646801099</v>
      </c>
      <c r="B5121">
        <v>-16.5838363221687</v>
      </c>
    </row>
    <row r="5122" spans="1:2" x14ac:dyDescent="0.25">
      <c r="A5122">
        <f>-29.1362787128527</f>
        <v>-29.1362787128527</v>
      </c>
      <c r="B5122">
        <v>-18.441441184892099</v>
      </c>
    </row>
    <row r="5123" spans="1:2" x14ac:dyDescent="0.25">
      <c r="A5123">
        <f>-21.9033432801616</f>
        <v>-21.9033432801616</v>
      </c>
      <c r="B5123">
        <v>-14.919506346622001</v>
      </c>
    </row>
    <row r="5124" spans="1:2" x14ac:dyDescent="0.25">
      <c r="A5124">
        <f>-24.8366335541168</f>
        <v>-24.836633554116801</v>
      </c>
      <c r="B5124">
        <v>-11.2706017744352</v>
      </c>
    </row>
    <row r="5125" spans="1:2" x14ac:dyDescent="0.25">
      <c r="A5125">
        <f>-16.2378170003771</f>
        <v>-16.237817000377099</v>
      </c>
      <c r="B5125">
        <v>-19.006736923241199</v>
      </c>
    </row>
    <row r="5126" spans="1:2" x14ac:dyDescent="0.25">
      <c r="A5126">
        <v>-0.57501760319303596</v>
      </c>
      <c r="B5126">
        <v>3.7985523971261799</v>
      </c>
    </row>
    <row r="5127" spans="1:2" x14ac:dyDescent="0.25">
      <c r="A5127">
        <v>0.132167852696222</v>
      </c>
      <c r="B5127">
        <v>3.9106597570467301</v>
      </c>
    </row>
    <row r="5128" spans="1:2" x14ac:dyDescent="0.25">
      <c r="A5128">
        <v>36.782096380682802</v>
      </c>
      <c r="B5128">
        <v>-7.2196945638664296</v>
      </c>
    </row>
    <row r="5129" spans="1:2" x14ac:dyDescent="0.25">
      <c r="A5129">
        <f>-23.0490937454234</f>
        <v>-23.049093745423399</v>
      </c>
      <c r="B5129">
        <v>-12.858280759491301</v>
      </c>
    </row>
    <row r="5130" spans="1:2" x14ac:dyDescent="0.25">
      <c r="A5130">
        <v>34.554233391293899</v>
      </c>
      <c r="B5130">
        <v>-3.0302118640570699</v>
      </c>
    </row>
    <row r="5131" spans="1:2" x14ac:dyDescent="0.25">
      <c r="A5131">
        <v>3.2609133086278601</v>
      </c>
      <c r="B5131">
        <v>0.25585447496522301</v>
      </c>
    </row>
    <row r="5132" spans="1:2" x14ac:dyDescent="0.25">
      <c r="A5132">
        <v>2.0628796236367801</v>
      </c>
      <c r="B5132">
        <v>9.1834518277531991</v>
      </c>
    </row>
    <row r="5133" spans="1:2" x14ac:dyDescent="0.25">
      <c r="A5133">
        <v>2.0633466963285398</v>
      </c>
      <c r="B5133">
        <v>3.6256658059366099E-2</v>
      </c>
    </row>
    <row r="5134" spans="1:2" x14ac:dyDescent="0.25">
      <c r="A5134">
        <v>26.1306727593171</v>
      </c>
      <c r="B5134">
        <v>-6.9323380337195903</v>
      </c>
    </row>
    <row r="5135" spans="1:2" x14ac:dyDescent="0.25">
      <c r="A5135">
        <v>9.4201111678562608</v>
      </c>
      <c r="B5135">
        <v>1.29451301482243</v>
      </c>
    </row>
    <row r="5136" spans="1:2" x14ac:dyDescent="0.25">
      <c r="A5136">
        <v>-1.3761814363223099</v>
      </c>
      <c r="B5136">
        <v>0.37821578361629099</v>
      </c>
    </row>
    <row r="5137" spans="1:2" x14ac:dyDescent="0.25">
      <c r="A5137">
        <v>37.608733094953998</v>
      </c>
      <c r="B5137">
        <v>-6.5789902688657804</v>
      </c>
    </row>
    <row r="5138" spans="1:2" x14ac:dyDescent="0.25">
      <c r="A5138">
        <v>4.3575285691959103</v>
      </c>
      <c r="B5138">
        <v>9.0117961685902603</v>
      </c>
    </row>
    <row r="5139" spans="1:2" x14ac:dyDescent="0.25">
      <c r="A5139">
        <v>34.730142512069101</v>
      </c>
      <c r="B5139">
        <v>-7.3111274353167399</v>
      </c>
    </row>
    <row r="5140" spans="1:2" x14ac:dyDescent="0.25">
      <c r="A5140">
        <v>23.548928339476699</v>
      </c>
      <c r="B5140">
        <v>-7.7677295681227303</v>
      </c>
    </row>
    <row r="5141" spans="1:2" x14ac:dyDescent="0.25">
      <c r="A5141">
        <v>11.509763503791801</v>
      </c>
      <c r="B5141">
        <v>2.9452432193801399</v>
      </c>
    </row>
    <row r="5142" spans="1:2" x14ac:dyDescent="0.25">
      <c r="A5142">
        <v>7.3581140970074097</v>
      </c>
      <c r="B5142">
        <v>0.86397034773161097</v>
      </c>
    </row>
    <row r="5143" spans="1:2" x14ac:dyDescent="0.25">
      <c r="A5143">
        <f>-35.1374410826005</f>
        <v>-35.137441082600503</v>
      </c>
      <c r="B5143">
        <v>-18.6149375153264</v>
      </c>
    </row>
    <row r="5144" spans="1:2" x14ac:dyDescent="0.25">
      <c r="A5144">
        <v>39.796464537694597</v>
      </c>
      <c r="B5144">
        <v>-1.8223258967537801</v>
      </c>
    </row>
    <row r="5145" spans="1:2" x14ac:dyDescent="0.25">
      <c r="A5145">
        <v>38.999049822714397</v>
      </c>
      <c r="B5145">
        <v>-7.46904127293526</v>
      </c>
    </row>
    <row r="5146" spans="1:2" x14ac:dyDescent="0.25">
      <c r="A5146">
        <v>38.406568379896299</v>
      </c>
      <c r="B5146">
        <v>-1.2804628149438</v>
      </c>
    </row>
    <row r="5147" spans="1:2" x14ac:dyDescent="0.25">
      <c r="A5147">
        <f>-21.6964921857475</f>
        <v>-21.696492185747498</v>
      </c>
      <c r="B5147">
        <v>-16.3122968085518</v>
      </c>
    </row>
    <row r="5148" spans="1:2" x14ac:dyDescent="0.25">
      <c r="A5148">
        <f>-33.5548010340282</f>
        <v>-33.554801034028202</v>
      </c>
      <c r="B5148">
        <v>-13.4636938054535</v>
      </c>
    </row>
    <row r="5149" spans="1:2" x14ac:dyDescent="0.25">
      <c r="A5149">
        <f>-33.8672609162502</f>
        <v>-33.867260916250203</v>
      </c>
      <c r="B5149">
        <v>-16.457346056129101</v>
      </c>
    </row>
    <row r="5150" spans="1:2" x14ac:dyDescent="0.25">
      <c r="A5150">
        <v>5.7682310146065801</v>
      </c>
      <c r="B5150">
        <v>0.217516708330044</v>
      </c>
    </row>
    <row r="5151" spans="1:2" x14ac:dyDescent="0.25">
      <c r="A5151">
        <v>21.120340859902601</v>
      </c>
      <c r="B5151">
        <v>-2.5104972566002002</v>
      </c>
    </row>
    <row r="5152" spans="1:2" x14ac:dyDescent="0.25">
      <c r="A5152">
        <v>23.265466260462301</v>
      </c>
      <c r="B5152">
        <v>-1.4347613853905601</v>
      </c>
    </row>
    <row r="5153" spans="1:2" x14ac:dyDescent="0.25">
      <c r="A5153">
        <v>33.663158691951303</v>
      </c>
      <c r="B5153">
        <v>-8.2115146153332699</v>
      </c>
    </row>
    <row r="5154" spans="1:2" x14ac:dyDescent="0.25">
      <c r="A5154">
        <f>-32.2871394177842</f>
        <v>-32.287139417784203</v>
      </c>
      <c r="B5154">
        <v>-10.2480735458784</v>
      </c>
    </row>
    <row r="5155" spans="1:2" x14ac:dyDescent="0.25">
      <c r="A5155">
        <v>2.4778916492324301</v>
      </c>
      <c r="B5155">
        <v>2.06018188196796</v>
      </c>
    </row>
    <row r="5156" spans="1:2" x14ac:dyDescent="0.25">
      <c r="A5156">
        <v>-3.0255044736688101</v>
      </c>
      <c r="B5156">
        <v>6.0406023165392302</v>
      </c>
    </row>
    <row r="5157" spans="1:2" x14ac:dyDescent="0.25">
      <c r="A5157">
        <v>24.9052811205325</v>
      </c>
      <c r="B5157">
        <v>-9.4150598632744096</v>
      </c>
    </row>
    <row r="5158" spans="1:2" x14ac:dyDescent="0.25">
      <c r="A5158">
        <v>-5.8239860119277997</v>
      </c>
      <c r="B5158">
        <v>8.0104797761983502</v>
      </c>
    </row>
    <row r="5159" spans="1:2" x14ac:dyDescent="0.25">
      <c r="A5159">
        <v>8.3820633781359302</v>
      </c>
      <c r="B5159">
        <v>4.8734297244992097</v>
      </c>
    </row>
    <row r="5160" spans="1:2" x14ac:dyDescent="0.25">
      <c r="A5160">
        <v>10.6357193251271</v>
      </c>
      <c r="B5160">
        <v>2.8744723189905801</v>
      </c>
    </row>
    <row r="5161" spans="1:2" x14ac:dyDescent="0.25">
      <c r="A5161">
        <v>24.359095352159699</v>
      </c>
      <c r="B5161">
        <v>-9.2879538219720406</v>
      </c>
    </row>
    <row r="5162" spans="1:2" x14ac:dyDescent="0.25">
      <c r="A5162">
        <v>38.006470786866501</v>
      </c>
      <c r="B5162">
        <v>-2.0699547701648302</v>
      </c>
    </row>
    <row r="5163" spans="1:2" x14ac:dyDescent="0.25">
      <c r="A5163">
        <f>-24.7147082539032</f>
        <v>-24.714708253903201</v>
      </c>
      <c r="B5163">
        <v>-14.221871842650501</v>
      </c>
    </row>
    <row r="5164" spans="1:2" x14ac:dyDescent="0.25">
      <c r="A5164">
        <v>11.6912721545194</v>
      </c>
      <c r="B5164">
        <v>2.31920867768509</v>
      </c>
    </row>
    <row r="5165" spans="1:2" x14ac:dyDescent="0.25">
      <c r="A5165">
        <v>38.602607027932898</v>
      </c>
      <c r="B5165">
        <v>-7.5157566199675898</v>
      </c>
    </row>
    <row r="5166" spans="1:2" x14ac:dyDescent="0.25">
      <c r="A5166">
        <v>-4.6579750683561603</v>
      </c>
      <c r="B5166">
        <v>9.2772357964018095</v>
      </c>
    </row>
    <row r="5167" spans="1:2" x14ac:dyDescent="0.25">
      <c r="A5167">
        <f>-27.3802340097445</f>
        <v>-27.380234009744498</v>
      </c>
      <c r="B5167">
        <v>-16.645276619642502</v>
      </c>
    </row>
    <row r="5168" spans="1:2" x14ac:dyDescent="0.25">
      <c r="A5168">
        <v>5.3793634440673896</v>
      </c>
      <c r="B5168">
        <v>3.5342286656629902</v>
      </c>
    </row>
    <row r="5169" spans="1:2" x14ac:dyDescent="0.25">
      <c r="A5169">
        <v>27.798151356589099</v>
      </c>
      <c r="B5169">
        <v>-2.1828477970978799</v>
      </c>
    </row>
    <row r="5170" spans="1:2" x14ac:dyDescent="0.25">
      <c r="A5170">
        <f>-23.1053205139087</f>
        <v>-23.105320513908701</v>
      </c>
      <c r="B5170">
        <v>-14.6254197987988</v>
      </c>
    </row>
    <row r="5171" spans="1:2" x14ac:dyDescent="0.25">
      <c r="A5171">
        <v>1.9730921664551699</v>
      </c>
      <c r="B5171">
        <v>8.6441978016490992</v>
      </c>
    </row>
    <row r="5172" spans="1:2" x14ac:dyDescent="0.25">
      <c r="A5172">
        <v>5.6339431931639599</v>
      </c>
      <c r="B5172">
        <v>4.2439860133965599</v>
      </c>
    </row>
    <row r="5173" spans="1:2" x14ac:dyDescent="0.25">
      <c r="A5173">
        <v>29.563924452020299</v>
      </c>
      <c r="B5173">
        <v>-2.9296934985773002</v>
      </c>
    </row>
    <row r="5174" spans="1:2" x14ac:dyDescent="0.25">
      <c r="A5174">
        <v>6.6017224662516503</v>
      </c>
      <c r="B5174">
        <v>1.9520577547136699</v>
      </c>
    </row>
    <row r="5175" spans="1:2" x14ac:dyDescent="0.25">
      <c r="A5175">
        <f>-33.6514553366039</f>
        <v>-33.651455336603902</v>
      </c>
      <c r="B5175">
        <v>-19.225198487486399</v>
      </c>
    </row>
    <row r="5176" spans="1:2" x14ac:dyDescent="0.25">
      <c r="A5176">
        <v>0.87974025968760505</v>
      </c>
      <c r="B5176">
        <v>6.2753226995853097</v>
      </c>
    </row>
    <row r="5177" spans="1:2" x14ac:dyDescent="0.25">
      <c r="A5177">
        <v>34.485777091885801</v>
      </c>
      <c r="B5177">
        <v>-1.3994826843128501</v>
      </c>
    </row>
    <row r="5178" spans="1:2" x14ac:dyDescent="0.25">
      <c r="A5178">
        <v>12.6216351630046</v>
      </c>
      <c r="B5178">
        <v>-0.29472612628009298</v>
      </c>
    </row>
    <row r="5179" spans="1:2" x14ac:dyDescent="0.25">
      <c r="A5179">
        <v>2.6585076815292799</v>
      </c>
      <c r="B5179">
        <v>0.33459835208633498</v>
      </c>
    </row>
    <row r="5180" spans="1:2" x14ac:dyDescent="0.25">
      <c r="A5180">
        <v>13.010893168893199</v>
      </c>
      <c r="B5180">
        <v>2.1708247081996501</v>
      </c>
    </row>
    <row r="5181" spans="1:2" x14ac:dyDescent="0.25">
      <c r="A5181">
        <v>39.251251405462497</v>
      </c>
      <c r="B5181">
        <v>-2.78568149305972</v>
      </c>
    </row>
    <row r="5182" spans="1:2" x14ac:dyDescent="0.25">
      <c r="A5182">
        <v>30.001480592615</v>
      </c>
      <c r="B5182">
        <v>-2.2138639822758099</v>
      </c>
    </row>
    <row r="5183" spans="1:2" x14ac:dyDescent="0.25">
      <c r="A5183">
        <v>2.9399620970810001</v>
      </c>
      <c r="B5183">
        <v>0.83231012973788299</v>
      </c>
    </row>
    <row r="5184" spans="1:2" x14ac:dyDescent="0.25">
      <c r="A5184">
        <v>31.1435971912627</v>
      </c>
      <c r="B5184">
        <v>0.219297313542446</v>
      </c>
    </row>
    <row r="5185" spans="1:2" x14ac:dyDescent="0.25">
      <c r="A5185">
        <f>-28.236808882916</f>
        <v>-28.236808882916002</v>
      </c>
      <c r="B5185">
        <v>-17.653969947732602</v>
      </c>
    </row>
    <row r="5186" spans="1:2" x14ac:dyDescent="0.25">
      <c r="A5186">
        <f>-15.3593758222221</f>
        <v>-15.3593758222221</v>
      </c>
      <c r="B5186">
        <v>-18.537149950060201</v>
      </c>
    </row>
    <row r="5187" spans="1:2" x14ac:dyDescent="0.25">
      <c r="A5187">
        <v>35.261656609387103</v>
      </c>
      <c r="B5187">
        <v>0.18107796789330499</v>
      </c>
    </row>
    <row r="5188" spans="1:2" x14ac:dyDescent="0.25">
      <c r="A5188">
        <v>38.647283982450602</v>
      </c>
      <c r="B5188">
        <v>-5.9448642131672598</v>
      </c>
    </row>
    <row r="5189" spans="1:2" x14ac:dyDescent="0.25">
      <c r="A5189">
        <v>-3.5078443059350199</v>
      </c>
      <c r="B5189">
        <v>6.3551871951111902</v>
      </c>
    </row>
    <row r="5190" spans="1:2" x14ac:dyDescent="0.25">
      <c r="A5190">
        <v>27.6105029324981</v>
      </c>
      <c r="B5190">
        <v>-1.16849870807111</v>
      </c>
    </row>
    <row r="5191" spans="1:2" x14ac:dyDescent="0.25">
      <c r="A5191">
        <v>28.654177077293902</v>
      </c>
      <c r="B5191">
        <v>-3.0571982158711601</v>
      </c>
    </row>
    <row r="5192" spans="1:2" x14ac:dyDescent="0.25">
      <c r="A5192">
        <f>-33.5370675635415</f>
        <v>-33.537067563541498</v>
      </c>
      <c r="B5192">
        <v>-9.4961566598397003</v>
      </c>
    </row>
    <row r="5193" spans="1:2" x14ac:dyDescent="0.25">
      <c r="A5193">
        <v>35.4895334877613</v>
      </c>
      <c r="B5193">
        <v>-3.5686742993979998</v>
      </c>
    </row>
    <row r="5194" spans="1:2" x14ac:dyDescent="0.25">
      <c r="A5194">
        <v>3.61264003651217</v>
      </c>
      <c r="B5194">
        <v>9.5227950187595098</v>
      </c>
    </row>
    <row r="5195" spans="1:2" x14ac:dyDescent="0.25">
      <c r="A5195">
        <f>-22.5439801464081</f>
        <v>-22.543980146408099</v>
      </c>
      <c r="B5195">
        <v>-17.511065470113401</v>
      </c>
    </row>
    <row r="5196" spans="1:2" x14ac:dyDescent="0.25">
      <c r="A5196">
        <v>2.9158128745948102</v>
      </c>
      <c r="B5196">
        <v>5.91068864266781</v>
      </c>
    </row>
    <row r="5197" spans="1:2" x14ac:dyDescent="0.25">
      <c r="A5197">
        <v>-0.93174462396652202</v>
      </c>
      <c r="B5197">
        <v>9.0343408729556902</v>
      </c>
    </row>
    <row r="5198" spans="1:2" x14ac:dyDescent="0.25">
      <c r="A5198">
        <v>33.528679344383796</v>
      </c>
      <c r="B5198">
        <v>-5.6816909004710299</v>
      </c>
    </row>
    <row r="5199" spans="1:2" x14ac:dyDescent="0.25">
      <c r="A5199">
        <v>11.0009389151479</v>
      </c>
      <c r="B5199">
        <v>7.4491399942201699</v>
      </c>
    </row>
    <row r="5200" spans="1:2" x14ac:dyDescent="0.25">
      <c r="A5200">
        <f>-17.257938416237</f>
        <v>-17.257938416237</v>
      </c>
      <c r="B5200">
        <v>-12.1711337388898</v>
      </c>
    </row>
    <row r="5201" spans="1:2" x14ac:dyDescent="0.25">
      <c r="A5201">
        <v>25.130539339242901</v>
      </c>
      <c r="B5201">
        <v>-1.10564217987476</v>
      </c>
    </row>
    <row r="5202" spans="1:2" x14ac:dyDescent="0.25">
      <c r="A5202">
        <v>25.2887266432455</v>
      </c>
      <c r="B5202">
        <v>-6.9940981389246497</v>
      </c>
    </row>
    <row r="5203" spans="1:2" x14ac:dyDescent="0.25">
      <c r="A5203">
        <f>-17.3897407268719</f>
        <v>-17.389740726871899</v>
      </c>
      <c r="B5203">
        <v>-18.990844722476201</v>
      </c>
    </row>
    <row r="5204" spans="1:2" x14ac:dyDescent="0.25">
      <c r="A5204">
        <v>12.8384811924521</v>
      </c>
      <c r="B5204">
        <v>2.9673379766132699</v>
      </c>
    </row>
    <row r="5205" spans="1:2" x14ac:dyDescent="0.25">
      <c r="A5205">
        <f>-25.7565856308921</f>
        <v>-25.756585630892101</v>
      </c>
      <c r="B5205">
        <v>-15.295518933192501</v>
      </c>
    </row>
    <row r="5206" spans="1:2" x14ac:dyDescent="0.25">
      <c r="A5206">
        <v>37.364478570712699</v>
      </c>
      <c r="B5206">
        <v>-3.5799508594772802</v>
      </c>
    </row>
    <row r="5207" spans="1:2" x14ac:dyDescent="0.25">
      <c r="A5207">
        <f>-35.0706340309477</f>
        <v>-35.070634030947701</v>
      </c>
      <c r="B5207">
        <v>-15.050184372183899</v>
      </c>
    </row>
    <row r="5208" spans="1:2" x14ac:dyDescent="0.25">
      <c r="A5208">
        <f>-25.670730358904</f>
        <v>-25.670730358903999</v>
      </c>
      <c r="B5208">
        <v>-11.877324608011399</v>
      </c>
    </row>
    <row r="5209" spans="1:2" x14ac:dyDescent="0.25">
      <c r="A5209">
        <v>27.5972030264636</v>
      </c>
      <c r="B5209">
        <v>-5.1260730610018799</v>
      </c>
    </row>
    <row r="5210" spans="1:2" x14ac:dyDescent="0.25">
      <c r="A5210">
        <v>11.2857155712199</v>
      </c>
      <c r="B5210">
        <v>2.8950841628031498</v>
      </c>
    </row>
    <row r="5211" spans="1:2" x14ac:dyDescent="0.25">
      <c r="A5211">
        <v>6.5819222058063103</v>
      </c>
      <c r="B5211">
        <v>5.3693135953093396</v>
      </c>
    </row>
    <row r="5212" spans="1:2" x14ac:dyDescent="0.25">
      <c r="A5212">
        <v>-6.1325020385248701</v>
      </c>
      <c r="B5212">
        <v>4.3724256203424403</v>
      </c>
    </row>
    <row r="5213" spans="1:2" x14ac:dyDescent="0.25">
      <c r="A5213">
        <v>0.58469548976414099</v>
      </c>
      <c r="B5213">
        <v>2.7490711227392901</v>
      </c>
    </row>
    <row r="5214" spans="1:2" x14ac:dyDescent="0.25">
      <c r="A5214">
        <v>29.503264318873502</v>
      </c>
      <c r="B5214">
        <v>-6.1663017754482903</v>
      </c>
    </row>
    <row r="5215" spans="1:2" x14ac:dyDescent="0.25">
      <c r="A5215">
        <v>28.911248524915699</v>
      </c>
      <c r="B5215">
        <v>-3.27130536298715</v>
      </c>
    </row>
    <row r="5216" spans="1:2" x14ac:dyDescent="0.25">
      <c r="A5216">
        <v>36.834445385828303</v>
      </c>
      <c r="B5216">
        <v>-4.9638914319563296</v>
      </c>
    </row>
    <row r="5217" spans="1:2" x14ac:dyDescent="0.25">
      <c r="A5217">
        <f>-32.9329871532663</f>
        <v>-32.932987153266303</v>
      </c>
      <c r="B5217">
        <v>-17.465966957070499</v>
      </c>
    </row>
    <row r="5218" spans="1:2" x14ac:dyDescent="0.25">
      <c r="A5218">
        <f>-19.0635487149864</f>
        <v>-19.0635487149864</v>
      </c>
      <c r="B5218">
        <v>-14.824720435364499</v>
      </c>
    </row>
    <row r="5219" spans="1:2" x14ac:dyDescent="0.25">
      <c r="A5219">
        <v>9.0615877036314707</v>
      </c>
      <c r="B5219">
        <v>5.0542582101240496</v>
      </c>
    </row>
    <row r="5220" spans="1:2" x14ac:dyDescent="0.25">
      <c r="A5220">
        <f>-16.6734545086988</f>
        <v>-16.6734545086988</v>
      </c>
      <c r="B5220">
        <v>-10.215648346995801</v>
      </c>
    </row>
    <row r="5221" spans="1:2" x14ac:dyDescent="0.25">
      <c r="A5221">
        <f>-34.4052943552688</f>
        <v>-34.405294355268801</v>
      </c>
      <c r="B5221">
        <v>-13.1865876670376</v>
      </c>
    </row>
    <row r="5222" spans="1:2" x14ac:dyDescent="0.25">
      <c r="A5222">
        <f>-34.8691593179067</f>
        <v>-34.8691593179067</v>
      </c>
      <c r="B5222">
        <v>-16.799634480169299</v>
      </c>
    </row>
    <row r="5223" spans="1:2" x14ac:dyDescent="0.25">
      <c r="A5223">
        <v>29.740623523334101</v>
      </c>
      <c r="B5223">
        <v>-0.75123764997693399</v>
      </c>
    </row>
    <row r="5224" spans="1:2" x14ac:dyDescent="0.25">
      <c r="A5224">
        <v>39.086919176510001</v>
      </c>
      <c r="B5224">
        <v>-0.61576811308735901</v>
      </c>
    </row>
    <row r="5225" spans="1:2" x14ac:dyDescent="0.25">
      <c r="A5225">
        <f>-5.6564420563968</f>
        <v>-5.6564420563968003</v>
      </c>
      <c r="B5225">
        <v>-0.29924221312992799</v>
      </c>
    </row>
    <row r="5226" spans="1:2" x14ac:dyDescent="0.25">
      <c r="A5226">
        <v>8.5184673317785204</v>
      </c>
      <c r="B5226">
        <v>-6.7014021934707901E-2</v>
      </c>
    </row>
    <row r="5227" spans="1:2" x14ac:dyDescent="0.25">
      <c r="A5227">
        <f>-28.6124059402884</f>
        <v>-28.612405940288401</v>
      </c>
      <c r="B5227">
        <v>-10.873237791288901</v>
      </c>
    </row>
    <row r="5228" spans="1:2" x14ac:dyDescent="0.25">
      <c r="A5228">
        <f>-29.5864181993078</f>
        <v>-29.586418199307801</v>
      </c>
      <c r="B5228">
        <v>-18.590639821632401</v>
      </c>
    </row>
    <row r="5229" spans="1:2" x14ac:dyDescent="0.25">
      <c r="A5229">
        <v>32.871170238341499</v>
      </c>
      <c r="B5229">
        <v>-7.0881783894922101</v>
      </c>
    </row>
    <row r="5230" spans="1:2" x14ac:dyDescent="0.25">
      <c r="A5230">
        <v>7.1782872658127799</v>
      </c>
      <c r="B5230">
        <v>8.2965722053534403</v>
      </c>
    </row>
    <row r="5231" spans="1:2" x14ac:dyDescent="0.25">
      <c r="A5231">
        <f>-29.2727864643965</f>
        <v>-29.2727864643965</v>
      </c>
      <c r="B5231">
        <v>-12.1871008555781</v>
      </c>
    </row>
    <row r="5232" spans="1:2" x14ac:dyDescent="0.25">
      <c r="A5232">
        <v>37.384403300608597</v>
      </c>
      <c r="B5232">
        <v>-4.9187787857489402</v>
      </c>
    </row>
    <row r="5233" spans="1:2" x14ac:dyDescent="0.25">
      <c r="A5233">
        <v>38.351097067912903</v>
      </c>
      <c r="B5233">
        <v>-9.6455722792650498</v>
      </c>
    </row>
    <row r="5234" spans="1:2" x14ac:dyDescent="0.25">
      <c r="A5234">
        <v>40.162424757478298</v>
      </c>
      <c r="B5234">
        <v>-6.4499608110673599</v>
      </c>
    </row>
    <row r="5235" spans="1:2" x14ac:dyDescent="0.25">
      <c r="A5235">
        <v>9.0906783220977605</v>
      </c>
      <c r="B5235">
        <v>6.25525081095524</v>
      </c>
    </row>
    <row r="5236" spans="1:2" x14ac:dyDescent="0.25">
      <c r="A5236">
        <v>37.715610648328799</v>
      </c>
      <c r="B5236">
        <v>-2.2488432227277602</v>
      </c>
    </row>
    <row r="5237" spans="1:2" x14ac:dyDescent="0.25">
      <c r="A5237">
        <v>31.709935929116401</v>
      </c>
      <c r="B5237">
        <v>-8.9264570830639602</v>
      </c>
    </row>
    <row r="5238" spans="1:2" x14ac:dyDescent="0.25">
      <c r="A5238">
        <v>40.478162011463503</v>
      </c>
      <c r="B5238">
        <v>-9.1311434192721901</v>
      </c>
    </row>
    <row r="5239" spans="1:2" x14ac:dyDescent="0.25">
      <c r="A5239">
        <f>-16.517926801015</f>
        <v>-16.517926801015001</v>
      </c>
      <c r="B5239">
        <v>-17.231388137640401</v>
      </c>
    </row>
    <row r="5240" spans="1:2" x14ac:dyDescent="0.25">
      <c r="A5240">
        <f>-24.3896644161894</f>
        <v>-24.389664416189401</v>
      </c>
      <c r="B5240">
        <v>-15.3491154383963</v>
      </c>
    </row>
    <row r="5241" spans="1:2" x14ac:dyDescent="0.25">
      <c r="A5241">
        <v>21.056340985120102</v>
      </c>
      <c r="B5241">
        <v>4.1551645582042999E-3</v>
      </c>
    </row>
    <row r="5242" spans="1:2" x14ac:dyDescent="0.25">
      <c r="A5242">
        <v>0.65852869878058096</v>
      </c>
      <c r="B5242">
        <v>7.3247518348767802</v>
      </c>
    </row>
    <row r="5243" spans="1:2" x14ac:dyDescent="0.25">
      <c r="A5243">
        <f>-29.7176962147019</f>
        <v>-29.717696214701899</v>
      </c>
      <c r="B5243">
        <v>-18.750877382429401</v>
      </c>
    </row>
    <row r="5244" spans="1:2" x14ac:dyDescent="0.25">
      <c r="A5244">
        <f>-29.1347171812983</f>
        <v>-29.134717181298299</v>
      </c>
      <c r="B5244">
        <v>-10.2949031730166</v>
      </c>
    </row>
    <row r="5245" spans="1:2" x14ac:dyDescent="0.25">
      <c r="A5245">
        <v>31.259545461852301</v>
      </c>
      <c r="B5245">
        <v>-8.2220455938095807</v>
      </c>
    </row>
    <row r="5246" spans="1:2" x14ac:dyDescent="0.25">
      <c r="A5246">
        <v>33.958272612831003</v>
      </c>
      <c r="B5246">
        <v>-1.5965450788997</v>
      </c>
    </row>
    <row r="5247" spans="1:2" x14ac:dyDescent="0.25">
      <c r="A5247">
        <f>-17.5645515192161</f>
        <v>-17.564551519216099</v>
      </c>
      <c r="B5247">
        <v>-16.618886029158599</v>
      </c>
    </row>
    <row r="5248" spans="1:2" x14ac:dyDescent="0.25">
      <c r="A5248">
        <v>4.2594160286415201</v>
      </c>
      <c r="B5248">
        <v>3.4820543001883801</v>
      </c>
    </row>
    <row r="5249" spans="1:2" x14ac:dyDescent="0.25">
      <c r="A5249">
        <v>33.810143315901001</v>
      </c>
      <c r="B5249">
        <v>-5.8851474261823604</v>
      </c>
    </row>
    <row r="5250" spans="1:2" x14ac:dyDescent="0.25">
      <c r="A5250">
        <v>39.643276279080602</v>
      </c>
      <c r="B5250">
        <v>-8.9008713691133003</v>
      </c>
    </row>
    <row r="5251" spans="1:2" x14ac:dyDescent="0.25">
      <c r="A5251">
        <f>-33.7868554962082</f>
        <v>-33.786855496208197</v>
      </c>
      <c r="B5251">
        <v>-13.690358612981701</v>
      </c>
    </row>
    <row r="5252" spans="1:2" x14ac:dyDescent="0.25">
      <c r="A5252">
        <v>13.6122046992232</v>
      </c>
      <c r="B5252">
        <v>0.12136034956915</v>
      </c>
    </row>
    <row r="5253" spans="1:2" x14ac:dyDescent="0.25">
      <c r="A5253">
        <f>-22.9973775409409</f>
        <v>-22.997377540940899</v>
      </c>
      <c r="B5253">
        <v>-19.002346033331701</v>
      </c>
    </row>
    <row r="5254" spans="1:2" x14ac:dyDescent="0.25">
      <c r="A5254">
        <v>37.421439175512603</v>
      </c>
      <c r="B5254">
        <v>-3.0826895216043702</v>
      </c>
    </row>
    <row r="5255" spans="1:2" x14ac:dyDescent="0.25">
      <c r="A5255">
        <f>-33.7448843537006</f>
        <v>-33.744884353700598</v>
      </c>
      <c r="B5255">
        <v>-18.6605708936195</v>
      </c>
    </row>
    <row r="5256" spans="1:2" x14ac:dyDescent="0.25">
      <c r="A5256">
        <v>32.951232687903797</v>
      </c>
      <c r="B5256">
        <v>-6.7607354602612801</v>
      </c>
    </row>
    <row r="5257" spans="1:2" x14ac:dyDescent="0.25">
      <c r="A5257">
        <v>11.7957833963402</v>
      </c>
      <c r="B5257">
        <v>4.1036487517799101</v>
      </c>
    </row>
    <row r="5258" spans="1:2" x14ac:dyDescent="0.25">
      <c r="A5258">
        <f>-27.2488912593698</f>
        <v>-27.248891259369799</v>
      </c>
      <c r="B5258">
        <v>-10.219062248452801</v>
      </c>
    </row>
    <row r="5259" spans="1:2" x14ac:dyDescent="0.25">
      <c r="A5259">
        <v>21.493599657551499</v>
      </c>
      <c r="B5259">
        <v>-8.5416333092121697</v>
      </c>
    </row>
    <row r="5260" spans="1:2" x14ac:dyDescent="0.25">
      <c r="A5260">
        <v>3.9767148069070499</v>
      </c>
      <c r="B5260">
        <v>8.0797954350332102</v>
      </c>
    </row>
    <row r="5261" spans="1:2" x14ac:dyDescent="0.25">
      <c r="A5261">
        <v>9.8575457161484898</v>
      </c>
      <c r="B5261">
        <v>7.7901987239906498</v>
      </c>
    </row>
    <row r="5262" spans="1:2" x14ac:dyDescent="0.25">
      <c r="A5262">
        <v>28.283529869206699</v>
      </c>
      <c r="B5262">
        <v>-8.5877979312574908</v>
      </c>
    </row>
    <row r="5263" spans="1:2" x14ac:dyDescent="0.25">
      <c r="A5263">
        <v>35.509390127815699</v>
      </c>
      <c r="B5263">
        <v>-7.3937143037776698</v>
      </c>
    </row>
    <row r="5264" spans="1:2" x14ac:dyDescent="0.25">
      <c r="A5264">
        <v>-4.3862746870243603</v>
      </c>
      <c r="B5264">
        <v>6.0675213293100603</v>
      </c>
    </row>
    <row r="5265" spans="1:2" x14ac:dyDescent="0.25">
      <c r="A5265">
        <v>37.648190727145298</v>
      </c>
      <c r="B5265">
        <v>-6.91359402576858</v>
      </c>
    </row>
    <row r="5266" spans="1:2" x14ac:dyDescent="0.25">
      <c r="A5266">
        <v>32.475944476094803</v>
      </c>
      <c r="B5266">
        <v>0.220394402172125</v>
      </c>
    </row>
    <row r="5267" spans="1:2" x14ac:dyDescent="0.25">
      <c r="A5267">
        <v>5.4868166406165599</v>
      </c>
      <c r="B5267">
        <v>3.8164359722554799</v>
      </c>
    </row>
    <row r="5268" spans="1:2" x14ac:dyDescent="0.25">
      <c r="A5268">
        <v>34.322713421176402</v>
      </c>
      <c r="B5268">
        <v>-8.6324366783902793</v>
      </c>
    </row>
    <row r="5269" spans="1:2" x14ac:dyDescent="0.25">
      <c r="A5269">
        <v>-0.87108774480893902</v>
      </c>
      <c r="B5269">
        <v>8.3910971432796106</v>
      </c>
    </row>
    <row r="5270" spans="1:2" x14ac:dyDescent="0.25">
      <c r="A5270">
        <v>38.888038282374303</v>
      </c>
      <c r="B5270">
        <v>-6.3112464768378098</v>
      </c>
    </row>
    <row r="5271" spans="1:2" x14ac:dyDescent="0.25">
      <c r="A5271">
        <v>10.508549553130701</v>
      </c>
      <c r="B5271">
        <v>0.92197969045174499</v>
      </c>
    </row>
    <row r="5272" spans="1:2" x14ac:dyDescent="0.25">
      <c r="A5272">
        <v>23.753907646277199</v>
      </c>
      <c r="B5272">
        <v>-6.9707695775994303</v>
      </c>
    </row>
    <row r="5273" spans="1:2" x14ac:dyDescent="0.25">
      <c r="A5273">
        <v>3.1192291508121501</v>
      </c>
      <c r="B5273">
        <v>8.0758451363621493</v>
      </c>
    </row>
    <row r="5274" spans="1:2" x14ac:dyDescent="0.25">
      <c r="A5274">
        <f>-22.0248943496871</f>
        <v>-22.024894349687099</v>
      </c>
      <c r="B5274">
        <v>-15.398268970727599</v>
      </c>
    </row>
    <row r="5275" spans="1:2" x14ac:dyDescent="0.25">
      <c r="A5275">
        <v>8.4992564266047701</v>
      </c>
      <c r="B5275">
        <v>1.09933986934867</v>
      </c>
    </row>
    <row r="5276" spans="1:2" x14ac:dyDescent="0.25">
      <c r="A5276">
        <v>-2.7483102265603101</v>
      </c>
      <c r="B5276">
        <v>4.1580674773534296</v>
      </c>
    </row>
    <row r="5277" spans="1:2" x14ac:dyDescent="0.25">
      <c r="A5277">
        <v>4.3714385409254204</v>
      </c>
      <c r="B5277">
        <v>4.0699878773277698</v>
      </c>
    </row>
    <row r="5278" spans="1:2" x14ac:dyDescent="0.25">
      <c r="A5278">
        <v>-1.6125220055516301</v>
      </c>
      <c r="B5278">
        <v>0.76259427218214904</v>
      </c>
    </row>
    <row r="5279" spans="1:2" x14ac:dyDescent="0.25">
      <c r="A5279">
        <v>33.842149852783301</v>
      </c>
      <c r="B5279">
        <v>-1.4003523547046799</v>
      </c>
    </row>
    <row r="5280" spans="1:2" x14ac:dyDescent="0.25">
      <c r="A5280">
        <v>1.1349769134105101</v>
      </c>
      <c r="B5280">
        <v>7.0747320043197197</v>
      </c>
    </row>
    <row r="5281" spans="1:2" x14ac:dyDescent="0.25">
      <c r="A5281">
        <v>23.3228005557602</v>
      </c>
      <c r="B5281">
        <v>-0.13991465977819201</v>
      </c>
    </row>
    <row r="5282" spans="1:2" x14ac:dyDescent="0.25">
      <c r="A5282">
        <v>5.8559744387038197</v>
      </c>
      <c r="B5282">
        <v>8.2107659124562193</v>
      </c>
    </row>
    <row r="5283" spans="1:2" x14ac:dyDescent="0.25">
      <c r="A5283">
        <v>36.537299958095403</v>
      </c>
      <c r="B5283">
        <v>-8.2509788581453094</v>
      </c>
    </row>
    <row r="5284" spans="1:2" x14ac:dyDescent="0.25">
      <c r="A5284">
        <f>-30.1339337692579</f>
        <v>-30.133933769257901</v>
      </c>
      <c r="B5284">
        <v>-11.431948591149199</v>
      </c>
    </row>
    <row r="5285" spans="1:2" x14ac:dyDescent="0.25">
      <c r="A5285">
        <f>-34.124895557424</f>
        <v>-34.124895557423997</v>
      </c>
      <c r="B5285">
        <v>-9.7393601475126701</v>
      </c>
    </row>
    <row r="5286" spans="1:2" x14ac:dyDescent="0.25">
      <c r="A5286">
        <v>-3.1315957724883501</v>
      </c>
      <c r="B5286">
        <v>2.32648986226067</v>
      </c>
    </row>
    <row r="5287" spans="1:2" x14ac:dyDescent="0.25">
      <c r="A5287">
        <f>-24.6076309585533</f>
        <v>-24.607630958553301</v>
      </c>
      <c r="B5287">
        <v>-14.5253663185722</v>
      </c>
    </row>
    <row r="5288" spans="1:2" x14ac:dyDescent="0.25">
      <c r="A5288">
        <v>32.601315859580097</v>
      </c>
      <c r="B5288">
        <v>0.33867514191098802</v>
      </c>
    </row>
    <row r="5289" spans="1:2" x14ac:dyDescent="0.25">
      <c r="A5289">
        <v>10.7714341483762</v>
      </c>
      <c r="B5289">
        <v>8.01065376237257</v>
      </c>
    </row>
    <row r="5290" spans="1:2" x14ac:dyDescent="0.25">
      <c r="A5290">
        <v>-1.65499364795645</v>
      </c>
      <c r="B5290">
        <v>7.1016381660480103</v>
      </c>
    </row>
    <row r="5291" spans="1:2" x14ac:dyDescent="0.25">
      <c r="A5291">
        <v>27.801417440802201</v>
      </c>
      <c r="B5291">
        <v>-9.3728680135210194</v>
      </c>
    </row>
    <row r="5292" spans="1:2" x14ac:dyDescent="0.25">
      <c r="A5292">
        <v>-4.6417051276171799</v>
      </c>
      <c r="B5292">
        <v>4.5794689849805197</v>
      </c>
    </row>
    <row r="5293" spans="1:2" x14ac:dyDescent="0.25">
      <c r="A5293">
        <f>-17.853373340057</f>
        <v>-17.853373340057001</v>
      </c>
      <c r="B5293">
        <v>-10.182336963022401</v>
      </c>
    </row>
    <row r="5294" spans="1:2" x14ac:dyDescent="0.25">
      <c r="A5294">
        <v>23.613720669221301</v>
      </c>
      <c r="B5294">
        <v>1.0907385921035099E-2</v>
      </c>
    </row>
    <row r="5295" spans="1:2" x14ac:dyDescent="0.25">
      <c r="A5295">
        <v>-2.7753383829409199</v>
      </c>
      <c r="B5295">
        <v>2.7052681868797301</v>
      </c>
    </row>
    <row r="5296" spans="1:2" x14ac:dyDescent="0.25">
      <c r="A5296">
        <v>7.3577596764430604</v>
      </c>
      <c r="B5296">
        <v>5.6747132641544997</v>
      </c>
    </row>
    <row r="5297" spans="1:2" x14ac:dyDescent="0.25">
      <c r="A5297">
        <f>-17.2982603930281</f>
        <v>-17.298260393028102</v>
      </c>
      <c r="B5297">
        <v>-13.192881155401199</v>
      </c>
    </row>
    <row r="5298" spans="1:2" x14ac:dyDescent="0.25">
      <c r="A5298">
        <v>37.479282676348099</v>
      </c>
      <c r="B5298">
        <v>-4.9344113185200396</v>
      </c>
    </row>
    <row r="5299" spans="1:2" x14ac:dyDescent="0.25">
      <c r="A5299">
        <v>-4.3106830446477096</v>
      </c>
      <c r="B5299">
        <v>0.71927111015245804</v>
      </c>
    </row>
    <row r="5300" spans="1:2" x14ac:dyDescent="0.25">
      <c r="A5300">
        <v>-3.16201177329348</v>
      </c>
      <c r="B5300">
        <v>2.9780850648201298</v>
      </c>
    </row>
    <row r="5301" spans="1:2" x14ac:dyDescent="0.25">
      <c r="A5301">
        <f>-31.9100932232158</f>
        <v>-31.910093223215799</v>
      </c>
      <c r="B5301">
        <v>-16.226688146572499</v>
      </c>
    </row>
    <row r="5302" spans="1:2" x14ac:dyDescent="0.25">
      <c r="A5302">
        <v>12.0486091698663</v>
      </c>
      <c r="B5302">
        <v>8.2129835703100191</v>
      </c>
    </row>
    <row r="5303" spans="1:2" x14ac:dyDescent="0.25">
      <c r="A5303">
        <f>-19.4984346202854</f>
        <v>-19.498434620285401</v>
      </c>
      <c r="B5303">
        <v>-16.3994339727575</v>
      </c>
    </row>
    <row r="5304" spans="1:2" x14ac:dyDescent="0.25">
      <c r="A5304">
        <v>40.073775577338701</v>
      </c>
      <c r="B5304">
        <v>-5.1868961024036304</v>
      </c>
    </row>
    <row r="5305" spans="1:2" x14ac:dyDescent="0.25">
      <c r="A5305">
        <v>29.591338403220199</v>
      </c>
      <c r="B5305">
        <v>-0.89824925790187704</v>
      </c>
    </row>
    <row r="5306" spans="1:2" x14ac:dyDescent="0.25">
      <c r="A5306">
        <f>-27.8114064804468</f>
        <v>-27.811406480446799</v>
      </c>
      <c r="B5306">
        <v>-14.548329932066601</v>
      </c>
    </row>
    <row r="5307" spans="1:2" x14ac:dyDescent="0.25">
      <c r="A5307">
        <v>-0.70325573975894695</v>
      </c>
      <c r="B5307">
        <v>2.5277687425245499</v>
      </c>
    </row>
    <row r="5308" spans="1:2" x14ac:dyDescent="0.25">
      <c r="A5308">
        <f>-34.9164130194349</f>
        <v>-34.916413019434899</v>
      </c>
      <c r="B5308">
        <v>-18.9549603304927</v>
      </c>
    </row>
    <row r="5309" spans="1:2" x14ac:dyDescent="0.25">
      <c r="A5309">
        <v>31.254564842073702</v>
      </c>
      <c r="B5309">
        <v>-3.3002193882581201</v>
      </c>
    </row>
    <row r="5310" spans="1:2" x14ac:dyDescent="0.25">
      <c r="A5310">
        <v>28.310723235223101</v>
      </c>
      <c r="B5310">
        <v>-8.4370365783747197</v>
      </c>
    </row>
    <row r="5311" spans="1:2" x14ac:dyDescent="0.25">
      <c r="A5311">
        <v>32.632031328423302</v>
      </c>
      <c r="B5311">
        <v>-3.2596958012121902</v>
      </c>
    </row>
    <row r="5312" spans="1:2" x14ac:dyDescent="0.25">
      <c r="A5312">
        <f>-34.2753629134617</f>
        <v>-34.275362913461699</v>
      </c>
      <c r="B5312">
        <v>-13.9138629083028</v>
      </c>
    </row>
    <row r="5313" spans="1:2" x14ac:dyDescent="0.25">
      <c r="A5313">
        <v>29.919292432368799</v>
      </c>
      <c r="B5313">
        <v>-9.3645553739164402</v>
      </c>
    </row>
    <row r="5314" spans="1:2" x14ac:dyDescent="0.25">
      <c r="A5314">
        <v>28.802295829775399</v>
      </c>
      <c r="B5314">
        <v>3.3491006072452402E-2</v>
      </c>
    </row>
    <row r="5315" spans="1:2" x14ac:dyDescent="0.25">
      <c r="A5315">
        <v>40.289336090158301</v>
      </c>
      <c r="B5315">
        <v>-3.4342856014187202</v>
      </c>
    </row>
    <row r="5316" spans="1:2" x14ac:dyDescent="0.25">
      <c r="A5316">
        <v>40.277721105581399</v>
      </c>
      <c r="B5316">
        <v>-6.8510189681438201</v>
      </c>
    </row>
    <row r="5317" spans="1:2" x14ac:dyDescent="0.25">
      <c r="A5317">
        <v>2.74869938135248</v>
      </c>
      <c r="B5317">
        <v>7.37637698186112</v>
      </c>
    </row>
    <row r="5318" spans="1:2" x14ac:dyDescent="0.25">
      <c r="A5318">
        <f>-33.9020445666232</f>
        <v>-33.902044566623204</v>
      </c>
      <c r="B5318">
        <v>-17.023053700476499</v>
      </c>
    </row>
    <row r="5319" spans="1:2" x14ac:dyDescent="0.25">
      <c r="A5319">
        <v>-1.0618816131198501</v>
      </c>
      <c r="B5319">
        <v>4.8338598847674596</v>
      </c>
    </row>
    <row r="5320" spans="1:2" x14ac:dyDescent="0.25">
      <c r="A5320">
        <v>29.1699385041535</v>
      </c>
      <c r="B5320">
        <v>-5.84023934324322</v>
      </c>
    </row>
    <row r="5321" spans="1:2" x14ac:dyDescent="0.25">
      <c r="A5321">
        <f>-21.3050457935564</f>
        <v>-21.305045793556399</v>
      </c>
      <c r="B5321">
        <v>-16.476852092549201</v>
      </c>
    </row>
    <row r="5322" spans="1:2" x14ac:dyDescent="0.25">
      <c r="A5322">
        <f>-19.9196408565024</f>
        <v>-19.919640856502401</v>
      </c>
      <c r="B5322">
        <v>-15.222418733315701</v>
      </c>
    </row>
    <row r="5323" spans="1:2" x14ac:dyDescent="0.25">
      <c r="A5323">
        <f>-17.4396307930575</f>
        <v>-17.4396307930575</v>
      </c>
      <c r="B5323">
        <v>-16.002554298268901</v>
      </c>
    </row>
    <row r="5324" spans="1:2" x14ac:dyDescent="0.25">
      <c r="A5324">
        <v>25.324957502656702</v>
      </c>
      <c r="B5324">
        <v>-5.9963632481320497</v>
      </c>
    </row>
    <row r="5325" spans="1:2" x14ac:dyDescent="0.25">
      <c r="A5325">
        <v>26.695285593199898</v>
      </c>
      <c r="B5325">
        <v>-1.35737242741515</v>
      </c>
    </row>
    <row r="5326" spans="1:2" x14ac:dyDescent="0.25">
      <c r="A5326">
        <v>22.5560509915674</v>
      </c>
      <c r="B5326">
        <v>-4.0175332440014904</v>
      </c>
    </row>
    <row r="5327" spans="1:2" x14ac:dyDescent="0.25">
      <c r="A5327">
        <v>3.1149442087052299</v>
      </c>
      <c r="B5327">
        <v>5.5453371549655799</v>
      </c>
    </row>
    <row r="5328" spans="1:2" x14ac:dyDescent="0.25">
      <c r="A5328">
        <v>21.518819260373501</v>
      </c>
      <c r="B5328">
        <v>-6.5229177267479397</v>
      </c>
    </row>
    <row r="5329" spans="1:2" x14ac:dyDescent="0.25">
      <c r="A5329">
        <v>30.150889638989899</v>
      </c>
      <c r="B5329">
        <v>-8.6794758384013093</v>
      </c>
    </row>
    <row r="5330" spans="1:2" x14ac:dyDescent="0.25">
      <c r="A5330">
        <v>25.330142476798599</v>
      </c>
      <c r="B5330">
        <v>-9.0423639231425792</v>
      </c>
    </row>
    <row r="5331" spans="1:2" x14ac:dyDescent="0.25">
      <c r="A5331">
        <f>-22.9167667240869</f>
        <v>-22.916766724086902</v>
      </c>
      <c r="B5331">
        <v>-9.5473560673359792</v>
      </c>
    </row>
    <row r="5332" spans="1:2" x14ac:dyDescent="0.25">
      <c r="A5332">
        <f>-26.9137195046762</f>
        <v>-26.913719504676202</v>
      </c>
      <c r="B5332">
        <v>-12.5192574736786</v>
      </c>
    </row>
    <row r="5333" spans="1:2" x14ac:dyDescent="0.25">
      <c r="A5333">
        <f>-16.2841220945897</f>
        <v>-16.284122094589701</v>
      </c>
      <c r="B5333">
        <v>-13.829736556948401</v>
      </c>
    </row>
    <row r="5334" spans="1:2" x14ac:dyDescent="0.25">
      <c r="A5334">
        <f>-21.2608872580375</f>
        <v>-21.260887258037499</v>
      </c>
      <c r="B5334">
        <v>-11.180929247161099</v>
      </c>
    </row>
    <row r="5335" spans="1:2" x14ac:dyDescent="0.25">
      <c r="A5335">
        <v>21.586565100256902</v>
      </c>
      <c r="B5335">
        <v>-4.59709115753859</v>
      </c>
    </row>
    <row r="5336" spans="1:2" x14ac:dyDescent="0.25">
      <c r="A5336">
        <v>35.342730107870103</v>
      </c>
      <c r="B5336">
        <v>-4.8798518173593299</v>
      </c>
    </row>
    <row r="5337" spans="1:2" x14ac:dyDescent="0.25">
      <c r="A5337">
        <v>6.7423673880370796</v>
      </c>
      <c r="B5337">
        <v>7.6311043141869197</v>
      </c>
    </row>
    <row r="5338" spans="1:2" x14ac:dyDescent="0.25">
      <c r="A5338">
        <v>30.998852241302998</v>
      </c>
      <c r="B5338">
        <v>-9.3851726035755494</v>
      </c>
    </row>
    <row r="5339" spans="1:2" x14ac:dyDescent="0.25">
      <c r="A5339">
        <v>23.079757556111399</v>
      </c>
      <c r="B5339">
        <v>-8.5838022251158606</v>
      </c>
    </row>
    <row r="5340" spans="1:2" x14ac:dyDescent="0.25">
      <c r="A5340">
        <f>-27.4334488540686</f>
        <v>-27.433448854068601</v>
      </c>
      <c r="B5340">
        <v>-12.1448398426895</v>
      </c>
    </row>
    <row r="5341" spans="1:2" x14ac:dyDescent="0.25">
      <c r="A5341">
        <f>-30.6733590951758</f>
        <v>-30.673359095175801</v>
      </c>
      <c r="B5341">
        <v>-18.048018979682301</v>
      </c>
    </row>
    <row r="5342" spans="1:2" x14ac:dyDescent="0.25">
      <c r="A5342">
        <v>13.025563484955001</v>
      </c>
      <c r="B5342">
        <v>8.6590166029623692</v>
      </c>
    </row>
    <row r="5343" spans="1:2" x14ac:dyDescent="0.25">
      <c r="A5343">
        <v>20.974011471095402</v>
      </c>
      <c r="B5343">
        <v>-4.7691204136999898</v>
      </c>
    </row>
    <row r="5344" spans="1:2" x14ac:dyDescent="0.25">
      <c r="A5344">
        <v>9.8227953655264493</v>
      </c>
      <c r="B5344">
        <v>8.6523496498865207</v>
      </c>
    </row>
    <row r="5345" spans="1:2" x14ac:dyDescent="0.25">
      <c r="A5345">
        <v>0.98516451996017895</v>
      </c>
      <c r="B5345">
        <v>5.8556497811658801</v>
      </c>
    </row>
    <row r="5346" spans="1:2" x14ac:dyDescent="0.25">
      <c r="A5346">
        <v>9.1962690025437794</v>
      </c>
      <c r="B5346">
        <v>0.71358339109394198</v>
      </c>
    </row>
    <row r="5347" spans="1:2" x14ac:dyDescent="0.25">
      <c r="A5347">
        <f>-32.0510730605346</f>
        <v>-32.051073060534598</v>
      </c>
      <c r="B5347">
        <v>-12.281675131781</v>
      </c>
    </row>
    <row r="5348" spans="1:2" x14ac:dyDescent="0.25">
      <c r="A5348">
        <f>-23.2031020441714</f>
        <v>-23.203102044171398</v>
      </c>
      <c r="B5348">
        <v>-11.7809982642832</v>
      </c>
    </row>
    <row r="5349" spans="1:2" x14ac:dyDescent="0.25">
      <c r="A5349">
        <f>-24.9689528027579</f>
        <v>-24.968952802757901</v>
      </c>
      <c r="B5349">
        <v>-14.773929228918799</v>
      </c>
    </row>
    <row r="5350" spans="1:2" x14ac:dyDescent="0.25">
      <c r="A5350">
        <f>-22.2093070093587</f>
        <v>-22.2093070093587</v>
      </c>
      <c r="B5350">
        <v>-14.2166979177413</v>
      </c>
    </row>
    <row r="5351" spans="1:2" x14ac:dyDescent="0.25">
      <c r="A5351">
        <f>-33.3802019103233</f>
        <v>-33.380201910323301</v>
      </c>
      <c r="B5351">
        <v>-14.553587719560801</v>
      </c>
    </row>
    <row r="5352" spans="1:2" x14ac:dyDescent="0.25">
      <c r="A5352">
        <v>2.6774218615961298</v>
      </c>
      <c r="B5352">
        <v>4.8684854301085103</v>
      </c>
    </row>
    <row r="5353" spans="1:2" x14ac:dyDescent="0.25">
      <c r="A5353">
        <v>-6.0292516410698704</v>
      </c>
      <c r="B5353">
        <v>2.3912160754216898</v>
      </c>
    </row>
    <row r="5354" spans="1:2" x14ac:dyDescent="0.25">
      <c r="A5354">
        <f>-31.6231745336942</f>
        <v>-31.623174533694201</v>
      </c>
      <c r="B5354">
        <v>-19.2019006095062</v>
      </c>
    </row>
    <row r="5355" spans="1:2" x14ac:dyDescent="0.25">
      <c r="A5355">
        <v>-0.85991959684838704</v>
      </c>
      <c r="B5355">
        <v>5.7410578356880198</v>
      </c>
    </row>
    <row r="5356" spans="1:2" x14ac:dyDescent="0.25">
      <c r="A5356">
        <f>-30.6483401137394</f>
        <v>-30.648340113739401</v>
      </c>
      <c r="B5356">
        <v>-10.092024737581401</v>
      </c>
    </row>
    <row r="5357" spans="1:2" x14ac:dyDescent="0.25">
      <c r="A5357">
        <f>-18.5139194949425</f>
        <v>-18.513919494942499</v>
      </c>
      <c r="B5357">
        <v>-18.708704067500999</v>
      </c>
    </row>
    <row r="5358" spans="1:2" x14ac:dyDescent="0.25">
      <c r="A5358">
        <v>8.4415687174314904</v>
      </c>
      <c r="B5358">
        <v>8.4629432238827693</v>
      </c>
    </row>
    <row r="5359" spans="1:2" x14ac:dyDescent="0.25">
      <c r="A5359">
        <f>-23.2776897905282</f>
        <v>-23.2776897905282</v>
      </c>
      <c r="B5359">
        <v>-15.991997870817499</v>
      </c>
    </row>
    <row r="5360" spans="1:2" x14ac:dyDescent="0.25">
      <c r="A5360">
        <f>-30.38311003504</f>
        <v>-30.383110035040001</v>
      </c>
      <c r="B5360">
        <v>-14.482175692415399</v>
      </c>
    </row>
    <row r="5361" spans="1:2" x14ac:dyDescent="0.25">
      <c r="A5361">
        <v>22.176555258701899</v>
      </c>
      <c r="B5361">
        <v>-8.5708258869829308</v>
      </c>
    </row>
    <row r="5362" spans="1:2" x14ac:dyDescent="0.25">
      <c r="A5362">
        <f>-15.4933867021093</f>
        <v>-15.4933867021093</v>
      </c>
      <c r="B5362">
        <v>-13.304580293788099</v>
      </c>
    </row>
    <row r="5363" spans="1:2" x14ac:dyDescent="0.25">
      <c r="A5363">
        <f>-19.6623577791614</f>
        <v>-19.6623577791614</v>
      </c>
      <c r="B5363">
        <v>-16.655349425440601</v>
      </c>
    </row>
    <row r="5364" spans="1:2" x14ac:dyDescent="0.25">
      <c r="A5364">
        <v>30.292271945113601</v>
      </c>
      <c r="B5364">
        <v>-1.07160886406954</v>
      </c>
    </row>
    <row r="5365" spans="1:2" x14ac:dyDescent="0.25">
      <c r="A5365">
        <v>28.256803138190801</v>
      </c>
      <c r="B5365">
        <v>-4.7625207982084902E-2</v>
      </c>
    </row>
    <row r="5366" spans="1:2" x14ac:dyDescent="0.25">
      <c r="A5366">
        <v>-1.36449101326425</v>
      </c>
      <c r="B5366">
        <v>3.9260873234495799</v>
      </c>
    </row>
    <row r="5367" spans="1:2" x14ac:dyDescent="0.25">
      <c r="A5367">
        <v>34.421897349925402</v>
      </c>
      <c r="B5367">
        <v>-6.5317803201579601</v>
      </c>
    </row>
    <row r="5368" spans="1:2" x14ac:dyDescent="0.25">
      <c r="A5368">
        <f>-22.9202598550262</f>
        <v>-22.920259855026199</v>
      </c>
      <c r="B5368">
        <v>-9.8384295439819898</v>
      </c>
    </row>
    <row r="5369" spans="1:2" x14ac:dyDescent="0.25">
      <c r="A5369">
        <v>23.000623575476499</v>
      </c>
      <c r="B5369">
        <v>-4.8541370478806103</v>
      </c>
    </row>
    <row r="5370" spans="1:2" x14ac:dyDescent="0.25">
      <c r="A5370">
        <v>9.1313150845110602</v>
      </c>
      <c r="B5370">
        <v>2.8758367171479602</v>
      </c>
    </row>
    <row r="5371" spans="1:2" x14ac:dyDescent="0.25">
      <c r="A5371">
        <v>31.757290913069099</v>
      </c>
      <c r="B5371">
        <v>0.20206046595444699</v>
      </c>
    </row>
    <row r="5372" spans="1:2" x14ac:dyDescent="0.25">
      <c r="A5372">
        <f>-21.3039853325879</f>
        <v>-21.303985332587899</v>
      </c>
      <c r="B5372">
        <v>-14.632937578557</v>
      </c>
    </row>
    <row r="5373" spans="1:2" x14ac:dyDescent="0.25">
      <c r="A5373">
        <v>0.30127568980831598</v>
      </c>
      <c r="B5373">
        <v>9.5412156239871795</v>
      </c>
    </row>
    <row r="5374" spans="1:2" x14ac:dyDescent="0.25">
      <c r="A5374">
        <v>-0.28821361591795902</v>
      </c>
      <c r="B5374">
        <v>3.8482547014619</v>
      </c>
    </row>
    <row r="5375" spans="1:2" x14ac:dyDescent="0.25">
      <c r="A5375">
        <v>4.4562907547954396</v>
      </c>
      <c r="B5375">
        <v>0.39483621606359198</v>
      </c>
    </row>
    <row r="5376" spans="1:2" x14ac:dyDescent="0.25">
      <c r="A5376">
        <f>-25.8752165449771</f>
        <v>-25.8752165449771</v>
      </c>
      <c r="B5376">
        <v>-16.495331316817602</v>
      </c>
    </row>
    <row r="5377" spans="1:2" x14ac:dyDescent="0.25">
      <c r="A5377">
        <v>27.326578197395801</v>
      </c>
      <c r="B5377">
        <v>-2.5017909908044</v>
      </c>
    </row>
    <row r="5378" spans="1:2" x14ac:dyDescent="0.25">
      <c r="A5378">
        <f>-21.8983377431841</f>
        <v>-21.898337743184101</v>
      </c>
      <c r="B5378">
        <v>-19.065871952656799</v>
      </c>
    </row>
    <row r="5379" spans="1:2" x14ac:dyDescent="0.25">
      <c r="A5379">
        <f>-34.6618563572195</f>
        <v>-34.661856357219499</v>
      </c>
      <c r="B5379">
        <v>-9.6748671234874095</v>
      </c>
    </row>
    <row r="5380" spans="1:2" x14ac:dyDescent="0.25">
      <c r="A5380">
        <v>34.600984777291103</v>
      </c>
      <c r="B5380">
        <v>-5.7979741019201203</v>
      </c>
    </row>
    <row r="5381" spans="1:2" x14ac:dyDescent="0.25">
      <c r="A5381">
        <v>3.3468106677912801</v>
      </c>
      <c r="B5381">
        <v>4.5578685991282004</v>
      </c>
    </row>
    <row r="5382" spans="1:2" x14ac:dyDescent="0.25">
      <c r="A5382">
        <v>0.216564389075252</v>
      </c>
      <c r="B5382">
        <v>6.09084060207707</v>
      </c>
    </row>
    <row r="5383" spans="1:2" x14ac:dyDescent="0.25">
      <c r="A5383">
        <v>28.342746628507498</v>
      </c>
      <c r="B5383">
        <v>-1.1508443529689401</v>
      </c>
    </row>
    <row r="5384" spans="1:2" x14ac:dyDescent="0.25">
      <c r="A5384">
        <v>26.245835690750301</v>
      </c>
      <c r="B5384">
        <v>-9.2344823716160693</v>
      </c>
    </row>
    <row r="5385" spans="1:2" x14ac:dyDescent="0.25">
      <c r="A5385">
        <f>-33.4366708183509</f>
        <v>-33.436670818350898</v>
      </c>
      <c r="B5385">
        <v>-15.7661581545595</v>
      </c>
    </row>
    <row r="5386" spans="1:2" x14ac:dyDescent="0.25">
      <c r="A5386">
        <f>-17.7576909323857</f>
        <v>-17.7576909323857</v>
      </c>
      <c r="B5386">
        <v>-12.083320494260599</v>
      </c>
    </row>
    <row r="5387" spans="1:2" x14ac:dyDescent="0.25">
      <c r="A5387">
        <v>11.2094880184672</v>
      </c>
      <c r="B5387">
        <v>3.8965241052677002</v>
      </c>
    </row>
    <row r="5388" spans="1:2" x14ac:dyDescent="0.25">
      <c r="A5388">
        <f>-35.1188989959854</f>
        <v>-35.118898995985397</v>
      </c>
      <c r="B5388">
        <v>-13.173735721925199</v>
      </c>
    </row>
    <row r="5389" spans="1:2" x14ac:dyDescent="0.25">
      <c r="A5389">
        <f>-1.17110573347763</f>
        <v>-1.17110573347763</v>
      </c>
      <c r="B5389">
        <v>-0.14592173433504799</v>
      </c>
    </row>
    <row r="5390" spans="1:2" x14ac:dyDescent="0.25">
      <c r="A5390">
        <v>4.8408472326903604</v>
      </c>
      <c r="B5390">
        <v>8.6238045391747704</v>
      </c>
    </row>
    <row r="5391" spans="1:2" x14ac:dyDescent="0.25">
      <c r="A5391">
        <v>36.672615910522097</v>
      </c>
      <c r="B5391">
        <v>-4.2544890534686299</v>
      </c>
    </row>
    <row r="5392" spans="1:2" x14ac:dyDescent="0.25">
      <c r="A5392">
        <v>27.304382964127399</v>
      </c>
      <c r="B5392">
        <v>-8.4028727582045892</v>
      </c>
    </row>
    <row r="5393" spans="1:2" x14ac:dyDescent="0.25">
      <c r="A5393">
        <v>33.079328306389499</v>
      </c>
      <c r="B5393">
        <v>-7.4181165068747204</v>
      </c>
    </row>
    <row r="5394" spans="1:2" x14ac:dyDescent="0.25">
      <c r="A5394">
        <v>26.469833627234099</v>
      </c>
      <c r="B5394">
        <v>-5.4065185268323903</v>
      </c>
    </row>
    <row r="5395" spans="1:2" x14ac:dyDescent="0.25">
      <c r="A5395">
        <v>7.8875144767642302</v>
      </c>
      <c r="B5395">
        <v>-0.30879519039959402</v>
      </c>
    </row>
    <row r="5396" spans="1:2" x14ac:dyDescent="0.25">
      <c r="A5396">
        <v>39.028964626904603</v>
      </c>
      <c r="B5396">
        <v>-5.9378641606942502</v>
      </c>
    </row>
    <row r="5397" spans="1:2" x14ac:dyDescent="0.25">
      <c r="A5397">
        <v>7.4266018272756904</v>
      </c>
      <c r="B5397">
        <v>0.98927128232168704</v>
      </c>
    </row>
    <row r="5398" spans="1:2" x14ac:dyDescent="0.25">
      <c r="A5398">
        <v>28.536951416989599</v>
      </c>
      <c r="B5398">
        <v>-9.5320949478821806</v>
      </c>
    </row>
    <row r="5399" spans="1:2" x14ac:dyDescent="0.25">
      <c r="A5399">
        <f>-28.8998191604587</f>
        <v>-28.899819160458701</v>
      </c>
      <c r="B5399">
        <v>-10.389477403207399</v>
      </c>
    </row>
    <row r="5400" spans="1:2" x14ac:dyDescent="0.25">
      <c r="A5400">
        <v>-1.47119531362307</v>
      </c>
      <c r="B5400">
        <v>3.7585050775271802</v>
      </c>
    </row>
    <row r="5401" spans="1:2" x14ac:dyDescent="0.25">
      <c r="A5401">
        <v>-3.1212212936575399</v>
      </c>
      <c r="B5401">
        <v>2.2773354327463</v>
      </c>
    </row>
    <row r="5402" spans="1:2" x14ac:dyDescent="0.25">
      <c r="A5402">
        <v>30.022559336359201</v>
      </c>
      <c r="B5402">
        <v>-1.4546333202939601</v>
      </c>
    </row>
    <row r="5403" spans="1:2" x14ac:dyDescent="0.25">
      <c r="A5403">
        <f>-22.7269937043834</f>
        <v>-22.7269937043834</v>
      </c>
      <c r="B5403">
        <v>-17.7955560161489</v>
      </c>
    </row>
    <row r="5404" spans="1:2" x14ac:dyDescent="0.25">
      <c r="A5404">
        <f>-23.9793415712467</f>
        <v>-23.9793415712467</v>
      </c>
      <c r="B5404">
        <v>-12.341553762272101</v>
      </c>
    </row>
    <row r="5405" spans="1:2" x14ac:dyDescent="0.25">
      <c r="A5405">
        <v>26.635169386617498</v>
      </c>
      <c r="B5405">
        <v>-0.32889012646358301</v>
      </c>
    </row>
    <row r="5406" spans="1:2" x14ac:dyDescent="0.25">
      <c r="A5406">
        <v>3.40212880891595</v>
      </c>
      <c r="B5406">
        <v>3.34657705466392</v>
      </c>
    </row>
    <row r="5407" spans="1:2" x14ac:dyDescent="0.25">
      <c r="A5407">
        <v>21.5224074729196</v>
      </c>
      <c r="B5407">
        <v>-7.7519438037011001</v>
      </c>
    </row>
    <row r="5408" spans="1:2" x14ac:dyDescent="0.25">
      <c r="A5408">
        <f>-34.204550553882</f>
        <v>-34.204550553882001</v>
      </c>
      <c r="B5408">
        <v>-12.121585313007399</v>
      </c>
    </row>
    <row r="5409" spans="1:2" x14ac:dyDescent="0.25">
      <c r="A5409">
        <v>29.708829398120301</v>
      </c>
      <c r="B5409">
        <v>-5.2248263277450997</v>
      </c>
    </row>
    <row r="5410" spans="1:2" x14ac:dyDescent="0.25">
      <c r="A5410">
        <v>40.038105722592903</v>
      </c>
      <c r="B5410">
        <v>-4.1656879441723502</v>
      </c>
    </row>
    <row r="5411" spans="1:2" x14ac:dyDescent="0.25">
      <c r="A5411">
        <f>-16.1005750634561</f>
        <v>-16.100575063456098</v>
      </c>
      <c r="B5411">
        <v>-12.844254832005801</v>
      </c>
    </row>
    <row r="5412" spans="1:2" x14ac:dyDescent="0.25">
      <c r="A5412">
        <v>-5.5833110945104396</v>
      </c>
      <c r="B5412">
        <v>0.94088851539939999</v>
      </c>
    </row>
    <row r="5413" spans="1:2" x14ac:dyDescent="0.25">
      <c r="A5413">
        <f>-26.4609947567312</f>
        <v>-26.4609947567312</v>
      </c>
      <c r="B5413">
        <v>-13.569623211440099</v>
      </c>
    </row>
    <row r="5414" spans="1:2" x14ac:dyDescent="0.25">
      <c r="A5414">
        <f>-28.6446619887225</f>
        <v>-28.6446619887225</v>
      </c>
      <c r="B5414">
        <v>-12.482915217004001</v>
      </c>
    </row>
    <row r="5415" spans="1:2" x14ac:dyDescent="0.25">
      <c r="A5415">
        <v>10.4753617975528</v>
      </c>
      <c r="B5415">
        <v>6.1294345396790497</v>
      </c>
    </row>
    <row r="5416" spans="1:2" x14ac:dyDescent="0.25">
      <c r="A5416">
        <v>21.730800920011099</v>
      </c>
      <c r="B5416">
        <v>-8.7542348496852007</v>
      </c>
    </row>
    <row r="5417" spans="1:2" x14ac:dyDescent="0.25">
      <c r="A5417">
        <v>-4.9466700402552597</v>
      </c>
      <c r="B5417">
        <v>6.5107727972434004</v>
      </c>
    </row>
    <row r="5418" spans="1:2" x14ac:dyDescent="0.25">
      <c r="A5418">
        <f>-24.0373967171677</f>
        <v>-24.037396717167699</v>
      </c>
      <c r="B5418">
        <v>-15.098099206149</v>
      </c>
    </row>
    <row r="5419" spans="1:2" x14ac:dyDescent="0.25">
      <c r="A5419">
        <v>35.934654803784603</v>
      </c>
      <c r="B5419">
        <v>-2.0796495186833699</v>
      </c>
    </row>
    <row r="5420" spans="1:2" x14ac:dyDescent="0.25">
      <c r="A5420">
        <f>-16.2197489283993</f>
        <v>-16.219748928399301</v>
      </c>
      <c r="B5420">
        <v>-9.8473952644363205</v>
      </c>
    </row>
    <row r="5421" spans="1:2" x14ac:dyDescent="0.25">
      <c r="A5421">
        <v>9.81161867635854</v>
      </c>
      <c r="B5421">
        <v>2.9492493292083699</v>
      </c>
    </row>
    <row r="5422" spans="1:2" x14ac:dyDescent="0.25">
      <c r="A5422">
        <f>-33.5664199116369</f>
        <v>-33.566419911636899</v>
      </c>
      <c r="B5422">
        <v>-13.6822300428608</v>
      </c>
    </row>
    <row r="5423" spans="1:2" x14ac:dyDescent="0.25">
      <c r="A5423">
        <v>-2.04730679787659</v>
      </c>
      <c r="B5423">
        <v>0.90219874674213896</v>
      </c>
    </row>
    <row r="5424" spans="1:2" x14ac:dyDescent="0.25">
      <c r="A5424">
        <v>11.505110939044901</v>
      </c>
      <c r="B5424">
        <v>8.7906758514731091</v>
      </c>
    </row>
    <row r="5425" spans="1:2" x14ac:dyDescent="0.25">
      <c r="A5425">
        <v>12.2305468714203</v>
      </c>
      <c r="B5425">
        <v>4.0988652827453498</v>
      </c>
    </row>
    <row r="5426" spans="1:2" x14ac:dyDescent="0.25">
      <c r="A5426">
        <v>-9.7615288472668205E-2</v>
      </c>
      <c r="B5426">
        <v>0.88647371915534401</v>
      </c>
    </row>
    <row r="5427" spans="1:2" x14ac:dyDescent="0.25">
      <c r="A5427">
        <f>-18.3688290180224</f>
        <v>-18.368829018022399</v>
      </c>
      <c r="B5427">
        <v>-14.603587694939</v>
      </c>
    </row>
    <row r="5428" spans="1:2" x14ac:dyDescent="0.25">
      <c r="A5428">
        <v>33.135316041535397</v>
      </c>
      <c r="B5428">
        <v>-2.0544481551732399</v>
      </c>
    </row>
    <row r="5429" spans="1:2" x14ac:dyDescent="0.25">
      <c r="A5429">
        <v>38.164149279653799</v>
      </c>
      <c r="B5429">
        <v>-8.6098365457920991</v>
      </c>
    </row>
    <row r="5430" spans="1:2" x14ac:dyDescent="0.25">
      <c r="A5430">
        <v>26.044647911561501</v>
      </c>
      <c r="B5430">
        <v>-3.0345279526854898</v>
      </c>
    </row>
    <row r="5431" spans="1:2" x14ac:dyDescent="0.25">
      <c r="A5431">
        <v>1.15795501163854</v>
      </c>
      <c r="B5431">
        <v>4.0753150641025</v>
      </c>
    </row>
    <row r="5432" spans="1:2" x14ac:dyDescent="0.25">
      <c r="A5432">
        <v>32.923098745582799</v>
      </c>
      <c r="B5432">
        <v>-8.0413989031507995</v>
      </c>
    </row>
    <row r="5433" spans="1:2" x14ac:dyDescent="0.25">
      <c r="A5433">
        <v>-4.14542885018707</v>
      </c>
      <c r="B5433">
        <v>4.9605629329206398</v>
      </c>
    </row>
    <row r="5434" spans="1:2" x14ac:dyDescent="0.25">
      <c r="A5434">
        <v>32.139786337959897</v>
      </c>
      <c r="B5434">
        <v>-4.6327393320012602</v>
      </c>
    </row>
    <row r="5435" spans="1:2" x14ac:dyDescent="0.25">
      <c r="A5435">
        <f>-22.2695105276087</f>
        <v>-22.269510527608698</v>
      </c>
      <c r="B5435">
        <v>-14.173822144133799</v>
      </c>
    </row>
    <row r="5436" spans="1:2" x14ac:dyDescent="0.25">
      <c r="A5436">
        <f>-33.3961407454853</f>
        <v>-33.396140745485297</v>
      </c>
      <c r="B5436">
        <v>-13.1388617707281</v>
      </c>
    </row>
    <row r="5437" spans="1:2" x14ac:dyDescent="0.25">
      <c r="A5437">
        <v>3.2968366008846899</v>
      </c>
      <c r="B5437">
        <v>1.49709298648588</v>
      </c>
    </row>
    <row r="5438" spans="1:2" x14ac:dyDescent="0.25">
      <c r="A5438">
        <v>12.9340084288909</v>
      </c>
      <c r="B5438">
        <v>-0.34631232039201398</v>
      </c>
    </row>
    <row r="5439" spans="1:2" x14ac:dyDescent="0.25">
      <c r="A5439">
        <v>31.432747059395201</v>
      </c>
      <c r="B5439">
        <v>-7.2881795572905004</v>
      </c>
    </row>
    <row r="5440" spans="1:2" x14ac:dyDescent="0.25">
      <c r="A5440">
        <f>-19.8732164213002</f>
        <v>-19.873216421300199</v>
      </c>
      <c r="B5440">
        <v>-9.4396681990978504</v>
      </c>
    </row>
    <row r="5441" spans="1:2" x14ac:dyDescent="0.25">
      <c r="A5441">
        <v>0.79093255586259004</v>
      </c>
      <c r="B5441">
        <v>6.5272748278042396</v>
      </c>
    </row>
    <row r="5442" spans="1:2" x14ac:dyDescent="0.25">
      <c r="A5442">
        <f>-26.2031572780343</f>
        <v>-26.203157278034301</v>
      </c>
      <c r="B5442">
        <v>-18.6217191804121</v>
      </c>
    </row>
    <row r="5443" spans="1:2" x14ac:dyDescent="0.25">
      <c r="A5443">
        <f>-17.2847445307798</f>
        <v>-17.2847445307798</v>
      </c>
      <c r="B5443">
        <v>-16.9549954581008</v>
      </c>
    </row>
    <row r="5444" spans="1:2" x14ac:dyDescent="0.25">
      <c r="A5444">
        <v>23.803548442011</v>
      </c>
      <c r="B5444">
        <v>-2.6581078920378798</v>
      </c>
    </row>
    <row r="5445" spans="1:2" x14ac:dyDescent="0.25">
      <c r="A5445">
        <v>9.8110076151209498</v>
      </c>
      <c r="B5445">
        <v>0.16963410941768001</v>
      </c>
    </row>
    <row r="5446" spans="1:2" x14ac:dyDescent="0.25">
      <c r="A5446">
        <f>-31.6209298237428</f>
        <v>-31.620929823742799</v>
      </c>
      <c r="B5446">
        <v>-17.869043262900899</v>
      </c>
    </row>
    <row r="5447" spans="1:2" x14ac:dyDescent="0.25">
      <c r="A5447">
        <v>8.7396332888306691</v>
      </c>
      <c r="B5447">
        <v>3.5695020200729299</v>
      </c>
    </row>
    <row r="5448" spans="1:2" x14ac:dyDescent="0.25">
      <c r="A5448">
        <v>38.9528032737106</v>
      </c>
      <c r="B5448">
        <v>-7.0992605333669196</v>
      </c>
    </row>
    <row r="5449" spans="1:2" x14ac:dyDescent="0.25">
      <c r="A5449">
        <f>-29.3951992486092</f>
        <v>-29.395199248609199</v>
      </c>
      <c r="B5449">
        <v>-17.576498097683402</v>
      </c>
    </row>
    <row r="5450" spans="1:2" x14ac:dyDescent="0.25">
      <c r="A5450">
        <v>8.5791548991895805</v>
      </c>
      <c r="B5450">
        <v>0.65577276493782999</v>
      </c>
    </row>
    <row r="5451" spans="1:2" x14ac:dyDescent="0.25">
      <c r="A5451">
        <f>-19.7335517130282</f>
        <v>-19.733551713028199</v>
      </c>
      <c r="B5451">
        <v>-19.2763442533915</v>
      </c>
    </row>
    <row r="5452" spans="1:2" x14ac:dyDescent="0.25">
      <c r="A5452">
        <f>-25.3300127649616</f>
        <v>-25.330012764961602</v>
      </c>
      <c r="B5452">
        <v>-9.7849772472209597</v>
      </c>
    </row>
    <row r="5453" spans="1:2" x14ac:dyDescent="0.25">
      <c r="A5453">
        <v>2.6785047134887598</v>
      </c>
      <c r="B5453">
        <v>0.86865269956107705</v>
      </c>
    </row>
    <row r="5454" spans="1:2" x14ac:dyDescent="0.25">
      <c r="A5454">
        <f>-34.3489259560954</f>
        <v>-34.3489259560954</v>
      </c>
      <c r="B5454">
        <v>-18.415508138962799</v>
      </c>
    </row>
    <row r="5455" spans="1:2" x14ac:dyDescent="0.25">
      <c r="A5455">
        <v>-1.3257036436731</v>
      </c>
      <c r="B5455">
        <v>9.1475340186937402</v>
      </c>
    </row>
    <row r="5456" spans="1:2" x14ac:dyDescent="0.25">
      <c r="A5456">
        <v>8.5962681002437495</v>
      </c>
      <c r="B5456">
        <v>5.5302280743636096</v>
      </c>
    </row>
    <row r="5457" spans="1:2" x14ac:dyDescent="0.25">
      <c r="A5457">
        <f>-19.1729064692866</f>
        <v>-19.172906469286598</v>
      </c>
      <c r="B5457">
        <v>-14.577783175848699</v>
      </c>
    </row>
    <row r="5458" spans="1:2" x14ac:dyDescent="0.25">
      <c r="A5458">
        <v>-3.6556257492400399</v>
      </c>
      <c r="B5458">
        <v>3.8535310069647899</v>
      </c>
    </row>
    <row r="5459" spans="1:2" x14ac:dyDescent="0.25">
      <c r="A5459">
        <v>37.679084551606401</v>
      </c>
      <c r="B5459">
        <v>-6.8848921728112096</v>
      </c>
    </row>
    <row r="5460" spans="1:2" x14ac:dyDescent="0.25">
      <c r="A5460">
        <v>39.268675687196101</v>
      </c>
      <c r="B5460">
        <v>-1.27321720091978</v>
      </c>
    </row>
    <row r="5461" spans="1:2" x14ac:dyDescent="0.25">
      <c r="A5461">
        <f>-25.1755150267953</f>
        <v>-25.175515026795299</v>
      </c>
      <c r="B5461">
        <v>-13.4567861779614</v>
      </c>
    </row>
    <row r="5462" spans="1:2" x14ac:dyDescent="0.25">
      <c r="A5462">
        <v>-3.1742882460305899</v>
      </c>
      <c r="B5462">
        <v>2.13530356499726</v>
      </c>
    </row>
    <row r="5463" spans="1:2" x14ac:dyDescent="0.25">
      <c r="A5463">
        <f>-25.5782713979931</f>
        <v>-25.578271397993099</v>
      </c>
      <c r="B5463">
        <v>-9.7459279770435092</v>
      </c>
    </row>
    <row r="5464" spans="1:2" x14ac:dyDescent="0.25">
      <c r="A5464">
        <f>-1.43020647553962</f>
        <v>-1.43020647553962</v>
      </c>
      <c r="B5464">
        <v>-0.154681620737423</v>
      </c>
    </row>
    <row r="5465" spans="1:2" x14ac:dyDescent="0.25">
      <c r="A5465">
        <v>28.115571516066499</v>
      </c>
      <c r="B5465">
        <v>-3.49549056905275</v>
      </c>
    </row>
    <row r="5466" spans="1:2" x14ac:dyDescent="0.25">
      <c r="A5466">
        <v>35.040535154678601</v>
      </c>
      <c r="B5466">
        <v>-1.8994015124152801</v>
      </c>
    </row>
    <row r="5467" spans="1:2" x14ac:dyDescent="0.25">
      <c r="A5467">
        <f>-16.393012837035</f>
        <v>-16.393012837034998</v>
      </c>
      <c r="B5467">
        <v>-18.987989820255301</v>
      </c>
    </row>
    <row r="5468" spans="1:2" x14ac:dyDescent="0.25">
      <c r="A5468">
        <v>22.119351725098699</v>
      </c>
      <c r="B5468">
        <v>-2.6524073412456999</v>
      </c>
    </row>
    <row r="5469" spans="1:2" x14ac:dyDescent="0.25">
      <c r="A5469">
        <v>30.033596110571199</v>
      </c>
      <c r="B5469">
        <v>-6.1481237319625004</v>
      </c>
    </row>
    <row r="5470" spans="1:2" x14ac:dyDescent="0.25">
      <c r="A5470">
        <v>38.912194436798899</v>
      </c>
      <c r="B5470">
        <v>-3.6624302261438402</v>
      </c>
    </row>
    <row r="5471" spans="1:2" x14ac:dyDescent="0.25">
      <c r="A5471">
        <f>-15.40653823337</f>
        <v>-15.40653823337</v>
      </c>
      <c r="B5471">
        <v>-15.257853376071401</v>
      </c>
    </row>
    <row r="5472" spans="1:2" x14ac:dyDescent="0.25">
      <c r="A5472">
        <v>5.0462068365018098</v>
      </c>
      <c r="B5472">
        <v>6.97992996393931</v>
      </c>
    </row>
    <row r="5473" spans="1:2" x14ac:dyDescent="0.25">
      <c r="A5473">
        <v>25.227162389538599</v>
      </c>
      <c r="B5473">
        <v>-8.8370607064570201</v>
      </c>
    </row>
    <row r="5474" spans="1:2" x14ac:dyDescent="0.25">
      <c r="A5474">
        <v>32.474616676995403</v>
      </c>
      <c r="B5474">
        <v>-9.2748399597216107</v>
      </c>
    </row>
    <row r="5475" spans="1:2" x14ac:dyDescent="0.25">
      <c r="A5475">
        <v>0.18170129311750799</v>
      </c>
      <c r="B5475">
        <v>8.5878892463263892</v>
      </c>
    </row>
    <row r="5476" spans="1:2" x14ac:dyDescent="0.25">
      <c r="A5476">
        <v>-5.7705213320888298</v>
      </c>
      <c r="B5476">
        <v>7.8791191727945504</v>
      </c>
    </row>
    <row r="5477" spans="1:2" x14ac:dyDescent="0.25">
      <c r="A5477">
        <v>-0.45099112658688201</v>
      </c>
      <c r="B5477">
        <v>3.5751396289197301</v>
      </c>
    </row>
    <row r="5478" spans="1:2" x14ac:dyDescent="0.25">
      <c r="A5478">
        <f>-20.5390866480823</f>
        <v>-20.5390866480823</v>
      </c>
      <c r="B5478">
        <v>-13.6516687731703</v>
      </c>
    </row>
    <row r="5479" spans="1:2" x14ac:dyDescent="0.25">
      <c r="A5479">
        <f>-24.4619024721037</f>
        <v>-24.461902472103699</v>
      </c>
      <c r="B5479">
        <v>-13.0360847923971</v>
      </c>
    </row>
    <row r="5480" spans="1:2" x14ac:dyDescent="0.25">
      <c r="A5480">
        <v>3.60344334650912</v>
      </c>
      <c r="B5480">
        <v>7.2836499102992098</v>
      </c>
    </row>
    <row r="5481" spans="1:2" x14ac:dyDescent="0.25">
      <c r="A5481">
        <f>-23.5827542651232</f>
        <v>-23.582754265123199</v>
      </c>
      <c r="B5481">
        <v>-13.430979412583699</v>
      </c>
    </row>
    <row r="5482" spans="1:2" x14ac:dyDescent="0.25">
      <c r="A5482">
        <v>33.151534849368304</v>
      </c>
      <c r="B5482">
        <v>-7.9986987257679099</v>
      </c>
    </row>
    <row r="5483" spans="1:2" x14ac:dyDescent="0.25">
      <c r="A5483">
        <f>-27.1009646250542</f>
        <v>-27.1009646250542</v>
      </c>
      <c r="B5483">
        <v>-16.548075341611298</v>
      </c>
    </row>
    <row r="5484" spans="1:2" x14ac:dyDescent="0.25">
      <c r="A5484">
        <v>1.78583552076734</v>
      </c>
      <c r="B5484">
        <v>0.82081643603122201</v>
      </c>
    </row>
    <row r="5485" spans="1:2" x14ac:dyDescent="0.25">
      <c r="A5485">
        <f>-20.9490265292362</f>
        <v>-20.9490265292362</v>
      </c>
      <c r="B5485">
        <v>-11.3428836284117</v>
      </c>
    </row>
    <row r="5486" spans="1:2" x14ac:dyDescent="0.25">
      <c r="A5486">
        <v>33.770185645446702</v>
      </c>
      <c r="B5486">
        <v>-0.261835594981988</v>
      </c>
    </row>
    <row r="5487" spans="1:2" x14ac:dyDescent="0.25">
      <c r="A5487">
        <v>-0.84817096845259099</v>
      </c>
      <c r="B5487">
        <v>4.3803530506953701</v>
      </c>
    </row>
    <row r="5488" spans="1:2" x14ac:dyDescent="0.25">
      <c r="A5488">
        <v>4.4631147620505596</v>
      </c>
      <c r="B5488">
        <v>9.3588219098113701</v>
      </c>
    </row>
    <row r="5489" spans="1:2" x14ac:dyDescent="0.25">
      <c r="A5489">
        <v>13.056262834925001</v>
      </c>
      <c r="B5489">
        <v>0.213295475960778</v>
      </c>
    </row>
    <row r="5490" spans="1:2" x14ac:dyDescent="0.25">
      <c r="A5490">
        <f>-25.9528948427907</f>
        <v>-25.952894842790698</v>
      </c>
      <c r="B5490">
        <v>-12.3667623660295</v>
      </c>
    </row>
    <row r="5491" spans="1:2" x14ac:dyDescent="0.25">
      <c r="A5491">
        <v>22.302793250044498</v>
      </c>
      <c r="B5491">
        <v>-2.1932135929507401</v>
      </c>
    </row>
    <row r="5492" spans="1:2" x14ac:dyDescent="0.25">
      <c r="A5492">
        <v>20.8568292795538</v>
      </c>
      <c r="B5492">
        <v>-8.1500795049219494</v>
      </c>
    </row>
    <row r="5493" spans="1:2" x14ac:dyDescent="0.25">
      <c r="A5493">
        <v>34.6222640442017</v>
      </c>
      <c r="B5493">
        <v>-0.88932882230777999</v>
      </c>
    </row>
    <row r="5494" spans="1:2" x14ac:dyDescent="0.25">
      <c r="A5494">
        <v>31.7988888594152</v>
      </c>
      <c r="B5494">
        <v>-3.7726537530070798</v>
      </c>
    </row>
    <row r="5495" spans="1:2" x14ac:dyDescent="0.25">
      <c r="A5495">
        <v>23.2216187892625</v>
      </c>
      <c r="B5495">
        <v>-0.63326338329878895</v>
      </c>
    </row>
    <row r="5496" spans="1:2" x14ac:dyDescent="0.25">
      <c r="A5496">
        <v>-2.88501863884653</v>
      </c>
      <c r="B5496">
        <v>7.2748289737871996</v>
      </c>
    </row>
    <row r="5497" spans="1:2" x14ac:dyDescent="0.25">
      <c r="A5497">
        <v>-0.67905661273652895</v>
      </c>
      <c r="B5497">
        <v>5.1737518895327304</v>
      </c>
    </row>
    <row r="5498" spans="1:2" x14ac:dyDescent="0.25">
      <c r="A5498">
        <v>28.1035194758107</v>
      </c>
      <c r="B5498">
        <v>-1.2002912947636999</v>
      </c>
    </row>
    <row r="5499" spans="1:2" x14ac:dyDescent="0.25">
      <c r="A5499">
        <v>6.2535446060417197</v>
      </c>
      <c r="B5499">
        <v>9.3772086281004405</v>
      </c>
    </row>
    <row r="5500" spans="1:2" x14ac:dyDescent="0.25">
      <c r="A5500">
        <f>-31.0275562913283</f>
        <v>-31.027556291328299</v>
      </c>
      <c r="B5500">
        <v>-11.1197372232497</v>
      </c>
    </row>
    <row r="5501" spans="1:2" x14ac:dyDescent="0.25">
      <c r="A5501">
        <v>2.8689925005492301</v>
      </c>
      <c r="B5501">
        <v>3.72823157991601</v>
      </c>
    </row>
    <row r="5502" spans="1:2" x14ac:dyDescent="0.25">
      <c r="A5502">
        <f>-21.1563984836162</f>
        <v>-21.156398483616201</v>
      </c>
      <c r="B5502">
        <v>-12.1950125095851</v>
      </c>
    </row>
    <row r="5503" spans="1:2" x14ac:dyDescent="0.25">
      <c r="A5503">
        <v>21.234446751505601</v>
      </c>
      <c r="B5503">
        <v>-0.75448886497513501</v>
      </c>
    </row>
    <row r="5504" spans="1:2" x14ac:dyDescent="0.25">
      <c r="A5504">
        <v>26.296891737607702</v>
      </c>
      <c r="B5504">
        <v>-3.87128773556271</v>
      </c>
    </row>
    <row r="5505" spans="1:2" x14ac:dyDescent="0.25">
      <c r="A5505">
        <v>28.152424707630999</v>
      </c>
      <c r="B5505">
        <v>-6.07835649856696E-2</v>
      </c>
    </row>
    <row r="5506" spans="1:2" x14ac:dyDescent="0.25">
      <c r="A5506">
        <f>-27.4279761849907</f>
        <v>-27.427976184990701</v>
      </c>
      <c r="B5506">
        <v>-10.555277416237701</v>
      </c>
    </row>
    <row r="5507" spans="1:2" x14ac:dyDescent="0.25">
      <c r="A5507">
        <f>-22.2627423467212</f>
        <v>-22.2627423467212</v>
      </c>
      <c r="B5507">
        <v>-18.5193184875593</v>
      </c>
    </row>
    <row r="5508" spans="1:2" x14ac:dyDescent="0.25">
      <c r="A5508">
        <v>1.5381835643102699</v>
      </c>
      <c r="B5508">
        <v>1.4844230908926299</v>
      </c>
    </row>
    <row r="5509" spans="1:2" x14ac:dyDescent="0.25">
      <c r="A5509">
        <v>5.7856762780576698</v>
      </c>
      <c r="B5509">
        <v>5.4898583181026996</v>
      </c>
    </row>
    <row r="5510" spans="1:2" x14ac:dyDescent="0.25">
      <c r="A5510">
        <f>-34.8888974106204</f>
        <v>-34.888897410620402</v>
      </c>
      <c r="B5510">
        <v>-10.034424466553499</v>
      </c>
    </row>
    <row r="5511" spans="1:2" x14ac:dyDescent="0.25">
      <c r="A5511">
        <v>29.6483539897993</v>
      </c>
      <c r="B5511">
        <v>-1.6570709680414999</v>
      </c>
    </row>
    <row r="5512" spans="1:2" x14ac:dyDescent="0.25">
      <c r="A5512">
        <v>8.5902131809013902</v>
      </c>
      <c r="B5512">
        <v>1.26133184361758</v>
      </c>
    </row>
    <row r="5513" spans="1:2" x14ac:dyDescent="0.25">
      <c r="A5513">
        <f>-27.8257133918463</f>
        <v>-27.8257133918463</v>
      </c>
      <c r="B5513">
        <v>-18.400030053680801</v>
      </c>
    </row>
    <row r="5514" spans="1:2" x14ac:dyDescent="0.25">
      <c r="A5514">
        <v>10.1017620033382</v>
      </c>
      <c r="B5514">
        <v>2.1140565148011401</v>
      </c>
    </row>
    <row r="5515" spans="1:2" x14ac:dyDescent="0.25">
      <c r="A5515">
        <v>-3.5383452626541398</v>
      </c>
      <c r="B5515">
        <v>6.16554527965154</v>
      </c>
    </row>
    <row r="5516" spans="1:2" x14ac:dyDescent="0.25">
      <c r="A5516">
        <v>28.239949561093699</v>
      </c>
      <c r="B5516">
        <v>-6.9500324027661096</v>
      </c>
    </row>
    <row r="5517" spans="1:2" x14ac:dyDescent="0.25">
      <c r="A5517">
        <v>-4.7431371495722097</v>
      </c>
      <c r="B5517">
        <v>2.9981979385792701</v>
      </c>
    </row>
    <row r="5518" spans="1:2" x14ac:dyDescent="0.25">
      <c r="A5518">
        <f>-32.5050147119549</f>
        <v>-32.5050147119549</v>
      </c>
      <c r="B5518">
        <v>-18.026531474500299</v>
      </c>
    </row>
    <row r="5519" spans="1:2" x14ac:dyDescent="0.25">
      <c r="A5519">
        <v>-2.78546805243275</v>
      </c>
      <c r="B5519">
        <v>5.3639222069043404</v>
      </c>
    </row>
    <row r="5520" spans="1:2" x14ac:dyDescent="0.25">
      <c r="A5520">
        <f>-29.0515421186672</f>
        <v>-29.0515421186672</v>
      </c>
      <c r="B5520">
        <v>-11.8491737242804</v>
      </c>
    </row>
    <row r="5521" spans="1:2" x14ac:dyDescent="0.25">
      <c r="A5521">
        <v>28.0104949432151</v>
      </c>
      <c r="B5521">
        <v>-5.2308670285284702</v>
      </c>
    </row>
    <row r="5522" spans="1:2" x14ac:dyDescent="0.25">
      <c r="A5522">
        <v>9.6420866204718507</v>
      </c>
      <c r="B5522">
        <v>0.184759265388907</v>
      </c>
    </row>
    <row r="5523" spans="1:2" x14ac:dyDescent="0.25">
      <c r="A5523">
        <f>-30.6905375447374</f>
        <v>-30.690537544737399</v>
      </c>
      <c r="B5523">
        <v>-13.3594941788357</v>
      </c>
    </row>
    <row r="5524" spans="1:2" x14ac:dyDescent="0.25">
      <c r="A5524">
        <f>-22.394107838944</f>
        <v>-22.394107838943999</v>
      </c>
      <c r="B5524">
        <v>-15.8990608495182</v>
      </c>
    </row>
    <row r="5525" spans="1:2" x14ac:dyDescent="0.25">
      <c r="A5525">
        <v>34.922712806149796</v>
      </c>
      <c r="B5525">
        <v>-5.40565335405475</v>
      </c>
    </row>
    <row r="5526" spans="1:2" x14ac:dyDescent="0.25">
      <c r="A5526">
        <v>30.249491274462802</v>
      </c>
      <c r="B5526">
        <v>-6.1572288875394596</v>
      </c>
    </row>
    <row r="5527" spans="1:2" x14ac:dyDescent="0.25">
      <c r="A5527">
        <v>29.421673440787</v>
      </c>
      <c r="B5527">
        <v>-5.8089777788948602</v>
      </c>
    </row>
    <row r="5528" spans="1:2" x14ac:dyDescent="0.25">
      <c r="A5528">
        <v>24.169499977519099</v>
      </c>
      <c r="B5528">
        <v>-8.4169396998537902</v>
      </c>
    </row>
    <row r="5529" spans="1:2" x14ac:dyDescent="0.25">
      <c r="A5529">
        <v>-4.0109731770954902</v>
      </c>
      <c r="B5529">
        <v>3.7638565701117002</v>
      </c>
    </row>
    <row r="5530" spans="1:2" x14ac:dyDescent="0.25">
      <c r="A5530">
        <f>-28.4330655962658</f>
        <v>-28.433065596265799</v>
      </c>
      <c r="B5530">
        <v>-14.711414149527</v>
      </c>
    </row>
    <row r="5531" spans="1:2" x14ac:dyDescent="0.25">
      <c r="A5531">
        <f>-16.7394098733767</f>
        <v>-16.739409873376701</v>
      </c>
      <c r="B5531">
        <v>-10.1030002105006</v>
      </c>
    </row>
    <row r="5532" spans="1:2" x14ac:dyDescent="0.25">
      <c r="A5532">
        <v>34.733737156733497</v>
      </c>
      <c r="B5532">
        <v>-1.2323135970983199</v>
      </c>
    </row>
    <row r="5533" spans="1:2" x14ac:dyDescent="0.25">
      <c r="A5533">
        <f>-15.8728743971513</f>
        <v>-15.8728743971513</v>
      </c>
      <c r="B5533">
        <v>-17.553292775506801</v>
      </c>
    </row>
    <row r="5534" spans="1:2" x14ac:dyDescent="0.25">
      <c r="A5534">
        <v>5.9642059752992598</v>
      </c>
      <c r="B5534">
        <v>0.32831548724638798</v>
      </c>
    </row>
    <row r="5535" spans="1:2" x14ac:dyDescent="0.25">
      <c r="A5535">
        <v>29.273321255299901</v>
      </c>
      <c r="B5535">
        <v>-4.5944615664422299</v>
      </c>
    </row>
    <row r="5536" spans="1:2" x14ac:dyDescent="0.25">
      <c r="A5536">
        <v>8.8539050146777907</v>
      </c>
      <c r="B5536">
        <v>2.8887914064058999</v>
      </c>
    </row>
    <row r="5537" spans="1:2" x14ac:dyDescent="0.25">
      <c r="A5537">
        <v>0.30966467041857099</v>
      </c>
      <c r="B5537">
        <v>6.6659566113056901</v>
      </c>
    </row>
    <row r="5538" spans="1:2" x14ac:dyDescent="0.25">
      <c r="A5538">
        <v>4.1046490718797504</v>
      </c>
      <c r="B5538">
        <v>8.7020254819625897</v>
      </c>
    </row>
    <row r="5539" spans="1:2" x14ac:dyDescent="0.25">
      <c r="A5539">
        <v>-0.25032875303753599</v>
      </c>
      <c r="B5539">
        <v>3.6732309532468301</v>
      </c>
    </row>
    <row r="5540" spans="1:2" x14ac:dyDescent="0.25">
      <c r="A5540">
        <v>27.6933130879986</v>
      </c>
      <c r="B5540">
        <v>-0.869321973167409</v>
      </c>
    </row>
    <row r="5541" spans="1:2" x14ac:dyDescent="0.25">
      <c r="A5541">
        <f>-28.1682258950896</f>
        <v>-28.168225895089599</v>
      </c>
      <c r="B5541">
        <v>-17.221796476895499</v>
      </c>
    </row>
    <row r="5542" spans="1:2" x14ac:dyDescent="0.25">
      <c r="A5542">
        <f>-31.8859566634627</f>
        <v>-31.8859566634627</v>
      </c>
      <c r="B5542">
        <v>-14.1871284916792</v>
      </c>
    </row>
    <row r="5543" spans="1:2" x14ac:dyDescent="0.25">
      <c r="A5543">
        <f>-27.3264319214157</f>
        <v>-27.326431921415701</v>
      </c>
      <c r="B5543">
        <v>-12.0545577187938</v>
      </c>
    </row>
    <row r="5544" spans="1:2" x14ac:dyDescent="0.25">
      <c r="A5544">
        <f>-31.3144848899406</f>
        <v>-31.314484889940601</v>
      </c>
      <c r="B5544">
        <v>-14.7601242331039</v>
      </c>
    </row>
    <row r="5545" spans="1:2" x14ac:dyDescent="0.25">
      <c r="A5545">
        <f>-30.0061711990738</f>
        <v>-30.006171199073801</v>
      </c>
      <c r="B5545">
        <v>-14.8155546208889</v>
      </c>
    </row>
    <row r="5546" spans="1:2" x14ac:dyDescent="0.25">
      <c r="A5546">
        <v>28.181004174220199</v>
      </c>
      <c r="B5546">
        <v>-9.3985223824565107</v>
      </c>
    </row>
    <row r="5547" spans="1:2" x14ac:dyDescent="0.25">
      <c r="A5547">
        <v>12.856726687305899</v>
      </c>
      <c r="B5547">
        <v>-0.34427688331897299</v>
      </c>
    </row>
    <row r="5548" spans="1:2" x14ac:dyDescent="0.25">
      <c r="A5548">
        <v>23.760209298962501</v>
      </c>
      <c r="B5548">
        <v>-5.5177557573235596</v>
      </c>
    </row>
    <row r="5549" spans="1:2" x14ac:dyDescent="0.25">
      <c r="A5549">
        <f>-19.4203337475256</f>
        <v>-19.4203337475256</v>
      </c>
      <c r="B5549">
        <v>-16.190287117538102</v>
      </c>
    </row>
    <row r="5550" spans="1:2" x14ac:dyDescent="0.25">
      <c r="A5550">
        <v>7.8853799799219804</v>
      </c>
      <c r="B5550">
        <v>-0.32302914680487399</v>
      </c>
    </row>
    <row r="5551" spans="1:2" x14ac:dyDescent="0.25">
      <c r="A5551">
        <f>-29.2725498830527</f>
        <v>-29.272549883052701</v>
      </c>
      <c r="B5551">
        <v>-13.8695280976803</v>
      </c>
    </row>
    <row r="5552" spans="1:2" x14ac:dyDescent="0.25">
      <c r="A5552">
        <v>25.528503010265101</v>
      </c>
      <c r="B5552">
        <v>-7.6009970932498598</v>
      </c>
    </row>
    <row r="5553" spans="1:2" x14ac:dyDescent="0.25">
      <c r="A5553">
        <v>13.112465322522601</v>
      </c>
      <c r="B5553">
        <v>9.6464215164294806</v>
      </c>
    </row>
    <row r="5554" spans="1:2" x14ac:dyDescent="0.25">
      <c r="A5554">
        <v>12.8677031844545</v>
      </c>
      <c r="B5554">
        <v>4.60831173102157</v>
      </c>
    </row>
    <row r="5555" spans="1:2" x14ac:dyDescent="0.25">
      <c r="A5555">
        <v>26.453892828229499</v>
      </c>
      <c r="B5555">
        <v>-6.1977682041014504</v>
      </c>
    </row>
    <row r="5556" spans="1:2" x14ac:dyDescent="0.25">
      <c r="A5556">
        <v>27.4213931806297</v>
      </c>
      <c r="B5556">
        <v>-1.1506761470126401</v>
      </c>
    </row>
    <row r="5557" spans="1:2" x14ac:dyDescent="0.25">
      <c r="A5557">
        <f>-21.363455827962</f>
        <v>-21.363455827961999</v>
      </c>
      <c r="B5557">
        <v>-12.832800466243899</v>
      </c>
    </row>
    <row r="5558" spans="1:2" x14ac:dyDescent="0.25">
      <c r="A5558">
        <f>-26.8635812784621</f>
        <v>-26.8635812784621</v>
      </c>
      <c r="B5558">
        <v>-17.503715810039399</v>
      </c>
    </row>
    <row r="5559" spans="1:2" x14ac:dyDescent="0.25">
      <c r="A5559">
        <v>36.696384522298203</v>
      </c>
      <c r="B5559">
        <v>-3.90916208334394</v>
      </c>
    </row>
    <row r="5560" spans="1:2" x14ac:dyDescent="0.25">
      <c r="A5560">
        <f>-23.9391612950928</f>
        <v>-23.939161295092799</v>
      </c>
      <c r="B5560">
        <v>-10.529619147517501</v>
      </c>
    </row>
    <row r="5561" spans="1:2" x14ac:dyDescent="0.25">
      <c r="A5561">
        <v>9.4593422252692001</v>
      </c>
      <c r="B5561">
        <v>9.3763687879250401</v>
      </c>
    </row>
    <row r="5562" spans="1:2" x14ac:dyDescent="0.25">
      <c r="A5562">
        <v>7.7368261702214696</v>
      </c>
      <c r="B5562">
        <v>2.0339755973023599</v>
      </c>
    </row>
    <row r="5563" spans="1:2" x14ac:dyDescent="0.25">
      <c r="A5563">
        <v>-1.7817958671932601</v>
      </c>
      <c r="B5563">
        <v>3.6433034282498</v>
      </c>
    </row>
    <row r="5564" spans="1:2" x14ac:dyDescent="0.25">
      <c r="A5564">
        <f>-23.9989235960591</f>
        <v>-23.9989235960591</v>
      </c>
      <c r="B5564">
        <v>-10.9314199091821</v>
      </c>
    </row>
    <row r="5565" spans="1:2" x14ac:dyDescent="0.25">
      <c r="A5565">
        <v>6.2712909121249503</v>
      </c>
      <c r="B5565">
        <v>8.1722195142796199</v>
      </c>
    </row>
    <row r="5566" spans="1:2" x14ac:dyDescent="0.25">
      <c r="A5566">
        <v>21.1227775172115</v>
      </c>
      <c r="B5566">
        <v>-5.53818823046237</v>
      </c>
    </row>
    <row r="5567" spans="1:2" x14ac:dyDescent="0.25">
      <c r="A5567">
        <v>10.319149260719399</v>
      </c>
      <c r="B5567">
        <v>0.63611281500380301</v>
      </c>
    </row>
    <row r="5568" spans="1:2" x14ac:dyDescent="0.25">
      <c r="A5568">
        <v>2.7687634332330502</v>
      </c>
      <c r="B5568">
        <v>4.42558202024387</v>
      </c>
    </row>
    <row r="5569" spans="1:2" x14ac:dyDescent="0.25">
      <c r="A5569">
        <v>11.483037429963399</v>
      </c>
      <c r="B5569">
        <v>2.0467005329896102</v>
      </c>
    </row>
    <row r="5570" spans="1:2" x14ac:dyDescent="0.25">
      <c r="A5570">
        <f>-25.2944266623356</f>
        <v>-25.294426662335599</v>
      </c>
      <c r="B5570">
        <v>-16.5175980815233</v>
      </c>
    </row>
    <row r="5571" spans="1:2" x14ac:dyDescent="0.25">
      <c r="A5571">
        <v>40.152247273495398</v>
      </c>
      <c r="B5571">
        <v>-4.7873821795151699</v>
      </c>
    </row>
    <row r="5572" spans="1:2" x14ac:dyDescent="0.25">
      <c r="A5572">
        <f>-22.6174870652796</f>
        <v>-22.617487065279601</v>
      </c>
      <c r="B5572">
        <v>-13.668497658065</v>
      </c>
    </row>
    <row r="5573" spans="1:2" x14ac:dyDescent="0.25">
      <c r="A5573">
        <f>-34.7123285490212</f>
        <v>-34.712328549021201</v>
      </c>
      <c r="B5573">
        <v>-9.7375948041917102</v>
      </c>
    </row>
    <row r="5574" spans="1:2" x14ac:dyDescent="0.25">
      <c r="A5574">
        <f>-28.4193550155555</f>
        <v>-28.419355015555499</v>
      </c>
      <c r="B5574">
        <v>-18.1636934589371</v>
      </c>
    </row>
    <row r="5575" spans="1:2" x14ac:dyDescent="0.25">
      <c r="A5575">
        <v>38.436046372405301</v>
      </c>
      <c r="B5575">
        <v>-3.7151536424113401</v>
      </c>
    </row>
    <row r="5576" spans="1:2" x14ac:dyDescent="0.25">
      <c r="A5576">
        <v>12.093181494150899</v>
      </c>
      <c r="B5576">
        <v>-0.34202464166993302</v>
      </c>
    </row>
    <row r="5577" spans="1:2" x14ac:dyDescent="0.25">
      <c r="A5577">
        <v>3.6337173254563302</v>
      </c>
      <c r="B5577">
        <v>5.5425807227745798</v>
      </c>
    </row>
    <row r="5578" spans="1:2" x14ac:dyDescent="0.25">
      <c r="A5578">
        <v>-6.2192806349682801</v>
      </c>
      <c r="B5578">
        <v>7.7350565678704299</v>
      </c>
    </row>
    <row r="5579" spans="1:2" x14ac:dyDescent="0.25">
      <c r="A5579">
        <v>25.692448322811298</v>
      </c>
      <c r="B5579">
        <v>-4.2610054360802296</v>
      </c>
    </row>
    <row r="5580" spans="1:2" x14ac:dyDescent="0.25">
      <c r="A5580">
        <v>32.124351738000001</v>
      </c>
      <c r="B5580">
        <v>-3.9812857712201399</v>
      </c>
    </row>
    <row r="5581" spans="1:2" x14ac:dyDescent="0.25">
      <c r="A5581">
        <v>39.6179074431329</v>
      </c>
      <c r="B5581">
        <v>-6.1072785764485102</v>
      </c>
    </row>
    <row r="5582" spans="1:2" x14ac:dyDescent="0.25">
      <c r="A5582">
        <v>32.400757792233698</v>
      </c>
      <c r="B5582">
        <v>-2.5767034311827501</v>
      </c>
    </row>
    <row r="5583" spans="1:2" x14ac:dyDescent="0.25">
      <c r="A5583">
        <v>-3.8518466044593298</v>
      </c>
      <c r="B5583">
        <v>9.6386387575173593</v>
      </c>
    </row>
    <row r="5584" spans="1:2" x14ac:dyDescent="0.25">
      <c r="A5584">
        <f>-26.3990185614741</f>
        <v>-26.399018561474101</v>
      </c>
      <c r="B5584">
        <v>-12.8048173952388</v>
      </c>
    </row>
    <row r="5585" spans="1:2" x14ac:dyDescent="0.25">
      <c r="A5585">
        <v>25.0829983340094</v>
      </c>
      <c r="B5585">
        <v>-3.2311262058765502</v>
      </c>
    </row>
    <row r="5586" spans="1:2" x14ac:dyDescent="0.25">
      <c r="A5586">
        <v>30.849529164057198</v>
      </c>
      <c r="B5586">
        <v>-4.5172029093360297</v>
      </c>
    </row>
    <row r="5587" spans="1:2" x14ac:dyDescent="0.25">
      <c r="A5587">
        <v>29.991867336297599</v>
      </c>
      <c r="B5587">
        <v>-6.73415496613835</v>
      </c>
    </row>
    <row r="5588" spans="1:2" x14ac:dyDescent="0.25">
      <c r="A5588">
        <f>-17.8712275241468</f>
        <v>-17.8712275241468</v>
      </c>
      <c r="B5588">
        <v>-16.0993996174569</v>
      </c>
    </row>
    <row r="5589" spans="1:2" x14ac:dyDescent="0.25">
      <c r="A5589">
        <v>21.224679380399198</v>
      </c>
      <c r="B5589">
        <v>-7.2155616407064</v>
      </c>
    </row>
    <row r="5590" spans="1:2" x14ac:dyDescent="0.25">
      <c r="A5590">
        <f>-15.6293175860965</f>
        <v>-15.6293175860965</v>
      </c>
      <c r="B5590">
        <v>-17.989960695490101</v>
      </c>
    </row>
    <row r="5591" spans="1:2" x14ac:dyDescent="0.25">
      <c r="A5591">
        <f>-26.5621779143501</f>
        <v>-26.562177914350102</v>
      </c>
      <c r="B5591">
        <v>-9.5352164442945</v>
      </c>
    </row>
    <row r="5592" spans="1:2" x14ac:dyDescent="0.25">
      <c r="A5592">
        <v>3.3975587894056898</v>
      </c>
      <c r="B5592">
        <v>8.8853691515578603</v>
      </c>
    </row>
    <row r="5593" spans="1:2" x14ac:dyDescent="0.25">
      <c r="A5593">
        <f>-24.3567060295155</f>
        <v>-24.3567060295155</v>
      </c>
      <c r="B5593">
        <v>-18.277490593159101</v>
      </c>
    </row>
    <row r="5594" spans="1:2" x14ac:dyDescent="0.25">
      <c r="A5594">
        <v>7.4786557307157002</v>
      </c>
      <c r="B5594">
        <v>8.6509820607586203</v>
      </c>
    </row>
    <row r="5595" spans="1:2" x14ac:dyDescent="0.25">
      <c r="A5595">
        <f>-26.1339617168232</f>
        <v>-26.133961716823201</v>
      </c>
      <c r="B5595">
        <v>-10.0999939747858</v>
      </c>
    </row>
    <row r="5596" spans="1:2" x14ac:dyDescent="0.25">
      <c r="A5596">
        <f>-34.586927031233</f>
        <v>-34.586927031233003</v>
      </c>
      <c r="B5596">
        <v>-11.637211060353099</v>
      </c>
    </row>
    <row r="5597" spans="1:2" x14ac:dyDescent="0.25">
      <c r="A5597">
        <v>12.279901420761499</v>
      </c>
      <c r="B5597">
        <v>8.0424717549932101</v>
      </c>
    </row>
    <row r="5598" spans="1:2" x14ac:dyDescent="0.25">
      <c r="A5598">
        <f>-26.0453111823872</f>
        <v>-26.045311182387199</v>
      </c>
      <c r="B5598">
        <v>-14.619995317939701</v>
      </c>
    </row>
    <row r="5599" spans="1:2" x14ac:dyDescent="0.25">
      <c r="A5599">
        <v>29.124811674061601</v>
      </c>
      <c r="B5599">
        <v>-5.4885635994030899</v>
      </c>
    </row>
    <row r="5600" spans="1:2" x14ac:dyDescent="0.25">
      <c r="A5600">
        <v>2.6495793306353201</v>
      </c>
      <c r="B5600">
        <v>8.5688162462731707</v>
      </c>
    </row>
    <row r="5601" spans="1:2" x14ac:dyDescent="0.25">
      <c r="A5601">
        <f>-30.0299921972119</f>
        <v>-30.0299921972119</v>
      </c>
      <c r="B5601">
        <v>-13.1049768631372</v>
      </c>
    </row>
    <row r="5602" spans="1:2" x14ac:dyDescent="0.25">
      <c r="A5602">
        <v>31.9911800614064</v>
      </c>
      <c r="B5602">
        <v>-0.74251300661877495</v>
      </c>
    </row>
    <row r="5603" spans="1:2" x14ac:dyDescent="0.25">
      <c r="A5603">
        <v>-0.81203538186711599</v>
      </c>
      <c r="B5603">
        <v>4.1078502924891698</v>
      </c>
    </row>
    <row r="5604" spans="1:2" x14ac:dyDescent="0.25">
      <c r="A5604">
        <f>-26.1411240620394</f>
        <v>-26.141124062039399</v>
      </c>
      <c r="B5604">
        <v>-12.6158254149993</v>
      </c>
    </row>
    <row r="5605" spans="1:2" x14ac:dyDescent="0.25">
      <c r="A5605">
        <f>-15.7655256097957</f>
        <v>-15.7655256097957</v>
      </c>
      <c r="B5605">
        <v>-17.968911219480098</v>
      </c>
    </row>
    <row r="5606" spans="1:2" x14ac:dyDescent="0.25">
      <c r="A5606">
        <f>-20.909386375938</f>
        <v>-20.909386375937999</v>
      </c>
      <c r="B5606">
        <v>-9.8175841819862306</v>
      </c>
    </row>
    <row r="5607" spans="1:2" x14ac:dyDescent="0.25">
      <c r="A5607">
        <f>-31.6653069327604</f>
        <v>-31.665306932760402</v>
      </c>
      <c r="B5607">
        <v>-16.323461871674098</v>
      </c>
    </row>
    <row r="5608" spans="1:2" x14ac:dyDescent="0.25">
      <c r="A5608">
        <v>25.4604974050288</v>
      </c>
      <c r="B5608">
        <v>-8.7053409737123193</v>
      </c>
    </row>
    <row r="5609" spans="1:2" x14ac:dyDescent="0.25">
      <c r="A5609">
        <v>7.3611733092692901</v>
      </c>
      <c r="B5609">
        <v>-0.32815364735457497</v>
      </c>
    </row>
    <row r="5610" spans="1:2" x14ac:dyDescent="0.25">
      <c r="A5610">
        <v>3.0170566095991802</v>
      </c>
      <c r="B5610">
        <v>3.0028257391867501</v>
      </c>
    </row>
    <row r="5611" spans="1:2" x14ac:dyDescent="0.25">
      <c r="A5611">
        <v>7.0433580821141497</v>
      </c>
      <c r="B5611">
        <v>5.2749944503059298</v>
      </c>
    </row>
    <row r="5612" spans="1:2" x14ac:dyDescent="0.25">
      <c r="A5612">
        <f>-32.6895958576511</f>
        <v>-32.689595857651099</v>
      </c>
      <c r="B5612">
        <v>-16.4693356480674</v>
      </c>
    </row>
    <row r="5613" spans="1:2" x14ac:dyDescent="0.25">
      <c r="A5613">
        <f>-34.7866339267848</f>
        <v>-34.786633926784802</v>
      </c>
      <c r="B5613">
        <v>-11.3626098568639</v>
      </c>
    </row>
    <row r="5614" spans="1:2" x14ac:dyDescent="0.25">
      <c r="A5614">
        <v>23.464058562903801</v>
      </c>
      <c r="B5614">
        <v>-5.9581569363299796</v>
      </c>
    </row>
    <row r="5615" spans="1:2" x14ac:dyDescent="0.25">
      <c r="A5615">
        <v>31.465104637488601</v>
      </c>
      <c r="B5615">
        <v>-2.15085833558468</v>
      </c>
    </row>
    <row r="5616" spans="1:2" x14ac:dyDescent="0.25">
      <c r="A5616">
        <f>-25.4193342564072</f>
        <v>-25.4193342564072</v>
      </c>
      <c r="B5616">
        <v>-17.150323078267899</v>
      </c>
    </row>
    <row r="5617" spans="1:2" x14ac:dyDescent="0.25">
      <c r="A5617">
        <v>-3.24321346058669</v>
      </c>
      <c r="B5617">
        <v>1.17203831925622</v>
      </c>
    </row>
    <row r="5618" spans="1:2" x14ac:dyDescent="0.25">
      <c r="A5618">
        <v>23.499385105323</v>
      </c>
      <c r="B5618">
        <v>-1.3299721386085701</v>
      </c>
    </row>
    <row r="5619" spans="1:2" x14ac:dyDescent="0.25">
      <c r="A5619">
        <f>-31.8146707413933</f>
        <v>-31.8146707413933</v>
      </c>
      <c r="B5619">
        <v>-12.0107563891659</v>
      </c>
    </row>
    <row r="5620" spans="1:2" x14ac:dyDescent="0.25">
      <c r="A5620">
        <v>40.396481557604403</v>
      </c>
      <c r="B5620">
        <v>-7.7311157740965397</v>
      </c>
    </row>
    <row r="5621" spans="1:2" x14ac:dyDescent="0.25">
      <c r="A5621">
        <v>1.0528775830583801</v>
      </c>
      <c r="B5621">
        <v>7.5010736960471203</v>
      </c>
    </row>
    <row r="5622" spans="1:2" x14ac:dyDescent="0.25">
      <c r="A5622">
        <f>-19.1422604231701</f>
        <v>-19.1422604231701</v>
      </c>
      <c r="B5622">
        <v>-10.086269568765101</v>
      </c>
    </row>
    <row r="5623" spans="1:2" x14ac:dyDescent="0.25">
      <c r="A5623">
        <v>28.266005936221301</v>
      </c>
      <c r="B5623">
        <v>9.3827890514081205E-2</v>
      </c>
    </row>
    <row r="5624" spans="1:2" x14ac:dyDescent="0.25">
      <c r="A5624">
        <v>37.107401121308897</v>
      </c>
      <c r="B5624">
        <v>-0.60426714476065102</v>
      </c>
    </row>
    <row r="5625" spans="1:2" x14ac:dyDescent="0.25">
      <c r="A5625">
        <v>40.379199786953599</v>
      </c>
      <c r="B5625">
        <v>-7.3781386395924802</v>
      </c>
    </row>
    <row r="5626" spans="1:2" x14ac:dyDescent="0.25">
      <c r="A5626">
        <f>-0.504901771926337</f>
        <v>-0.50490177192633701</v>
      </c>
      <c r="B5626">
        <v>-0.188470740810083</v>
      </c>
    </row>
    <row r="5627" spans="1:2" x14ac:dyDescent="0.25">
      <c r="A5627">
        <f>-3.02508840322986</f>
        <v>-3.0250884032298599</v>
      </c>
      <c r="B5627">
        <v>-0.323330194133293</v>
      </c>
    </row>
    <row r="5628" spans="1:2" x14ac:dyDescent="0.25">
      <c r="A5628">
        <v>34.18463925551</v>
      </c>
      <c r="B5628">
        <v>-5.4186667907712298</v>
      </c>
    </row>
    <row r="5629" spans="1:2" x14ac:dyDescent="0.25">
      <c r="A5629">
        <v>22.506428189070999</v>
      </c>
      <c r="B5629">
        <v>-8.0028156801345407</v>
      </c>
    </row>
    <row r="5630" spans="1:2" x14ac:dyDescent="0.25">
      <c r="A5630">
        <v>26.289426022213899</v>
      </c>
      <c r="B5630">
        <v>9.9308648564555499E-2</v>
      </c>
    </row>
    <row r="5631" spans="1:2" x14ac:dyDescent="0.25">
      <c r="A5631">
        <f>-32.8549248910215</f>
        <v>-32.854924891021497</v>
      </c>
      <c r="B5631">
        <v>-19.235064289266401</v>
      </c>
    </row>
    <row r="5632" spans="1:2" x14ac:dyDescent="0.25">
      <c r="A5632">
        <v>7.6930821526855002</v>
      </c>
      <c r="B5632">
        <v>2.52712424488457E-2</v>
      </c>
    </row>
    <row r="5633" spans="1:2" x14ac:dyDescent="0.25">
      <c r="A5633">
        <v>38.623920475903297</v>
      </c>
      <c r="B5633">
        <v>-7.9592441560134004</v>
      </c>
    </row>
    <row r="5634" spans="1:2" x14ac:dyDescent="0.25">
      <c r="A5634">
        <v>-1.8952472832614999</v>
      </c>
      <c r="B5634">
        <v>6.20068670366184</v>
      </c>
    </row>
    <row r="5635" spans="1:2" x14ac:dyDescent="0.25">
      <c r="A5635">
        <v>2.61394105074843</v>
      </c>
      <c r="B5635">
        <v>6.7511706856573701</v>
      </c>
    </row>
    <row r="5636" spans="1:2" x14ac:dyDescent="0.25">
      <c r="A5636">
        <f>-16.5920534784712</f>
        <v>-16.5920534784712</v>
      </c>
      <c r="B5636">
        <v>-12.0243694402857</v>
      </c>
    </row>
    <row r="5637" spans="1:2" x14ac:dyDescent="0.25">
      <c r="A5637">
        <v>4.6585374877111603</v>
      </c>
      <c r="B5637">
        <v>3.5031184047977799</v>
      </c>
    </row>
    <row r="5638" spans="1:2" x14ac:dyDescent="0.25">
      <c r="A5638">
        <v>29.981889476782602</v>
      </c>
      <c r="B5638">
        <v>-4.3849329907112802</v>
      </c>
    </row>
    <row r="5639" spans="1:2" x14ac:dyDescent="0.25">
      <c r="A5639">
        <f>-18.4676875609469</f>
        <v>-18.467687560946899</v>
      </c>
      <c r="B5639">
        <v>-13.893356812703599</v>
      </c>
    </row>
    <row r="5640" spans="1:2" x14ac:dyDescent="0.25">
      <c r="A5640">
        <v>23.645888589572898</v>
      </c>
      <c r="B5640">
        <v>-7.5291123753294897</v>
      </c>
    </row>
    <row r="5641" spans="1:2" x14ac:dyDescent="0.25">
      <c r="A5641">
        <v>2.3746218232096901</v>
      </c>
      <c r="B5641">
        <v>4.2614434439675604</v>
      </c>
    </row>
    <row r="5642" spans="1:2" x14ac:dyDescent="0.25">
      <c r="A5642">
        <v>3.5348053911514699</v>
      </c>
      <c r="B5642">
        <v>6.4655291026101702</v>
      </c>
    </row>
    <row r="5643" spans="1:2" x14ac:dyDescent="0.25">
      <c r="A5643">
        <v>35.4480402039514</v>
      </c>
      <c r="B5643">
        <v>-6.1977385122433004</v>
      </c>
    </row>
    <row r="5644" spans="1:2" x14ac:dyDescent="0.25">
      <c r="A5644">
        <v>-3.38869945076548</v>
      </c>
      <c r="B5644">
        <v>2.09298768812969</v>
      </c>
    </row>
    <row r="5645" spans="1:2" x14ac:dyDescent="0.25">
      <c r="A5645">
        <v>30.6298757524733</v>
      </c>
      <c r="B5645">
        <v>-3.6461273116539901</v>
      </c>
    </row>
    <row r="5646" spans="1:2" x14ac:dyDescent="0.25">
      <c r="A5646">
        <v>33.136145487772303</v>
      </c>
      <c r="B5646">
        <v>-2.7221513103300001</v>
      </c>
    </row>
    <row r="5647" spans="1:2" x14ac:dyDescent="0.25">
      <c r="A5647">
        <v>5.59934186625786</v>
      </c>
      <c r="B5647">
        <v>6.5964288550746</v>
      </c>
    </row>
    <row r="5648" spans="1:2" x14ac:dyDescent="0.25">
      <c r="A5648">
        <f>-23.346603031456</f>
        <v>-23.346603031455999</v>
      </c>
      <c r="B5648">
        <v>-10.6879174536903</v>
      </c>
    </row>
    <row r="5649" spans="1:2" x14ac:dyDescent="0.25">
      <c r="A5649">
        <f>-28.9612416304344</f>
        <v>-28.961241630434401</v>
      </c>
      <c r="B5649">
        <v>-18.619165446730801</v>
      </c>
    </row>
    <row r="5650" spans="1:2" x14ac:dyDescent="0.25">
      <c r="A5650">
        <v>24.248960547082799</v>
      </c>
      <c r="B5650">
        <v>-4.9110357866015901</v>
      </c>
    </row>
    <row r="5651" spans="1:2" x14ac:dyDescent="0.25">
      <c r="A5651">
        <v>26.492186053637599</v>
      </c>
      <c r="B5651">
        <v>-1.5915120175925901</v>
      </c>
    </row>
    <row r="5652" spans="1:2" x14ac:dyDescent="0.25">
      <c r="A5652">
        <v>27.195523664091802</v>
      </c>
      <c r="B5652">
        <v>-7.52705317033851</v>
      </c>
    </row>
    <row r="5653" spans="1:2" x14ac:dyDescent="0.25">
      <c r="A5653">
        <f>-31.2624614331385</f>
        <v>-31.262461433138501</v>
      </c>
      <c r="B5653">
        <v>-11.242276226229899</v>
      </c>
    </row>
    <row r="5654" spans="1:2" x14ac:dyDescent="0.25">
      <c r="A5654">
        <v>10.656322816221399</v>
      </c>
      <c r="B5654">
        <v>4.0171389308942702</v>
      </c>
    </row>
    <row r="5655" spans="1:2" x14ac:dyDescent="0.25">
      <c r="A5655">
        <f>-33.7814362765845</f>
        <v>-33.7814362765845</v>
      </c>
      <c r="B5655">
        <v>-12.9876202226668</v>
      </c>
    </row>
    <row r="5656" spans="1:2" x14ac:dyDescent="0.25">
      <c r="A5656">
        <f>-23.7183378568051</f>
        <v>-23.7183378568051</v>
      </c>
      <c r="B5656">
        <v>-16.063139101363401</v>
      </c>
    </row>
    <row r="5657" spans="1:2" x14ac:dyDescent="0.25">
      <c r="A5657">
        <v>-1.92769491073847</v>
      </c>
      <c r="B5657">
        <v>9.4447136101588907</v>
      </c>
    </row>
    <row r="5658" spans="1:2" x14ac:dyDescent="0.25">
      <c r="A5658">
        <f>-24.3644895708749</f>
        <v>-24.364489570874898</v>
      </c>
      <c r="B5658">
        <v>-14.5198846600133</v>
      </c>
    </row>
    <row r="5659" spans="1:2" x14ac:dyDescent="0.25">
      <c r="A5659">
        <f>-25.721178559914</f>
        <v>-25.721178559914001</v>
      </c>
      <c r="B5659">
        <v>-11.0916115864832</v>
      </c>
    </row>
    <row r="5660" spans="1:2" x14ac:dyDescent="0.25">
      <c r="A5660">
        <v>38.1694811624727</v>
      </c>
      <c r="B5660">
        <v>-6.7652203351447699</v>
      </c>
    </row>
    <row r="5661" spans="1:2" x14ac:dyDescent="0.25">
      <c r="A5661">
        <v>-4.8317474091766703</v>
      </c>
      <c r="B5661">
        <v>3.0914086630614102</v>
      </c>
    </row>
    <row r="5662" spans="1:2" x14ac:dyDescent="0.25">
      <c r="A5662">
        <v>-4.4028237482708601</v>
      </c>
      <c r="B5662">
        <v>1.97275290509957</v>
      </c>
    </row>
    <row r="5663" spans="1:2" x14ac:dyDescent="0.25">
      <c r="A5663">
        <v>7.8214730293257899</v>
      </c>
      <c r="B5663">
        <v>2.5316308968297698</v>
      </c>
    </row>
    <row r="5664" spans="1:2" x14ac:dyDescent="0.25">
      <c r="A5664">
        <f>-24.3762146062992</f>
        <v>-24.3762146062992</v>
      </c>
      <c r="B5664">
        <v>-11.310872699904399</v>
      </c>
    </row>
    <row r="5665" spans="1:2" x14ac:dyDescent="0.25">
      <c r="A5665">
        <f>-19.8742009978634</f>
        <v>-19.874200997863401</v>
      </c>
      <c r="B5665">
        <v>-9.9022143245663905</v>
      </c>
    </row>
    <row r="5666" spans="1:2" x14ac:dyDescent="0.25">
      <c r="A5666">
        <f>-17.7457931300854</f>
        <v>-17.745793130085399</v>
      </c>
      <c r="B5666">
        <v>-18.89870401197</v>
      </c>
    </row>
    <row r="5667" spans="1:2" x14ac:dyDescent="0.25">
      <c r="A5667">
        <v>1.3126945409095201</v>
      </c>
      <c r="B5667">
        <v>3.4455263348773602</v>
      </c>
    </row>
    <row r="5668" spans="1:2" x14ac:dyDescent="0.25">
      <c r="A5668">
        <f>-20.6104224211516</f>
        <v>-20.610422421151601</v>
      </c>
      <c r="B5668">
        <v>-11.459978041027499</v>
      </c>
    </row>
    <row r="5669" spans="1:2" x14ac:dyDescent="0.25">
      <c r="A5669">
        <v>35.562436199963997</v>
      </c>
      <c r="B5669">
        <v>-3.8984148078909402</v>
      </c>
    </row>
    <row r="5670" spans="1:2" x14ac:dyDescent="0.25">
      <c r="A5670">
        <v>6.8808455524927803</v>
      </c>
      <c r="B5670">
        <v>2.8047471140688902</v>
      </c>
    </row>
    <row r="5671" spans="1:2" x14ac:dyDescent="0.25">
      <c r="A5671">
        <f>-32.8563445332496</f>
        <v>-32.856344533249597</v>
      </c>
      <c r="B5671">
        <v>-10.0163951099922</v>
      </c>
    </row>
    <row r="5672" spans="1:2" x14ac:dyDescent="0.25">
      <c r="A5672">
        <f>-23.7981072523559</f>
        <v>-23.798107252355901</v>
      </c>
      <c r="B5672">
        <v>-9.9740743597509098</v>
      </c>
    </row>
    <row r="5673" spans="1:2" x14ac:dyDescent="0.25">
      <c r="A5673">
        <v>33.605237836769298</v>
      </c>
      <c r="B5673">
        <v>-0.20206987131026199</v>
      </c>
    </row>
    <row r="5674" spans="1:2" x14ac:dyDescent="0.25">
      <c r="A5674">
        <v>24.809431651081098</v>
      </c>
      <c r="B5674">
        <v>-6.4238602897657202</v>
      </c>
    </row>
    <row r="5675" spans="1:2" x14ac:dyDescent="0.25">
      <c r="A5675">
        <v>35.121639096956798</v>
      </c>
      <c r="B5675">
        <v>-9.12916439232791</v>
      </c>
    </row>
    <row r="5676" spans="1:2" x14ac:dyDescent="0.25">
      <c r="A5676">
        <v>11.746051504596499</v>
      </c>
      <c r="B5676">
        <v>6.3004394353563304</v>
      </c>
    </row>
    <row r="5677" spans="1:2" x14ac:dyDescent="0.25">
      <c r="A5677">
        <v>35.353312739755701</v>
      </c>
      <c r="B5677">
        <v>3.92816384856082E-2</v>
      </c>
    </row>
    <row r="5678" spans="1:2" x14ac:dyDescent="0.25">
      <c r="A5678">
        <f>-22.7287042644826</f>
        <v>-22.728704264482602</v>
      </c>
      <c r="B5678">
        <v>-11.8684626976075</v>
      </c>
    </row>
    <row r="5679" spans="1:2" x14ac:dyDescent="0.25">
      <c r="A5679">
        <f>-21.0061166684038</f>
        <v>-21.006116668403799</v>
      </c>
      <c r="B5679">
        <v>-17.6262075501119</v>
      </c>
    </row>
    <row r="5680" spans="1:2" x14ac:dyDescent="0.25">
      <c r="A5680">
        <v>4.8329113242389097</v>
      </c>
      <c r="B5680">
        <v>-0.339399801226416</v>
      </c>
    </row>
    <row r="5681" spans="1:2" x14ac:dyDescent="0.25">
      <c r="A5681">
        <f>-33.9898388380163</f>
        <v>-33.989838838016297</v>
      </c>
      <c r="B5681">
        <v>-12.0778900857299</v>
      </c>
    </row>
    <row r="5682" spans="1:2" x14ac:dyDescent="0.25">
      <c r="A5682">
        <v>6.0971468893655896</v>
      </c>
      <c r="B5682">
        <v>6.5948444989648598</v>
      </c>
    </row>
    <row r="5683" spans="1:2" x14ac:dyDescent="0.25">
      <c r="A5683">
        <v>30.503661036451401</v>
      </c>
      <c r="B5683">
        <v>0.11869626792163999</v>
      </c>
    </row>
    <row r="5684" spans="1:2" x14ac:dyDescent="0.25">
      <c r="A5684">
        <v>-4.7462980523972798</v>
      </c>
      <c r="B5684">
        <v>0.88991765628609099</v>
      </c>
    </row>
    <row r="5685" spans="1:2" x14ac:dyDescent="0.25">
      <c r="A5685">
        <f>-20.3017357035534</f>
        <v>-20.301735703553401</v>
      </c>
      <c r="B5685">
        <v>-18.3187045034161</v>
      </c>
    </row>
    <row r="5686" spans="1:2" x14ac:dyDescent="0.25">
      <c r="A5686">
        <f>-27.5472901576654</f>
        <v>-27.547290157665401</v>
      </c>
      <c r="B5686">
        <v>-18.721793025368299</v>
      </c>
    </row>
    <row r="5687" spans="1:2" x14ac:dyDescent="0.25">
      <c r="A5687">
        <v>27.516206860605301</v>
      </c>
      <c r="B5687">
        <v>-3.7674879263699799</v>
      </c>
    </row>
    <row r="5688" spans="1:2" x14ac:dyDescent="0.25">
      <c r="A5688">
        <f>-16.0648318196304</f>
        <v>-16.064831819630399</v>
      </c>
      <c r="B5688">
        <v>-12.035891521716801</v>
      </c>
    </row>
    <row r="5689" spans="1:2" x14ac:dyDescent="0.25">
      <c r="A5689">
        <f>-17.5115977691674</f>
        <v>-17.511597769167398</v>
      </c>
      <c r="B5689">
        <v>-15.0068876720538</v>
      </c>
    </row>
    <row r="5690" spans="1:2" x14ac:dyDescent="0.25">
      <c r="A5690">
        <v>8.8132252919222296</v>
      </c>
      <c r="B5690">
        <v>6.0164681373922404</v>
      </c>
    </row>
    <row r="5691" spans="1:2" x14ac:dyDescent="0.25">
      <c r="A5691">
        <v>8.4294892101900807</v>
      </c>
      <c r="B5691">
        <v>7.04779012046821E-2</v>
      </c>
    </row>
    <row r="5692" spans="1:2" x14ac:dyDescent="0.25">
      <c r="A5692">
        <v>26.712776076313901</v>
      </c>
      <c r="B5692">
        <v>-4.2700514101643599</v>
      </c>
    </row>
    <row r="5693" spans="1:2" x14ac:dyDescent="0.25">
      <c r="A5693">
        <v>29.310400919801999</v>
      </c>
      <c r="B5693">
        <v>-3.4537558775304098</v>
      </c>
    </row>
    <row r="5694" spans="1:2" x14ac:dyDescent="0.25">
      <c r="A5694">
        <v>-1.52620967000875</v>
      </c>
      <c r="B5694">
        <v>9.1402959761931104</v>
      </c>
    </row>
    <row r="5695" spans="1:2" x14ac:dyDescent="0.25">
      <c r="A5695">
        <v>-0.35905177319472997</v>
      </c>
      <c r="B5695">
        <v>2.5132406740008202</v>
      </c>
    </row>
    <row r="5696" spans="1:2" x14ac:dyDescent="0.25">
      <c r="A5696">
        <f>-26.3651025364368</f>
        <v>-26.365102536436801</v>
      </c>
      <c r="B5696">
        <v>-9.6560813832584191</v>
      </c>
    </row>
    <row r="5697" spans="1:2" x14ac:dyDescent="0.25">
      <c r="A5697">
        <v>8.1259028503704496</v>
      </c>
      <c r="B5697">
        <v>3.8392542436639201</v>
      </c>
    </row>
    <row r="5698" spans="1:2" x14ac:dyDescent="0.25">
      <c r="A5698">
        <f>-17.3599515974874</f>
        <v>-17.359951597487399</v>
      </c>
      <c r="B5698">
        <v>-9.8391322045539091</v>
      </c>
    </row>
    <row r="5699" spans="1:2" x14ac:dyDescent="0.25">
      <c r="A5699">
        <f>-17.7969975817683</f>
        <v>-17.796997581768299</v>
      </c>
      <c r="B5699">
        <v>-11.0247457953527</v>
      </c>
    </row>
    <row r="5700" spans="1:2" x14ac:dyDescent="0.25">
      <c r="A5700">
        <v>34.405063949132099</v>
      </c>
      <c r="B5700">
        <v>-5.2599934237844304</v>
      </c>
    </row>
    <row r="5701" spans="1:2" x14ac:dyDescent="0.25">
      <c r="A5701">
        <v>12.856070158944201</v>
      </c>
      <c r="B5701">
        <v>8.7721113593595597</v>
      </c>
    </row>
    <row r="5702" spans="1:2" x14ac:dyDescent="0.25">
      <c r="A5702">
        <v>-5.2227415124360901</v>
      </c>
      <c r="B5702">
        <v>0.39212264352512699</v>
      </c>
    </row>
    <row r="5703" spans="1:2" x14ac:dyDescent="0.25">
      <c r="A5703">
        <v>-0.24625177068679399</v>
      </c>
      <c r="B5703">
        <v>9.1602783696836401</v>
      </c>
    </row>
    <row r="5704" spans="1:2" x14ac:dyDescent="0.25">
      <c r="A5704">
        <f>-16.7300673021136</f>
        <v>-16.7300673021136</v>
      </c>
      <c r="B5704">
        <v>-12.3412314017969</v>
      </c>
    </row>
    <row r="5705" spans="1:2" x14ac:dyDescent="0.25">
      <c r="A5705">
        <v>-4.5989468800483904</v>
      </c>
      <c r="B5705">
        <v>0.95123100030770602</v>
      </c>
    </row>
    <row r="5706" spans="1:2" x14ac:dyDescent="0.25">
      <c r="A5706">
        <f>-32.624416414956</f>
        <v>-32.624416414956002</v>
      </c>
      <c r="B5706">
        <v>-14.929240878051701</v>
      </c>
    </row>
    <row r="5707" spans="1:2" x14ac:dyDescent="0.25">
      <c r="A5707">
        <f>-30.2712441161127</f>
        <v>-30.271244116112701</v>
      </c>
      <c r="B5707">
        <v>-16.070631456628298</v>
      </c>
    </row>
    <row r="5708" spans="1:2" x14ac:dyDescent="0.25">
      <c r="A5708">
        <v>21.872755959205399</v>
      </c>
      <c r="B5708">
        <v>-8.0133479832734302</v>
      </c>
    </row>
    <row r="5709" spans="1:2" x14ac:dyDescent="0.25">
      <c r="A5709">
        <v>20.944571004182901</v>
      </c>
      <c r="B5709">
        <v>-5.1193535226988001</v>
      </c>
    </row>
    <row r="5710" spans="1:2" x14ac:dyDescent="0.25">
      <c r="A5710">
        <f>-25.7249588405503</f>
        <v>-25.7249588405503</v>
      </c>
      <c r="B5710">
        <v>-16.4809265180191</v>
      </c>
    </row>
    <row r="5711" spans="1:2" x14ac:dyDescent="0.25">
      <c r="A5711">
        <f>-16.0299485558874</f>
        <v>-16.029948555887401</v>
      </c>
      <c r="B5711">
        <v>-13.9018917863041</v>
      </c>
    </row>
    <row r="5712" spans="1:2" x14ac:dyDescent="0.25">
      <c r="A5712">
        <f>-29.9573420481752</f>
        <v>-29.9573420481752</v>
      </c>
      <c r="B5712">
        <v>-9.5609052969378698</v>
      </c>
    </row>
    <row r="5713" spans="1:2" x14ac:dyDescent="0.25">
      <c r="A5713">
        <v>33.619804847026899</v>
      </c>
      <c r="B5713">
        <v>-5.3667994326347399</v>
      </c>
    </row>
    <row r="5714" spans="1:2" x14ac:dyDescent="0.25">
      <c r="A5714">
        <v>13.122120906463699</v>
      </c>
      <c r="B5714">
        <v>9.4591501639125095</v>
      </c>
    </row>
    <row r="5715" spans="1:2" x14ac:dyDescent="0.25">
      <c r="A5715">
        <v>24.490790782732802</v>
      </c>
      <c r="B5715">
        <v>-0.18204637994605399</v>
      </c>
    </row>
    <row r="5716" spans="1:2" x14ac:dyDescent="0.25">
      <c r="A5716">
        <v>22.205341823219101</v>
      </c>
      <c r="B5716">
        <v>-1.67967826643068</v>
      </c>
    </row>
    <row r="5717" spans="1:2" x14ac:dyDescent="0.25">
      <c r="A5717">
        <v>-4.19577830597607</v>
      </c>
      <c r="B5717">
        <v>8.0877864166386502</v>
      </c>
    </row>
    <row r="5718" spans="1:2" x14ac:dyDescent="0.25">
      <c r="A5718">
        <v>37.485698088753402</v>
      </c>
      <c r="B5718">
        <v>-2.3256593709659401</v>
      </c>
    </row>
    <row r="5719" spans="1:2" x14ac:dyDescent="0.25">
      <c r="A5719">
        <f>-17.2704599744084</f>
        <v>-17.2704599744084</v>
      </c>
      <c r="B5719">
        <v>-10.9996612121748</v>
      </c>
    </row>
    <row r="5720" spans="1:2" x14ac:dyDescent="0.25">
      <c r="A5720">
        <f>-21.2176214177323</f>
        <v>-21.2176214177323</v>
      </c>
      <c r="B5720">
        <v>-16.028773617397999</v>
      </c>
    </row>
    <row r="5721" spans="1:2" x14ac:dyDescent="0.25">
      <c r="A5721">
        <v>25.830119297849901</v>
      </c>
      <c r="B5721">
        <v>-4.8150926619160197</v>
      </c>
    </row>
    <row r="5722" spans="1:2" x14ac:dyDescent="0.25">
      <c r="A5722">
        <v>31.4635984408357</v>
      </c>
      <c r="B5722">
        <v>-8.0693229241005593</v>
      </c>
    </row>
    <row r="5723" spans="1:2" x14ac:dyDescent="0.25">
      <c r="A5723">
        <f>-26.7942046081013</f>
        <v>-26.7942046081013</v>
      </c>
      <c r="B5723">
        <v>-10.7570318635658</v>
      </c>
    </row>
    <row r="5724" spans="1:2" x14ac:dyDescent="0.25">
      <c r="A5724">
        <v>32.137840367519203</v>
      </c>
      <c r="B5724">
        <v>-3.5827501028882001</v>
      </c>
    </row>
    <row r="5725" spans="1:2" x14ac:dyDescent="0.25">
      <c r="A5725">
        <v>38.308990738006301</v>
      </c>
      <c r="B5725">
        <v>-2.9295370988199898</v>
      </c>
    </row>
    <row r="5726" spans="1:2" x14ac:dyDescent="0.25">
      <c r="A5726">
        <v>4.3214297023640498</v>
      </c>
      <c r="B5726">
        <v>4.2142795543395</v>
      </c>
    </row>
    <row r="5727" spans="1:2" x14ac:dyDescent="0.25">
      <c r="A5727">
        <v>-7.67448478109376E-2</v>
      </c>
      <c r="B5727">
        <v>6.5228958963166299</v>
      </c>
    </row>
    <row r="5728" spans="1:2" x14ac:dyDescent="0.25">
      <c r="A5728">
        <v>22.6994082632099</v>
      </c>
      <c r="B5728">
        <v>-7.02158480847352</v>
      </c>
    </row>
    <row r="5729" spans="1:2" x14ac:dyDescent="0.25">
      <c r="A5729">
        <v>12.2797184549521</v>
      </c>
      <c r="B5729">
        <v>0.85806510535808</v>
      </c>
    </row>
    <row r="5730" spans="1:2" x14ac:dyDescent="0.25">
      <c r="A5730">
        <v>37.511066242271603</v>
      </c>
      <c r="B5730">
        <v>-6.9129443277608198</v>
      </c>
    </row>
    <row r="5731" spans="1:2" x14ac:dyDescent="0.25">
      <c r="A5731">
        <v>0.76702210620948597</v>
      </c>
      <c r="B5731">
        <v>3.8700049373682299</v>
      </c>
    </row>
    <row r="5732" spans="1:2" x14ac:dyDescent="0.25">
      <c r="A5732">
        <v>10.446262274225001</v>
      </c>
      <c r="B5732">
        <v>7.7221662418303101</v>
      </c>
    </row>
    <row r="5733" spans="1:2" x14ac:dyDescent="0.25">
      <c r="A5733">
        <v>7.3015456834939503</v>
      </c>
      <c r="B5733">
        <v>9.1772004186479705</v>
      </c>
    </row>
    <row r="5734" spans="1:2" x14ac:dyDescent="0.25">
      <c r="A5734">
        <v>1.8401028272262701</v>
      </c>
      <c r="B5734">
        <v>7.7197613038102704</v>
      </c>
    </row>
    <row r="5735" spans="1:2" x14ac:dyDescent="0.25">
      <c r="A5735">
        <f>-32.0432000423264</f>
        <v>-32.043200042326397</v>
      </c>
      <c r="B5735">
        <v>-15.1822361295966</v>
      </c>
    </row>
    <row r="5736" spans="1:2" x14ac:dyDescent="0.25">
      <c r="A5736">
        <v>10.1551387422391</v>
      </c>
      <c r="B5736">
        <v>-0.28076843500278198</v>
      </c>
    </row>
    <row r="5737" spans="1:2" x14ac:dyDescent="0.25">
      <c r="A5737">
        <v>40.520495843603001</v>
      </c>
      <c r="B5737">
        <v>-6.8141687216357898</v>
      </c>
    </row>
    <row r="5738" spans="1:2" x14ac:dyDescent="0.25">
      <c r="A5738">
        <v>24.834452243423399</v>
      </c>
      <c r="B5738">
        <v>-0.400196334626716</v>
      </c>
    </row>
    <row r="5739" spans="1:2" x14ac:dyDescent="0.25">
      <c r="A5739">
        <v>30.2826397124898</v>
      </c>
      <c r="B5739">
        <v>-6.3589162461769497</v>
      </c>
    </row>
    <row r="5740" spans="1:2" x14ac:dyDescent="0.25">
      <c r="A5740">
        <v>-5.6903035250955201</v>
      </c>
      <c r="B5740">
        <v>4.6968159258276003</v>
      </c>
    </row>
    <row r="5741" spans="1:2" x14ac:dyDescent="0.25">
      <c r="A5741">
        <v>33.545044135845401</v>
      </c>
      <c r="B5741">
        <v>-3.7027400439037299</v>
      </c>
    </row>
    <row r="5742" spans="1:2" x14ac:dyDescent="0.25">
      <c r="A5742">
        <f>-28.2468222324116</f>
        <v>-28.246822232411599</v>
      </c>
      <c r="B5742">
        <v>-10.675080028299099</v>
      </c>
    </row>
    <row r="5743" spans="1:2" x14ac:dyDescent="0.25">
      <c r="A5743">
        <v>-1.4009958626971999</v>
      </c>
      <c r="B5743">
        <v>6.4521204113073898</v>
      </c>
    </row>
    <row r="5744" spans="1:2" x14ac:dyDescent="0.25">
      <c r="A5744">
        <v>12.5472350421062</v>
      </c>
      <c r="B5744">
        <v>8.8049783694045605</v>
      </c>
    </row>
    <row r="5745" spans="1:2" x14ac:dyDescent="0.25">
      <c r="A5745">
        <v>30.958453951950101</v>
      </c>
      <c r="B5745">
        <v>-4.6091017698116703</v>
      </c>
    </row>
    <row r="5746" spans="1:2" x14ac:dyDescent="0.25">
      <c r="A5746">
        <v>21.2715257997354</v>
      </c>
      <c r="B5746">
        <v>-0.73520579108825301</v>
      </c>
    </row>
    <row r="5747" spans="1:2" x14ac:dyDescent="0.25">
      <c r="A5747">
        <f>-15.6583355515963</f>
        <v>-15.6583355515963</v>
      </c>
      <c r="B5747">
        <v>-14.8993471940693</v>
      </c>
    </row>
    <row r="5748" spans="1:2" x14ac:dyDescent="0.25">
      <c r="A5748">
        <v>31.655324669983901</v>
      </c>
      <c r="B5748">
        <v>-3.3683732798524302</v>
      </c>
    </row>
    <row r="5749" spans="1:2" x14ac:dyDescent="0.25">
      <c r="A5749">
        <v>-3.0021379440872402</v>
      </c>
      <c r="B5749">
        <v>1.0077929811929101</v>
      </c>
    </row>
    <row r="5750" spans="1:2" x14ac:dyDescent="0.25">
      <c r="A5750">
        <v>31.1602417956958</v>
      </c>
      <c r="B5750">
        <v>-6.9347804396427204</v>
      </c>
    </row>
    <row r="5751" spans="1:2" x14ac:dyDescent="0.25">
      <c r="A5751">
        <v>3.07240832043736</v>
      </c>
      <c r="B5751">
        <v>3.6273096055286098</v>
      </c>
    </row>
    <row r="5752" spans="1:2" x14ac:dyDescent="0.25">
      <c r="A5752">
        <v>27.461502192302401</v>
      </c>
      <c r="B5752">
        <v>-9.0676168019698906</v>
      </c>
    </row>
    <row r="5753" spans="1:2" x14ac:dyDescent="0.25">
      <c r="A5753">
        <v>31.4900417798343</v>
      </c>
      <c r="B5753">
        <v>-4.2667022949549898</v>
      </c>
    </row>
    <row r="5754" spans="1:2" x14ac:dyDescent="0.25">
      <c r="A5754">
        <v>23.852951076063398</v>
      </c>
      <c r="B5754">
        <v>-3.8885914411471401</v>
      </c>
    </row>
    <row r="5755" spans="1:2" x14ac:dyDescent="0.25">
      <c r="A5755">
        <f>-34.0047300317262</f>
        <v>-34.004730031726197</v>
      </c>
      <c r="B5755">
        <v>-16.622683861568099</v>
      </c>
    </row>
    <row r="5756" spans="1:2" x14ac:dyDescent="0.25">
      <c r="A5756">
        <f>-30.941640352432</f>
        <v>-30.941640352432</v>
      </c>
      <c r="B5756">
        <v>-14.094889095391901</v>
      </c>
    </row>
    <row r="5757" spans="1:2" x14ac:dyDescent="0.25">
      <c r="A5757">
        <f>-23.7932998838861</f>
        <v>-23.7932998838861</v>
      </c>
      <c r="B5757">
        <v>-15.786604631763399</v>
      </c>
    </row>
    <row r="5758" spans="1:2" x14ac:dyDescent="0.25">
      <c r="A5758">
        <f>-21.2285699827297</f>
        <v>-21.228569982729699</v>
      </c>
      <c r="B5758">
        <v>-14.3002491243899</v>
      </c>
    </row>
    <row r="5759" spans="1:2" x14ac:dyDescent="0.25">
      <c r="A5759">
        <v>6.4044194844529203</v>
      </c>
      <c r="B5759">
        <v>7.5205659880683102</v>
      </c>
    </row>
    <row r="5760" spans="1:2" x14ac:dyDescent="0.25">
      <c r="A5760">
        <v>32.274493965380699</v>
      </c>
      <c r="B5760">
        <v>-6.0703250437067799</v>
      </c>
    </row>
    <row r="5761" spans="1:2" x14ac:dyDescent="0.25">
      <c r="A5761">
        <v>34.2295087430889</v>
      </c>
      <c r="B5761">
        <v>-0.56313343377019998</v>
      </c>
    </row>
    <row r="5762" spans="1:2" x14ac:dyDescent="0.25">
      <c r="A5762">
        <v>21.100734206173598</v>
      </c>
      <c r="B5762">
        <v>-5.5334541069218899</v>
      </c>
    </row>
    <row r="5763" spans="1:2" x14ac:dyDescent="0.25">
      <c r="A5763">
        <f>-26.0549802093892</f>
        <v>-26.0549802093892</v>
      </c>
      <c r="B5763">
        <v>-9.7489438927757295</v>
      </c>
    </row>
    <row r="5764" spans="1:2" x14ac:dyDescent="0.25">
      <c r="A5764">
        <v>34.7156398350917</v>
      </c>
      <c r="B5764">
        <v>-5.17951190602186</v>
      </c>
    </row>
    <row r="5765" spans="1:2" x14ac:dyDescent="0.25">
      <c r="A5765">
        <f>-27.637897604589</f>
        <v>-27.637897604589</v>
      </c>
      <c r="B5765">
        <v>-14.5190370299314</v>
      </c>
    </row>
    <row r="5766" spans="1:2" x14ac:dyDescent="0.25">
      <c r="A5766">
        <v>5.7712433777688199</v>
      </c>
      <c r="B5766">
        <v>5.8338463081141301</v>
      </c>
    </row>
    <row r="5767" spans="1:2" x14ac:dyDescent="0.25">
      <c r="A5767">
        <v>23.4197640679937</v>
      </c>
      <c r="B5767">
        <v>-1.1937923857910899</v>
      </c>
    </row>
    <row r="5768" spans="1:2" x14ac:dyDescent="0.25">
      <c r="A5768">
        <f>-33.7760970456836</f>
        <v>-33.776097045683599</v>
      </c>
      <c r="B5768">
        <v>-11.9290993836255</v>
      </c>
    </row>
    <row r="5769" spans="1:2" x14ac:dyDescent="0.25">
      <c r="A5769">
        <v>2.1883043726297302</v>
      </c>
      <c r="B5769">
        <v>0.62326396497915904</v>
      </c>
    </row>
    <row r="5770" spans="1:2" x14ac:dyDescent="0.25">
      <c r="A5770">
        <v>12.646290891117999</v>
      </c>
      <c r="B5770">
        <v>2.8229852071360302</v>
      </c>
    </row>
    <row r="5771" spans="1:2" x14ac:dyDescent="0.25">
      <c r="A5771">
        <v>12.8502147269486</v>
      </c>
      <c r="B5771">
        <v>4.27442093481966</v>
      </c>
    </row>
    <row r="5772" spans="1:2" x14ac:dyDescent="0.25">
      <c r="A5772">
        <f>-34.2044375636601</f>
        <v>-34.2044375636601</v>
      </c>
      <c r="B5772">
        <v>-11.835534407568501</v>
      </c>
    </row>
    <row r="5773" spans="1:2" x14ac:dyDescent="0.25">
      <c r="A5773">
        <f>-26.3745857930679</f>
        <v>-26.374585793067901</v>
      </c>
      <c r="B5773">
        <v>-15.787133703814</v>
      </c>
    </row>
    <row r="5774" spans="1:2" x14ac:dyDescent="0.25">
      <c r="A5774">
        <v>-3.36887230166634</v>
      </c>
      <c r="B5774">
        <v>6.4707653134579397</v>
      </c>
    </row>
    <row r="5775" spans="1:2" x14ac:dyDescent="0.25">
      <c r="A5775">
        <f>-34.6686437765196</f>
        <v>-34.668643776519602</v>
      </c>
      <c r="B5775">
        <v>-11.449220595742799</v>
      </c>
    </row>
    <row r="5776" spans="1:2" x14ac:dyDescent="0.25">
      <c r="A5776">
        <f>-18.5544346310863</f>
        <v>-18.554434631086298</v>
      </c>
      <c r="B5776">
        <v>-10.0513660570076</v>
      </c>
    </row>
    <row r="5777" spans="1:2" x14ac:dyDescent="0.25">
      <c r="A5777">
        <f>-31.1213859703201</f>
        <v>-31.121385970320102</v>
      </c>
      <c r="B5777">
        <v>-14.804601276302201</v>
      </c>
    </row>
    <row r="5778" spans="1:2" x14ac:dyDescent="0.25">
      <c r="A5778">
        <f>-33.722075166441</f>
        <v>-33.722075166441002</v>
      </c>
      <c r="B5778">
        <v>-15.4383128107405</v>
      </c>
    </row>
    <row r="5779" spans="1:2" x14ac:dyDescent="0.25">
      <c r="A5779">
        <v>9.2153681858268399</v>
      </c>
      <c r="B5779">
        <v>3.8093181569828798</v>
      </c>
    </row>
    <row r="5780" spans="1:2" x14ac:dyDescent="0.25">
      <c r="A5780">
        <f>-17.1146984690504</f>
        <v>-17.114698469050399</v>
      </c>
      <c r="B5780">
        <v>-17.441516634263401</v>
      </c>
    </row>
    <row r="5781" spans="1:2" x14ac:dyDescent="0.25">
      <c r="A5781">
        <f>-34.9058388567928</f>
        <v>-34.905838856792798</v>
      </c>
      <c r="B5781">
        <v>-18.887215585101899</v>
      </c>
    </row>
    <row r="5782" spans="1:2" x14ac:dyDescent="0.25">
      <c r="A5782">
        <v>30.6671897265425</v>
      </c>
      <c r="B5782">
        <v>-6.5903066572561197</v>
      </c>
    </row>
    <row r="5783" spans="1:2" x14ac:dyDescent="0.25">
      <c r="A5783">
        <v>28.028082644979101</v>
      </c>
      <c r="B5783">
        <v>-4.7131719969918597</v>
      </c>
    </row>
    <row r="5784" spans="1:2" x14ac:dyDescent="0.25">
      <c r="A5784">
        <f>-30.6757353428592</f>
        <v>-30.675735342859198</v>
      </c>
      <c r="B5784">
        <v>-15.4054493181513</v>
      </c>
    </row>
    <row r="5785" spans="1:2" x14ac:dyDescent="0.25">
      <c r="A5785">
        <v>9.0452743363722199</v>
      </c>
      <c r="B5785">
        <v>2.95167377447404</v>
      </c>
    </row>
    <row r="5786" spans="1:2" x14ac:dyDescent="0.25">
      <c r="A5786">
        <v>8.6406437689231304</v>
      </c>
      <c r="B5786">
        <v>1.2160917510472999</v>
      </c>
    </row>
    <row r="5787" spans="1:2" x14ac:dyDescent="0.25">
      <c r="A5787">
        <v>33.553122681530901</v>
      </c>
      <c r="B5787">
        <v>-2.4204433358870201</v>
      </c>
    </row>
    <row r="5788" spans="1:2" x14ac:dyDescent="0.25">
      <c r="A5788">
        <v>26.200386710003301</v>
      </c>
      <c r="B5788">
        <v>-8.7884288283723908</v>
      </c>
    </row>
    <row r="5789" spans="1:2" x14ac:dyDescent="0.25">
      <c r="A5789">
        <f>-17.1542574620874</f>
        <v>-17.154257462087401</v>
      </c>
      <c r="B5789">
        <v>-17.989805517485699</v>
      </c>
    </row>
    <row r="5790" spans="1:2" x14ac:dyDescent="0.25">
      <c r="A5790">
        <f>-23.8727120142048</f>
        <v>-23.872712014204801</v>
      </c>
      <c r="B5790">
        <v>-15.9035028654296</v>
      </c>
    </row>
    <row r="5791" spans="1:2" x14ac:dyDescent="0.25">
      <c r="A5791">
        <v>31.063389576855698</v>
      </c>
      <c r="B5791">
        <v>-5.0673009656199799</v>
      </c>
    </row>
    <row r="5792" spans="1:2" x14ac:dyDescent="0.25">
      <c r="A5792">
        <v>35.888457652684899</v>
      </c>
      <c r="B5792">
        <v>-5.6933962591915002</v>
      </c>
    </row>
    <row r="5793" spans="1:2" x14ac:dyDescent="0.25">
      <c r="A5793">
        <v>6.5956325305222299</v>
      </c>
      <c r="B5793">
        <v>1.2042528121994001</v>
      </c>
    </row>
    <row r="5794" spans="1:2" x14ac:dyDescent="0.25">
      <c r="A5794">
        <v>27.279103404247</v>
      </c>
      <c r="B5794">
        <v>-6.41522789488232</v>
      </c>
    </row>
    <row r="5795" spans="1:2" x14ac:dyDescent="0.25">
      <c r="A5795">
        <v>-2.77611462159344</v>
      </c>
      <c r="B5795">
        <v>6.7157213989612199</v>
      </c>
    </row>
    <row r="5796" spans="1:2" x14ac:dyDescent="0.25">
      <c r="A5796">
        <v>22.971325046005099</v>
      </c>
      <c r="B5796">
        <v>-8.6308335012261104</v>
      </c>
    </row>
    <row r="5797" spans="1:2" x14ac:dyDescent="0.25">
      <c r="A5797">
        <v>22.434468403071101</v>
      </c>
      <c r="B5797">
        <v>-8.0321797409553</v>
      </c>
    </row>
    <row r="5798" spans="1:2" x14ac:dyDescent="0.25">
      <c r="A5798">
        <v>27.2265189997416</v>
      </c>
      <c r="B5798">
        <v>-8.3324267422814806</v>
      </c>
    </row>
    <row r="5799" spans="1:2" x14ac:dyDescent="0.25">
      <c r="A5799">
        <v>28.336052104749999</v>
      </c>
      <c r="B5799">
        <v>-0.63098995366936295</v>
      </c>
    </row>
    <row r="5800" spans="1:2" x14ac:dyDescent="0.25">
      <c r="A5800">
        <v>-6.2168325661456896</v>
      </c>
      <c r="B5800">
        <v>4.3007819838768402</v>
      </c>
    </row>
    <row r="5801" spans="1:2" x14ac:dyDescent="0.25">
      <c r="A5801">
        <f>-29.3599283894547</f>
        <v>-29.359928389454701</v>
      </c>
      <c r="B5801">
        <v>-18.0597749497419</v>
      </c>
    </row>
    <row r="5802" spans="1:2" x14ac:dyDescent="0.25">
      <c r="A5802">
        <f>-26.3690785846597</f>
        <v>-26.3690785846597</v>
      </c>
      <c r="B5802">
        <v>-17.042590436407</v>
      </c>
    </row>
    <row r="5803" spans="1:2" x14ac:dyDescent="0.25">
      <c r="A5803">
        <v>24.712492730687298</v>
      </c>
      <c r="B5803">
        <v>-2.6162450119633398</v>
      </c>
    </row>
    <row r="5804" spans="1:2" x14ac:dyDescent="0.25">
      <c r="A5804">
        <f>-26.8736174614129</f>
        <v>-26.873617461412898</v>
      </c>
      <c r="B5804">
        <v>-15.3051366945847</v>
      </c>
    </row>
    <row r="5805" spans="1:2" x14ac:dyDescent="0.25">
      <c r="A5805">
        <v>-3.0574290083147102</v>
      </c>
      <c r="B5805">
        <v>5.00092157740393</v>
      </c>
    </row>
    <row r="5806" spans="1:2" x14ac:dyDescent="0.25">
      <c r="A5806">
        <v>-5.9617398644695703</v>
      </c>
      <c r="B5806">
        <v>3.5887971348771499</v>
      </c>
    </row>
    <row r="5807" spans="1:2" x14ac:dyDescent="0.25">
      <c r="A5807">
        <f>-30.9639000322473</f>
        <v>-30.963900032247299</v>
      </c>
      <c r="B5807">
        <v>-10.020587539246399</v>
      </c>
    </row>
    <row r="5808" spans="1:2" x14ac:dyDescent="0.25">
      <c r="A5808">
        <f>-15.9433406295056</f>
        <v>-15.943340629505601</v>
      </c>
      <c r="B5808">
        <v>-11.094494193126099</v>
      </c>
    </row>
    <row r="5809" spans="1:2" x14ac:dyDescent="0.25">
      <c r="A5809">
        <f>-22.910916969984</f>
        <v>-22.910916969984001</v>
      </c>
      <c r="B5809">
        <v>-18.522850643805398</v>
      </c>
    </row>
    <row r="5810" spans="1:2" x14ac:dyDescent="0.25">
      <c r="A5810">
        <v>36.600858490686498</v>
      </c>
      <c r="B5810">
        <v>-0.88227892997116397</v>
      </c>
    </row>
    <row r="5811" spans="1:2" x14ac:dyDescent="0.25">
      <c r="A5811">
        <v>-3.7378377383402301</v>
      </c>
      <c r="B5811">
        <v>0.61524158771582804</v>
      </c>
    </row>
    <row r="5812" spans="1:2" x14ac:dyDescent="0.25">
      <c r="A5812">
        <v>5.0778834304438298</v>
      </c>
      <c r="B5812">
        <v>1.54524381821046</v>
      </c>
    </row>
    <row r="5813" spans="1:2" x14ac:dyDescent="0.25">
      <c r="A5813">
        <v>13.195404176510801</v>
      </c>
      <c r="B5813">
        <v>2.2614544831009198</v>
      </c>
    </row>
    <row r="5814" spans="1:2" x14ac:dyDescent="0.25">
      <c r="A5814">
        <v>33.679118403275503</v>
      </c>
      <c r="B5814">
        <v>-6.6887061504526599</v>
      </c>
    </row>
    <row r="5815" spans="1:2" x14ac:dyDescent="0.25">
      <c r="A5815">
        <v>1.5898762694647099</v>
      </c>
      <c r="B5815">
        <v>7.6129839943494799</v>
      </c>
    </row>
    <row r="5816" spans="1:2" x14ac:dyDescent="0.25">
      <c r="A5816">
        <v>32.038877301458001</v>
      </c>
      <c r="B5816">
        <v>-8.9074771767043099</v>
      </c>
    </row>
    <row r="5817" spans="1:2" x14ac:dyDescent="0.25">
      <c r="A5817">
        <v>30.054419414570798</v>
      </c>
      <c r="B5817">
        <v>-3.7793239553111202</v>
      </c>
    </row>
    <row r="5818" spans="1:2" x14ac:dyDescent="0.25">
      <c r="A5818">
        <v>21.778239092404402</v>
      </c>
      <c r="B5818">
        <v>-3.1319515810891501</v>
      </c>
    </row>
    <row r="5819" spans="1:2" x14ac:dyDescent="0.25">
      <c r="A5819">
        <v>4.9092508953280003</v>
      </c>
      <c r="B5819">
        <v>3.0605947207452799</v>
      </c>
    </row>
    <row r="5820" spans="1:2" x14ac:dyDescent="0.25">
      <c r="A5820">
        <v>24.112999734398599</v>
      </c>
      <c r="B5820">
        <v>-7.4565752265321201</v>
      </c>
    </row>
    <row r="5821" spans="1:2" x14ac:dyDescent="0.25">
      <c r="A5821">
        <f>-17.4628326482777</f>
        <v>-17.462832648277701</v>
      </c>
      <c r="B5821">
        <v>-18.203863809488301</v>
      </c>
    </row>
    <row r="5822" spans="1:2" x14ac:dyDescent="0.25">
      <c r="A5822">
        <f>-28.1809309630515</f>
        <v>-28.180930963051502</v>
      </c>
      <c r="B5822">
        <v>-17.424074828968401</v>
      </c>
    </row>
    <row r="5823" spans="1:2" x14ac:dyDescent="0.25">
      <c r="A5823">
        <v>28.3257948698269</v>
      </c>
      <c r="B5823">
        <v>-8.2809697931108008</v>
      </c>
    </row>
    <row r="5824" spans="1:2" x14ac:dyDescent="0.25">
      <c r="A5824">
        <f>-19.513832818939</f>
        <v>-19.513832818939001</v>
      </c>
      <c r="B5824">
        <v>-13.976368636489401</v>
      </c>
    </row>
    <row r="5825" spans="1:2" x14ac:dyDescent="0.25">
      <c r="A5825">
        <v>22.199313807063099</v>
      </c>
      <c r="B5825">
        <v>-7.4385251962549699</v>
      </c>
    </row>
    <row r="5826" spans="1:2" x14ac:dyDescent="0.25">
      <c r="A5826">
        <v>23.463301495356198</v>
      </c>
      <c r="B5826">
        <v>-2.56575390978877</v>
      </c>
    </row>
    <row r="5827" spans="1:2" x14ac:dyDescent="0.25">
      <c r="A5827">
        <f>-21.1288006658392</f>
        <v>-21.128800665839201</v>
      </c>
      <c r="B5827">
        <v>-12.167767764146401</v>
      </c>
    </row>
    <row r="5828" spans="1:2" x14ac:dyDescent="0.25">
      <c r="A5828">
        <v>34.035511640058999</v>
      </c>
      <c r="B5828">
        <v>-8.3021673209782598</v>
      </c>
    </row>
    <row r="5829" spans="1:2" x14ac:dyDescent="0.25">
      <c r="A5829">
        <v>-7.5260135859087597E-3</v>
      </c>
      <c r="B5829">
        <v>9.3296770099801005</v>
      </c>
    </row>
    <row r="5830" spans="1:2" x14ac:dyDescent="0.25">
      <c r="A5830">
        <v>3.2319977431562599</v>
      </c>
      <c r="B5830">
        <v>3.8388764212336199</v>
      </c>
    </row>
    <row r="5831" spans="1:2" x14ac:dyDescent="0.25">
      <c r="A5831">
        <f>-23.8097835198802</f>
        <v>-23.809783519880199</v>
      </c>
      <c r="B5831">
        <v>-10.288614674150301</v>
      </c>
    </row>
    <row r="5832" spans="1:2" x14ac:dyDescent="0.25">
      <c r="A5832">
        <f>-19.6744596161392</f>
        <v>-19.674459616139199</v>
      </c>
      <c r="B5832">
        <v>-13.8394822068192</v>
      </c>
    </row>
    <row r="5833" spans="1:2" x14ac:dyDescent="0.25">
      <c r="A5833">
        <v>11.894488223875101</v>
      </c>
      <c r="B5833">
        <v>3.2949048397157301</v>
      </c>
    </row>
    <row r="5834" spans="1:2" x14ac:dyDescent="0.25">
      <c r="A5834">
        <v>35.296311068007597</v>
      </c>
      <c r="B5834">
        <v>-3.3736090498967801</v>
      </c>
    </row>
    <row r="5835" spans="1:2" x14ac:dyDescent="0.25">
      <c r="A5835">
        <v>-1.2844381381263199</v>
      </c>
      <c r="B5835">
        <v>6.7132581109977396</v>
      </c>
    </row>
    <row r="5836" spans="1:2" x14ac:dyDescent="0.25">
      <c r="A5836">
        <v>7.4936655604437803</v>
      </c>
      <c r="B5836">
        <v>3.7375878584464299</v>
      </c>
    </row>
    <row r="5837" spans="1:2" x14ac:dyDescent="0.25">
      <c r="A5837">
        <v>6.7461842403316696</v>
      </c>
      <c r="B5837">
        <v>3.6931368512577301</v>
      </c>
    </row>
    <row r="5838" spans="1:2" x14ac:dyDescent="0.25">
      <c r="A5838">
        <v>28.028351292498101</v>
      </c>
      <c r="B5838">
        <v>-4.3167403550683501</v>
      </c>
    </row>
    <row r="5839" spans="1:2" x14ac:dyDescent="0.25">
      <c r="A5839">
        <f>-26.9333275797239</f>
        <v>-26.933327579723901</v>
      </c>
      <c r="B5839">
        <v>-18.3205799284272</v>
      </c>
    </row>
    <row r="5840" spans="1:2" x14ac:dyDescent="0.25">
      <c r="A5840">
        <f>-22.8238465045919</f>
        <v>-22.823846504591899</v>
      </c>
      <c r="B5840">
        <v>-11.1495506104549</v>
      </c>
    </row>
    <row r="5841" spans="1:2" x14ac:dyDescent="0.25">
      <c r="A5841">
        <v>1.9119762571425399E-2</v>
      </c>
      <c r="B5841">
        <v>0.27896494108984199</v>
      </c>
    </row>
    <row r="5842" spans="1:2" x14ac:dyDescent="0.25">
      <c r="A5842">
        <f>-20.4236706067028</f>
        <v>-20.4236706067028</v>
      </c>
      <c r="B5842">
        <v>-15.4810232691399</v>
      </c>
    </row>
    <row r="5843" spans="1:2" x14ac:dyDescent="0.25">
      <c r="A5843">
        <f>-33.7967227238823</f>
        <v>-33.796722723882297</v>
      </c>
      <c r="B5843">
        <v>-9.8839114638789507</v>
      </c>
    </row>
    <row r="5844" spans="1:2" x14ac:dyDescent="0.25">
      <c r="A5844">
        <v>2.1892382182978101</v>
      </c>
      <c r="B5844">
        <v>6.05782737274067</v>
      </c>
    </row>
    <row r="5845" spans="1:2" x14ac:dyDescent="0.25">
      <c r="A5845">
        <v>-4.5863172125737703</v>
      </c>
      <c r="B5845">
        <v>1.0349513192525299</v>
      </c>
    </row>
    <row r="5846" spans="1:2" x14ac:dyDescent="0.25">
      <c r="A5846">
        <v>20.839138561461102</v>
      </c>
      <c r="B5846">
        <v>-3.2678869401415902</v>
      </c>
    </row>
    <row r="5847" spans="1:2" x14ac:dyDescent="0.25">
      <c r="A5847">
        <v>34.238041046653997</v>
      </c>
      <c r="B5847">
        <v>-9.4672784497199292</v>
      </c>
    </row>
    <row r="5848" spans="1:2" x14ac:dyDescent="0.25">
      <c r="A5848">
        <v>12.9122927228417</v>
      </c>
      <c r="B5848">
        <v>5.8600219880551601</v>
      </c>
    </row>
    <row r="5849" spans="1:2" x14ac:dyDescent="0.25">
      <c r="A5849">
        <v>28.5480178842563</v>
      </c>
      <c r="B5849">
        <v>-5.0609223631115201</v>
      </c>
    </row>
    <row r="5850" spans="1:2" x14ac:dyDescent="0.25">
      <c r="A5850">
        <v>28.675261629758701</v>
      </c>
      <c r="B5850">
        <v>-8.8009848434970106</v>
      </c>
    </row>
    <row r="5851" spans="1:2" x14ac:dyDescent="0.25">
      <c r="A5851">
        <v>8.6386034693609499</v>
      </c>
      <c r="B5851">
        <v>2.0216296981409299</v>
      </c>
    </row>
    <row r="5852" spans="1:2" x14ac:dyDescent="0.25">
      <c r="A5852">
        <f>-16.7610291932675</f>
        <v>-16.7610291932675</v>
      </c>
      <c r="B5852">
        <v>-13.4189390454735</v>
      </c>
    </row>
    <row r="5853" spans="1:2" x14ac:dyDescent="0.25">
      <c r="A5853">
        <v>39.741562942792797</v>
      </c>
      <c r="B5853">
        <v>-8.74085771632347</v>
      </c>
    </row>
    <row r="5854" spans="1:2" x14ac:dyDescent="0.25">
      <c r="A5854">
        <v>7.4746446621497498</v>
      </c>
      <c r="B5854">
        <v>7.1952022316475199</v>
      </c>
    </row>
    <row r="5855" spans="1:2" x14ac:dyDescent="0.25">
      <c r="A5855">
        <v>3.5680788497968301</v>
      </c>
      <c r="B5855">
        <v>7.6187399398710003</v>
      </c>
    </row>
    <row r="5856" spans="1:2" x14ac:dyDescent="0.25">
      <c r="A5856">
        <v>-1.00109988323363</v>
      </c>
      <c r="B5856">
        <v>1.3248839203914999</v>
      </c>
    </row>
    <row r="5857" spans="1:2" x14ac:dyDescent="0.25">
      <c r="A5857">
        <f>-26.7921521916111</f>
        <v>-26.792152191611098</v>
      </c>
      <c r="B5857">
        <v>-14.478680699827001</v>
      </c>
    </row>
    <row r="5858" spans="1:2" x14ac:dyDescent="0.25">
      <c r="A5858">
        <f>-23.0643157849677</f>
        <v>-23.0643157849677</v>
      </c>
      <c r="B5858">
        <v>-13.891448569964</v>
      </c>
    </row>
    <row r="5859" spans="1:2" x14ac:dyDescent="0.25">
      <c r="A5859">
        <f>-27.4509409429616</f>
        <v>-27.450940942961601</v>
      </c>
      <c r="B5859">
        <v>-15.447489556069</v>
      </c>
    </row>
    <row r="5860" spans="1:2" x14ac:dyDescent="0.25">
      <c r="A5860">
        <v>1.78475611040891</v>
      </c>
      <c r="B5860">
        <v>4.4677840000745901</v>
      </c>
    </row>
    <row r="5861" spans="1:2" x14ac:dyDescent="0.25">
      <c r="A5861">
        <f>-32.2424194230002</f>
        <v>-32.2424194230002</v>
      </c>
      <c r="B5861">
        <v>-18.306967840407999</v>
      </c>
    </row>
    <row r="5862" spans="1:2" x14ac:dyDescent="0.25">
      <c r="A5862">
        <f>-26.5128126799413</f>
        <v>-26.512812679941302</v>
      </c>
      <c r="B5862">
        <v>-17.551088730558</v>
      </c>
    </row>
    <row r="5863" spans="1:2" x14ac:dyDescent="0.25">
      <c r="A5863">
        <f>-21.2399882163117</f>
        <v>-21.239988216311701</v>
      </c>
      <c r="B5863">
        <v>-15.637463194848401</v>
      </c>
    </row>
    <row r="5864" spans="1:2" x14ac:dyDescent="0.25">
      <c r="A5864">
        <v>38.514500534365503</v>
      </c>
      <c r="B5864">
        <v>-9.4099643671867508</v>
      </c>
    </row>
    <row r="5865" spans="1:2" x14ac:dyDescent="0.25">
      <c r="A5865">
        <v>39.406668306880498</v>
      </c>
      <c r="B5865">
        <v>-2.2598066025449799</v>
      </c>
    </row>
    <row r="5866" spans="1:2" x14ac:dyDescent="0.25">
      <c r="A5866">
        <f>-33.1534433713891</f>
        <v>-33.153443371389102</v>
      </c>
      <c r="B5866">
        <v>-12.779946150434601</v>
      </c>
    </row>
    <row r="5867" spans="1:2" x14ac:dyDescent="0.25">
      <c r="A5867">
        <f>-20.1133906797028</f>
        <v>-20.1133906797028</v>
      </c>
      <c r="B5867">
        <v>-11.095637808610499</v>
      </c>
    </row>
    <row r="5868" spans="1:2" x14ac:dyDescent="0.25">
      <c r="A5868">
        <v>2.9325961257080602</v>
      </c>
      <c r="B5868">
        <v>4.7929305353226503</v>
      </c>
    </row>
    <row r="5869" spans="1:2" x14ac:dyDescent="0.25">
      <c r="A5869">
        <v>40.355440921228102</v>
      </c>
      <c r="B5869">
        <v>-3.6550130853350402</v>
      </c>
    </row>
    <row r="5870" spans="1:2" x14ac:dyDescent="0.25">
      <c r="A5870">
        <v>-4.05103834086768</v>
      </c>
      <c r="B5870">
        <v>1.27594647417938</v>
      </c>
    </row>
    <row r="5871" spans="1:2" x14ac:dyDescent="0.25">
      <c r="A5871">
        <v>-5.42377390989052</v>
      </c>
      <c r="B5871">
        <v>6.1460166907788496</v>
      </c>
    </row>
    <row r="5872" spans="1:2" x14ac:dyDescent="0.25">
      <c r="A5872">
        <v>21.665037614602401</v>
      </c>
      <c r="B5872">
        <v>-8.4423338551970897</v>
      </c>
    </row>
    <row r="5873" spans="1:2" x14ac:dyDescent="0.25">
      <c r="A5873">
        <v>-1.42823945943035</v>
      </c>
      <c r="B5873">
        <v>8.9893763324620206</v>
      </c>
    </row>
    <row r="5874" spans="1:2" x14ac:dyDescent="0.25">
      <c r="A5874">
        <v>34.583221370973398</v>
      </c>
      <c r="B5874">
        <v>-4.1357703016279297</v>
      </c>
    </row>
    <row r="5875" spans="1:2" x14ac:dyDescent="0.25">
      <c r="A5875">
        <f>-30.9256198209244</f>
        <v>-30.9256198209244</v>
      </c>
      <c r="B5875">
        <v>-11.539818435016199</v>
      </c>
    </row>
    <row r="5876" spans="1:2" x14ac:dyDescent="0.25">
      <c r="A5876">
        <v>25.179461042407599</v>
      </c>
      <c r="B5876">
        <v>-8.5577838260763208</v>
      </c>
    </row>
    <row r="5877" spans="1:2" x14ac:dyDescent="0.25">
      <c r="A5877">
        <v>35.616316484267301</v>
      </c>
      <c r="B5877">
        <v>-9.48559687232793</v>
      </c>
    </row>
    <row r="5878" spans="1:2" x14ac:dyDescent="0.25">
      <c r="A5878">
        <v>32.231756518685998</v>
      </c>
      <c r="B5878">
        <v>-2.2898204825361899</v>
      </c>
    </row>
    <row r="5879" spans="1:2" x14ac:dyDescent="0.25">
      <c r="A5879">
        <v>22.658331711202301</v>
      </c>
      <c r="B5879">
        <v>-5.8264131167737103</v>
      </c>
    </row>
    <row r="5880" spans="1:2" x14ac:dyDescent="0.25">
      <c r="A5880">
        <v>-1.2416881581821599</v>
      </c>
      <c r="B5880">
        <v>0.50934694792170498</v>
      </c>
    </row>
    <row r="5881" spans="1:2" x14ac:dyDescent="0.25">
      <c r="A5881">
        <f>-25.6858688252062</f>
        <v>-25.6858688252062</v>
      </c>
      <c r="B5881">
        <v>-14.692315393455599</v>
      </c>
    </row>
    <row r="5882" spans="1:2" x14ac:dyDescent="0.25">
      <c r="A5882">
        <v>32.317651928051902</v>
      </c>
      <c r="B5882">
        <v>-1.32156767846932</v>
      </c>
    </row>
    <row r="5883" spans="1:2" x14ac:dyDescent="0.25">
      <c r="A5883">
        <f>-20.1929126178995</f>
        <v>-20.192912617899498</v>
      </c>
      <c r="B5883">
        <v>-10.4152862353177</v>
      </c>
    </row>
    <row r="5884" spans="1:2" x14ac:dyDescent="0.25">
      <c r="A5884">
        <v>32.823262201743901</v>
      </c>
      <c r="B5884">
        <v>-8.6085694724245894</v>
      </c>
    </row>
    <row r="5885" spans="1:2" x14ac:dyDescent="0.25">
      <c r="A5885">
        <f>-25.9746328171562</f>
        <v>-25.974632817156198</v>
      </c>
      <c r="B5885">
        <v>-11.8548443565284</v>
      </c>
    </row>
    <row r="5886" spans="1:2" x14ac:dyDescent="0.25">
      <c r="A5886">
        <v>4.5189728292166702</v>
      </c>
      <c r="B5886">
        <v>0.65103755915792205</v>
      </c>
    </row>
    <row r="5887" spans="1:2" x14ac:dyDescent="0.25">
      <c r="A5887">
        <v>13.557033597663899</v>
      </c>
      <c r="B5887">
        <v>6.2299394426112</v>
      </c>
    </row>
    <row r="5888" spans="1:2" x14ac:dyDescent="0.25">
      <c r="A5888">
        <f>-23.0701879911907</f>
        <v>-23.0701879911907</v>
      </c>
      <c r="B5888">
        <v>-19.003868336322402</v>
      </c>
    </row>
    <row r="5889" spans="1:2" x14ac:dyDescent="0.25">
      <c r="A5889">
        <f>-26.8771522092824</f>
        <v>-26.8771522092824</v>
      </c>
      <c r="B5889">
        <v>-12.502886276086199</v>
      </c>
    </row>
    <row r="5890" spans="1:2" x14ac:dyDescent="0.25">
      <c r="A5890">
        <f>-26.5819532098857</f>
        <v>-26.5819532098857</v>
      </c>
      <c r="B5890">
        <v>-13.9500744062819</v>
      </c>
    </row>
    <row r="5891" spans="1:2" x14ac:dyDescent="0.25">
      <c r="A5891">
        <v>-2.7627448875270701</v>
      </c>
      <c r="B5891">
        <v>0.90053011553080997</v>
      </c>
    </row>
    <row r="5892" spans="1:2" x14ac:dyDescent="0.25">
      <c r="A5892">
        <v>25.909013703493802</v>
      </c>
      <c r="B5892">
        <v>-1.43097012029677</v>
      </c>
    </row>
    <row r="5893" spans="1:2" x14ac:dyDescent="0.25">
      <c r="A5893">
        <f>-22.8265951819449</f>
        <v>-22.826595181944899</v>
      </c>
      <c r="B5893">
        <v>-19.366676099385302</v>
      </c>
    </row>
    <row r="5894" spans="1:2" x14ac:dyDescent="0.25">
      <c r="A5894">
        <v>2.2166188287337598</v>
      </c>
      <c r="B5894">
        <v>-2.2818811682910601E-2</v>
      </c>
    </row>
    <row r="5895" spans="1:2" x14ac:dyDescent="0.25">
      <c r="A5895">
        <v>35.12943077477</v>
      </c>
      <c r="B5895">
        <v>-1.96348357978513</v>
      </c>
    </row>
    <row r="5896" spans="1:2" x14ac:dyDescent="0.25">
      <c r="A5896">
        <v>-1.5715227178307301</v>
      </c>
      <c r="B5896">
        <v>4.2502601626309904</v>
      </c>
    </row>
    <row r="5897" spans="1:2" x14ac:dyDescent="0.25">
      <c r="A5897">
        <f>-33.1896398154694</f>
        <v>-33.189639815469398</v>
      </c>
      <c r="B5897">
        <v>-9.5820727199162299</v>
      </c>
    </row>
    <row r="5898" spans="1:2" x14ac:dyDescent="0.25">
      <c r="A5898">
        <v>25.865264478852598</v>
      </c>
      <c r="B5898">
        <v>-1.44462814884601</v>
      </c>
    </row>
    <row r="5899" spans="1:2" x14ac:dyDescent="0.25">
      <c r="A5899">
        <v>-4.2665993007006904</v>
      </c>
      <c r="B5899">
        <v>6.48471757110336</v>
      </c>
    </row>
    <row r="5900" spans="1:2" x14ac:dyDescent="0.25">
      <c r="A5900">
        <v>30.5668201264555</v>
      </c>
      <c r="B5900">
        <v>-3.5391175661273899</v>
      </c>
    </row>
    <row r="5901" spans="1:2" x14ac:dyDescent="0.25">
      <c r="A5901">
        <f>-28.3143253278918</f>
        <v>-28.314325327891801</v>
      </c>
      <c r="B5901">
        <v>-18.0703216633168</v>
      </c>
    </row>
    <row r="5902" spans="1:2" x14ac:dyDescent="0.25">
      <c r="A5902">
        <v>5.1885444548686203E-2</v>
      </c>
      <c r="B5902">
        <v>8.0528572509375795</v>
      </c>
    </row>
    <row r="5903" spans="1:2" x14ac:dyDescent="0.25">
      <c r="A5903">
        <v>1.61008486282352</v>
      </c>
      <c r="B5903">
        <v>0.51964841613391699</v>
      </c>
    </row>
    <row r="5904" spans="1:2" x14ac:dyDescent="0.25">
      <c r="A5904">
        <v>27.5289730061466</v>
      </c>
      <c r="B5904">
        <v>-8.6502041430885495</v>
      </c>
    </row>
    <row r="5905" spans="1:2" x14ac:dyDescent="0.25">
      <c r="A5905">
        <f>-30.1474785302975</f>
        <v>-30.147478530297501</v>
      </c>
      <c r="B5905">
        <v>-16.0594489838419</v>
      </c>
    </row>
    <row r="5906" spans="1:2" x14ac:dyDescent="0.25">
      <c r="A5906">
        <f>-32.8734062758596</f>
        <v>-32.873406275859601</v>
      </c>
      <c r="B5906">
        <v>-13.204789567146801</v>
      </c>
    </row>
    <row r="5907" spans="1:2" x14ac:dyDescent="0.25">
      <c r="A5907">
        <v>9.3342389366505003</v>
      </c>
      <c r="B5907">
        <v>3.3589469367379299</v>
      </c>
    </row>
    <row r="5908" spans="1:2" x14ac:dyDescent="0.25">
      <c r="A5908">
        <f>-20.754747705807</f>
        <v>-20.754747705806999</v>
      </c>
      <c r="B5908">
        <v>-12.9266966141483</v>
      </c>
    </row>
    <row r="5909" spans="1:2" x14ac:dyDescent="0.25">
      <c r="A5909">
        <v>9.1441269112522203</v>
      </c>
      <c r="B5909">
        <v>8.0176404403367396</v>
      </c>
    </row>
    <row r="5910" spans="1:2" x14ac:dyDescent="0.25">
      <c r="A5910">
        <v>37.855829648471797</v>
      </c>
      <c r="B5910">
        <v>-2.1620725565933601</v>
      </c>
    </row>
    <row r="5911" spans="1:2" x14ac:dyDescent="0.25">
      <c r="A5911">
        <v>6.4576630308006404</v>
      </c>
      <c r="B5911">
        <v>5.3615156428546902</v>
      </c>
    </row>
    <row r="5912" spans="1:2" x14ac:dyDescent="0.25">
      <c r="A5912">
        <v>34.8698184966022</v>
      </c>
      <c r="B5912">
        <v>0.22405804249908601</v>
      </c>
    </row>
    <row r="5913" spans="1:2" x14ac:dyDescent="0.25">
      <c r="A5913">
        <v>30.3080556807232</v>
      </c>
      <c r="B5913">
        <v>-4.8820061675173996</v>
      </c>
    </row>
    <row r="5914" spans="1:2" x14ac:dyDescent="0.25">
      <c r="A5914">
        <v>5.60307152516042</v>
      </c>
      <c r="B5914">
        <v>8.9639801757917894</v>
      </c>
    </row>
    <row r="5915" spans="1:2" x14ac:dyDescent="0.25">
      <c r="A5915">
        <v>-4.0648510131833904</v>
      </c>
      <c r="B5915">
        <v>5.3563532411326404</v>
      </c>
    </row>
    <row r="5916" spans="1:2" x14ac:dyDescent="0.25">
      <c r="A5916">
        <v>34.217582224486101</v>
      </c>
      <c r="B5916">
        <v>-7.6386812832721498</v>
      </c>
    </row>
    <row r="5917" spans="1:2" x14ac:dyDescent="0.25">
      <c r="A5917">
        <f>-26.8081759615158</f>
        <v>-26.808175961515801</v>
      </c>
      <c r="B5917">
        <v>-13.689086476378399</v>
      </c>
    </row>
    <row r="5918" spans="1:2" x14ac:dyDescent="0.25">
      <c r="A5918">
        <v>-2.0041665937828701</v>
      </c>
      <c r="B5918">
        <v>9.5574165268974802</v>
      </c>
    </row>
    <row r="5919" spans="1:2" x14ac:dyDescent="0.25">
      <c r="A5919">
        <v>38.979954353016502</v>
      </c>
      <c r="B5919">
        <v>-0.73714682302893997</v>
      </c>
    </row>
    <row r="5920" spans="1:2" x14ac:dyDescent="0.25">
      <c r="A5920">
        <f>-24.3874234979725</f>
        <v>-24.387423497972499</v>
      </c>
      <c r="B5920">
        <v>-17.244149303892801</v>
      </c>
    </row>
    <row r="5921" spans="1:2" x14ac:dyDescent="0.25">
      <c r="A5921">
        <v>33.121820719958002</v>
      </c>
      <c r="B5921">
        <v>-1.1056009809770599</v>
      </c>
    </row>
    <row r="5922" spans="1:2" x14ac:dyDescent="0.25">
      <c r="A5922">
        <v>40.347365969492699</v>
      </c>
      <c r="B5922">
        <v>-2.7403312588319801</v>
      </c>
    </row>
    <row r="5923" spans="1:2" x14ac:dyDescent="0.25">
      <c r="A5923">
        <v>24.159552350864502</v>
      </c>
      <c r="B5923">
        <v>-8.3377588159968692</v>
      </c>
    </row>
    <row r="5924" spans="1:2" x14ac:dyDescent="0.25">
      <c r="A5924">
        <f>-28.7867321995902</f>
        <v>-28.786732199590201</v>
      </c>
      <c r="B5924">
        <v>-15.535504629086001</v>
      </c>
    </row>
    <row r="5925" spans="1:2" x14ac:dyDescent="0.25">
      <c r="A5925">
        <f>-35.0772207387786</f>
        <v>-35.0772207387786</v>
      </c>
      <c r="B5925">
        <v>-15.6077550910376</v>
      </c>
    </row>
    <row r="5926" spans="1:2" x14ac:dyDescent="0.25">
      <c r="A5926">
        <v>0.59383462399092801</v>
      </c>
      <c r="B5926">
        <v>9.3227889920921694</v>
      </c>
    </row>
    <row r="5927" spans="1:2" x14ac:dyDescent="0.25">
      <c r="A5927">
        <v>-2.4161433420115901</v>
      </c>
      <c r="B5927">
        <v>1.3260008909708401</v>
      </c>
    </row>
    <row r="5928" spans="1:2" x14ac:dyDescent="0.25">
      <c r="A5928">
        <f>-22.3456666479771</f>
        <v>-22.345666647977101</v>
      </c>
      <c r="B5928">
        <v>-17.779706906369501</v>
      </c>
    </row>
    <row r="5929" spans="1:2" x14ac:dyDescent="0.25">
      <c r="A5929">
        <v>6.3301907674357603</v>
      </c>
      <c r="B5929">
        <v>4.26179979465911</v>
      </c>
    </row>
    <row r="5930" spans="1:2" x14ac:dyDescent="0.25">
      <c r="A5930">
        <v>22.1462228232005</v>
      </c>
      <c r="B5930">
        <v>-4.5254706617339897</v>
      </c>
    </row>
    <row r="5931" spans="1:2" x14ac:dyDescent="0.25">
      <c r="A5931">
        <v>5.8293269405207697</v>
      </c>
      <c r="B5931">
        <v>3.4843623397376402</v>
      </c>
    </row>
    <row r="5932" spans="1:2" x14ac:dyDescent="0.25">
      <c r="A5932">
        <v>36.859789750538702</v>
      </c>
      <c r="B5932">
        <v>-0.96530849479941705</v>
      </c>
    </row>
    <row r="5933" spans="1:2" x14ac:dyDescent="0.25">
      <c r="A5933">
        <f>-26.5880735045751</f>
        <v>-26.5880735045751</v>
      </c>
      <c r="B5933">
        <v>-10.408684686473601</v>
      </c>
    </row>
    <row r="5934" spans="1:2" x14ac:dyDescent="0.25">
      <c r="A5934">
        <v>11.3122411615863</v>
      </c>
      <c r="B5934">
        <v>7.8248083073272996</v>
      </c>
    </row>
    <row r="5935" spans="1:2" x14ac:dyDescent="0.25">
      <c r="A5935">
        <v>8.2158962699250004</v>
      </c>
      <c r="B5935">
        <v>1.6591005698605099</v>
      </c>
    </row>
    <row r="5936" spans="1:2" x14ac:dyDescent="0.25">
      <c r="A5936">
        <f>-27.762742505996</f>
        <v>-27.762742505995998</v>
      </c>
      <c r="B5936">
        <v>-12.528315975861601</v>
      </c>
    </row>
    <row r="5937" spans="1:2" x14ac:dyDescent="0.25">
      <c r="A5937">
        <v>9.2017232224844498</v>
      </c>
      <c r="B5937">
        <v>4.0076507017372203</v>
      </c>
    </row>
    <row r="5938" spans="1:2" x14ac:dyDescent="0.25">
      <c r="A5938">
        <v>4.02528971702775</v>
      </c>
      <c r="B5938">
        <v>1.95660480311871</v>
      </c>
    </row>
    <row r="5939" spans="1:2" x14ac:dyDescent="0.25">
      <c r="A5939">
        <f>-29.7015436776132</f>
        <v>-29.701543677613198</v>
      </c>
      <c r="B5939">
        <v>-10.8352038019113</v>
      </c>
    </row>
    <row r="5940" spans="1:2" x14ac:dyDescent="0.25">
      <c r="A5940">
        <v>38.314538274599798</v>
      </c>
      <c r="B5940">
        <v>-7.1513172919161301</v>
      </c>
    </row>
    <row r="5941" spans="1:2" x14ac:dyDescent="0.25">
      <c r="A5941">
        <v>-4.6980467725297599</v>
      </c>
      <c r="B5941">
        <v>0.18608898116673001</v>
      </c>
    </row>
    <row r="5942" spans="1:2" x14ac:dyDescent="0.25">
      <c r="A5942">
        <v>36.3479358527321</v>
      </c>
      <c r="B5942">
        <v>-4.9560228440895697</v>
      </c>
    </row>
    <row r="5943" spans="1:2" x14ac:dyDescent="0.25">
      <c r="A5943">
        <f>-20.9701624548072</f>
        <v>-20.970162454807198</v>
      </c>
      <c r="B5943">
        <v>-11.3636834630935</v>
      </c>
    </row>
    <row r="5944" spans="1:2" x14ac:dyDescent="0.25">
      <c r="A5944">
        <v>24.330417093346501</v>
      </c>
      <c r="B5944">
        <v>-5.7749981114445301</v>
      </c>
    </row>
    <row r="5945" spans="1:2" x14ac:dyDescent="0.25">
      <c r="A5945">
        <v>8.8154066181286996</v>
      </c>
      <c r="B5945">
        <v>3.39673604074386</v>
      </c>
    </row>
    <row r="5946" spans="1:2" x14ac:dyDescent="0.25">
      <c r="A5946">
        <v>25.5449385863317</v>
      </c>
      <c r="B5946">
        <v>-1.69922522638814</v>
      </c>
    </row>
    <row r="5947" spans="1:2" x14ac:dyDescent="0.25">
      <c r="A5947">
        <v>21.791748952561001</v>
      </c>
      <c r="B5947">
        <v>-9.3998503779243698</v>
      </c>
    </row>
    <row r="5948" spans="1:2" x14ac:dyDescent="0.25">
      <c r="A5948">
        <v>5.8256315310667004</v>
      </c>
      <c r="B5948">
        <v>8.9648834003777509</v>
      </c>
    </row>
    <row r="5949" spans="1:2" x14ac:dyDescent="0.25">
      <c r="A5949">
        <v>33.057857166119703</v>
      </c>
      <c r="B5949">
        <v>-2.3090803658268899</v>
      </c>
    </row>
    <row r="5950" spans="1:2" x14ac:dyDescent="0.25">
      <c r="A5950">
        <v>29.029392383522499</v>
      </c>
      <c r="B5950">
        <v>-2.5042817679043301</v>
      </c>
    </row>
    <row r="5951" spans="1:2" x14ac:dyDescent="0.25">
      <c r="A5951">
        <v>33.069665631787302</v>
      </c>
      <c r="B5951">
        <v>-9.3422314985458907</v>
      </c>
    </row>
    <row r="5952" spans="1:2" x14ac:dyDescent="0.25">
      <c r="A5952">
        <v>23.769500279984602</v>
      </c>
      <c r="B5952">
        <v>-4.4772186720194398</v>
      </c>
    </row>
    <row r="5953" spans="1:2" x14ac:dyDescent="0.25">
      <c r="A5953">
        <f>-20.6850137952268</f>
        <v>-20.685013795226801</v>
      </c>
      <c r="B5953">
        <v>-15.669016987206801</v>
      </c>
    </row>
    <row r="5954" spans="1:2" x14ac:dyDescent="0.25">
      <c r="A5954">
        <v>26.4104767649706</v>
      </c>
      <c r="B5954">
        <v>-4.5428784870891903</v>
      </c>
    </row>
    <row r="5955" spans="1:2" x14ac:dyDescent="0.25">
      <c r="A5955">
        <f>-17.3501962908461</f>
        <v>-17.3501962908461</v>
      </c>
      <c r="B5955">
        <v>-15.918685550324501</v>
      </c>
    </row>
    <row r="5956" spans="1:2" x14ac:dyDescent="0.25">
      <c r="A5956">
        <f>-20.6345462591604</f>
        <v>-20.634546259160398</v>
      </c>
      <c r="B5956">
        <v>-13.421846504013599</v>
      </c>
    </row>
    <row r="5957" spans="1:2" x14ac:dyDescent="0.25">
      <c r="A5957">
        <v>11.597592126792</v>
      </c>
      <c r="B5957">
        <v>8.5792602720402904</v>
      </c>
    </row>
    <row r="5958" spans="1:2" x14ac:dyDescent="0.25">
      <c r="A5958">
        <v>8.0034805291423208</v>
      </c>
      <c r="B5958">
        <v>2.8382824347314699</v>
      </c>
    </row>
    <row r="5959" spans="1:2" x14ac:dyDescent="0.25">
      <c r="A5959">
        <v>3.02151527762254</v>
      </c>
      <c r="B5959">
        <v>5.9842079623006201</v>
      </c>
    </row>
    <row r="5960" spans="1:2" x14ac:dyDescent="0.25">
      <c r="A5960">
        <f>-25.9749650322678</f>
        <v>-25.9749650322678</v>
      </c>
      <c r="B5960">
        <v>-13.4370629663826</v>
      </c>
    </row>
    <row r="5961" spans="1:2" x14ac:dyDescent="0.25">
      <c r="A5961">
        <v>25.099526193029298</v>
      </c>
      <c r="B5961">
        <v>-3.7909413670507499</v>
      </c>
    </row>
    <row r="5962" spans="1:2" x14ac:dyDescent="0.25">
      <c r="A5962">
        <v>23.099517370045099</v>
      </c>
      <c r="B5962">
        <v>-9.0287182528481207</v>
      </c>
    </row>
    <row r="5963" spans="1:2" x14ac:dyDescent="0.25">
      <c r="A5963">
        <v>7.3323131618535502</v>
      </c>
      <c r="B5963">
        <v>1.5461549761387601</v>
      </c>
    </row>
    <row r="5964" spans="1:2" x14ac:dyDescent="0.25">
      <c r="A5964">
        <f>-16.4249218707099</f>
        <v>-16.424921870709898</v>
      </c>
      <c r="B5964">
        <v>-16.066336459082699</v>
      </c>
    </row>
    <row r="5965" spans="1:2" x14ac:dyDescent="0.25">
      <c r="A5965">
        <v>39.582773067144601</v>
      </c>
      <c r="B5965">
        <v>-4.67228137722143</v>
      </c>
    </row>
    <row r="5966" spans="1:2" x14ac:dyDescent="0.25">
      <c r="A5966">
        <f>-33.5468835425276</f>
        <v>-33.546883542527603</v>
      </c>
      <c r="B5966">
        <v>-18.0448368440663</v>
      </c>
    </row>
    <row r="5967" spans="1:2" x14ac:dyDescent="0.25">
      <c r="A5967">
        <f>-34.4176863771461</f>
        <v>-34.417686377146097</v>
      </c>
      <c r="B5967">
        <v>-9.7732064498008295</v>
      </c>
    </row>
    <row r="5968" spans="1:2" x14ac:dyDescent="0.25">
      <c r="A5968">
        <f>-17.6369988077826</f>
        <v>-17.6369988077826</v>
      </c>
      <c r="B5968">
        <v>-11.725109673492099</v>
      </c>
    </row>
    <row r="5969" spans="1:2" x14ac:dyDescent="0.25">
      <c r="A5969">
        <v>31.563247198932501</v>
      </c>
      <c r="B5969">
        <v>-6.7646561314359301</v>
      </c>
    </row>
    <row r="5970" spans="1:2" x14ac:dyDescent="0.25">
      <c r="A5970">
        <f>-15.3544679026732</f>
        <v>-15.3544679026732</v>
      </c>
      <c r="B5970">
        <v>-12.8860114222052</v>
      </c>
    </row>
    <row r="5971" spans="1:2" x14ac:dyDescent="0.25">
      <c r="A5971">
        <v>0.76367546732475</v>
      </c>
      <c r="B5971">
        <v>8.7978067611224908</v>
      </c>
    </row>
    <row r="5972" spans="1:2" x14ac:dyDescent="0.25">
      <c r="A5972">
        <v>7.8882492743698602</v>
      </c>
      <c r="B5972">
        <v>3.65707615029523</v>
      </c>
    </row>
    <row r="5973" spans="1:2" x14ac:dyDescent="0.25">
      <c r="A5973">
        <f>-21.2774950626774</f>
        <v>-21.277495062677399</v>
      </c>
      <c r="B5973">
        <v>-19.253594263871001</v>
      </c>
    </row>
    <row r="5974" spans="1:2" x14ac:dyDescent="0.25">
      <c r="A5974">
        <f>-17.7693450223868</f>
        <v>-17.769345022386801</v>
      </c>
      <c r="B5974">
        <v>-14.704484751175</v>
      </c>
    </row>
    <row r="5975" spans="1:2" x14ac:dyDescent="0.25">
      <c r="A5975">
        <f>-33.8987547385165</f>
        <v>-33.898754738516502</v>
      </c>
      <c r="B5975">
        <v>-14.9276856202638</v>
      </c>
    </row>
    <row r="5976" spans="1:2" x14ac:dyDescent="0.25">
      <c r="A5976">
        <f>-17.2481856489936</f>
        <v>-17.248185648993601</v>
      </c>
      <c r="B5976">
        <v>-13.908408986335299</v>
      </c>
    </row>
    <row r="5977" spans="1:2" x14ac:dyDescent="0.25">
      <c r="A5977">
        <f>-30.5910598251803</f>
        <v>-30.591059825180299</v>
      </c>
      <c r="B5977">
        <v>-16.887550009247501</v>
      </c>
    </row>
    <row r="5978" spans="1:2" x14ac:dyDescent="0.25">
      <c r="A5978">
        <f>-20.6303925903593</f>
        <v>-20.6303925903593</v>
      </c>
      <c r="B5978">
        <v>-14.8771182585758</v>
      </c>
    </row>
    <row r="5979" spans="1:2" x14ac:dyDescent="0.25">
      <c r="A5979">
        <v>26.663145507271999</v>
      </c>
      <c r="B5979">
        <v>-3.5249026613808501</v>
      </c>
    </row>
    <row r="5980" spans="1:2" x14ac:dyDescent="0.25">
      <c r="A5980">
        <v>24.525475789748398</v>
      </c>
      <c r="B5980">
        <v>-1.89607383069359</v>
      </c>
    </row>
    <row r="5981" spans="1:2" x14ac:dyDescent="0.25">
      <c r="A5981">
        <v>-2.88388410723989</v>
      </c>
      <c r="B5981">
        <v>2.9364199649332998</v>
      </c>
    </row>
    <row r="5982" spans="1:2" x14ac:dyDescent="0.25">
      <c r="A5982">
        <v>28.437140439554199</v>
      </c>
      <c r="B5982">
        <v>-3.0717667299099798</v>
      </c>
    </row>
    <row r="5983" spans="1:2" x14ac:dyDescent="0.25">
      <c r="A5983">
        <v>38.613430771087302</v>
      </c>
      <c r="B5983">
        <v>0.192161451102009</v>
      </c>
    </row>
    <row r="5984" spans="1:2" x14ac:dyDescent="0.25">
      <c r="A5984">
        <f>-29.2803029621615</f>
        <v>-29.2803029621615</v>
      </c>
      <c r="B5984">
        <v>-11.2103549271072</v>
      </c>
    </row>
    <row r="5985" spans="1:2" x14ac:dyDescent="0.25">
      <c r="A5985">
        <v>12.486830646143</v>
      </c>
      <c r="B5985">
        <v>4.4889644704691003</v>
      </c>
    </row>
    <row r="5986" spans="1:2" x14ac:dyDescent="0.25">
      <c r="A5986">
        <v>1.49529060724755</v>
      </c>
      <c r="B5986">
        <v>6.5678566707783199</v>
      </c>
    </row>
    <row r="5987" spans="1:2" x14ac:dyDescent="0.25">
      <c r="A5987">
        <v>22.052022252912199</v>
      </c>
      <c r="B5987">
        <v>-8.2618033851277204</v>
      </c>
    </row>
    <row r="5988" spans="1:2" x14ac:dyDescent="0.25">
      <c r="A5988">
        <f>-19.6784544577794</f>
        <v>-19.678454457779399</v>
      </c>
      <c r="B5988">
        <v>-18.689441148124502</v>
      </c>
    </row>
    <row r="5989" spans="1:2" x14ac:dyDescent="0.25">
      <c r="A5989">
        <v>0.44629083297429001</v>
      </c>
      <c r="B5989">
        <v>1.6448123401117201</v>
      </c>
    </row>
    <row r="5990" spans="1:2" x14ac:dyDescent="0.25">
      <c r="A5990">
        <v>2.30210787510355</v>
      </c>
      <c r="B5990">
        <v>7.5502636880562601</v>
      </c>
    </row>
    <row r="5991" spans="1:2" x14ac:dyDescent="0.25">
      <c r="A5991">
        <v>3.0549271757483498</v>
      </c>
      <c r="B5991">
        <v>1.20035658850001</v>
      </c>
    </row>
    <row r="5992" spans="1:2" x14ac:dyDescent="0.25">
      <c r="A5992">
        <v>11.185812468940799</v>
      </c>
      <c r="B5992">
        <v>1.0108328033223</v>
      </c>
    </row>
    <row r="5993" spans="1:2" x14ac:dyDescent="0.25">
      <c r="A5993">
        <f>-29.7985895195602</f>
        <v>-29.798589519560199</v>
      </c>
      <c r="B5993">
        <v>-15.7887788170914</v>
      </c>
    </row>
    <row r="5994" spans="1:2" x14ac:dyDescent="0.25">
      <c r="A5994">
        <v>35.847376596058602</v>
      </c>
      <c r="B5994">
        <v>-7.8341582632824096</v>
      </c>
    </row>
    <row r="5995" spans="1:2" x14ac:dyDescent="0.25">
      <c r="A5995">
        <v>22.501930685559699</v>
      </c>
      <c r="B5995">
        <v>-4.8210904908721597</v>
      </c>
    </row>
    <row r="5996" spans="1:2" x14ac:dyDescent="0.25">
      <c r="A5996">
        <v>31.7325134523469</v>
      </c>
      <c r="B5996">
        <v>-3.1718349733123801</v>
      </c>
    </row>
    <row r="5997" spans="1:2" x14ac:dyDescent="0.25">
      <c r="A5997">
        <f>-24.283125127454</f>
        <v>-24.283125127453999</v>
      </c>
      <c r="B5997">
        <v>-14.638227033936801</v>
      </c>
    </row>
    <row r="5998" spans="1:2" x14ac:dyDescent="0.25">
      <c r="A5998">
        <f>-15.4060969891177</f>
        <v>-15.4060969891177</v>
      </c>
      <c r="B5998">
        <v>-18.652701406471799</v>
      </c>
    </row>
    <row r="5999" spans="1:2" x14ac:dyDescent="0.25">
      <c r="A5999">
        <v>20.91706086764</v>
      </c>
      <c r="B5999">
        <v>-9.0288265747806893</v>
      </c>
    </row>
    <row r="6000" spans="1:2" x14ac:dyDescent="0.25">
      <c r="A6000">
        <v>-1.1990373496340201</v>
      </c>
      <c r="B6000">
        <v>3.0992854760356399</v>
      </c>
    </row>
    <row r="6001" spans="1:2" x14ac:dyDescent="0.25">
      <c r="A6001">
        <f>-31.7532003454432</f>
        <v>-31.753200345443201</v>
      </c>
      <c r="B6001">
        <v>-16.011195675117801</v>
      </c>
    </row>
    <row r="6002" spans="1:2" x14ac:dyDescent="0.25">
      <c r="A6002">
        <v>9.8865279525130205</v>
      </c>
      <c r="B6002">
        <v>8.0974914786272993</v>
      </c>
    </row>
    <row r="6003" spans="1:2" x14ac:dyDescent="0.25">
      <c r="A6003">
        <v>36.053242720494502</v>
      </c>
      <c r="B6003">
        <v>-9.5245705997083494</v>
      </c>
    </row>
    <row r="6004" spans="1:2" x14ac:dyDescent="0.25">
      <c r="A6004">
        <f>-16.609281907238</f>
        <v>-16.609281907238</v>
      </c>
      <c r="B6004">
        <v>-12.5255202106336</v>
      </c>
    </row>
    <row r="6005" spans="1:2" x14ac:dyDescent="0.25">
      <c r="A6005">
        <v>38.753763755990299</v>
      </c>
      <c r="B6005">
        <v>-0.86745236154567795</v>
      </c>
    </row>
    <row r="6006" spans="1:2" x14ac:dyDescent="0.25">
      <c r="A6006">
        <v>32.451228443764201</v>
      </c>
      <c r="B6006">
        <v>-4.3406051755552397</v>
      </c>
    </row>
    <row r="6007" spans="1:2" x14ac:dyDescent="0.25">
      <c r="A6007">
        <v>7.5940938259531601</v>
      </c>
      <c r="B6007">
        <v>-0.25219293085165101</v>
      </c>
    </row>
    <row r="6008" spans="1:2" x14ac:dyDescent="0.25">
      <c r="A6008">
        <v>6.4643863342123202</v>
      </c>
      <c r="B6008">
        <v>1.721704175982</v>
      </c>
    </row>
    <row r="6009" spans="1:2" x14ac:dyDescent="0.25">
      <c r="A6009">
        <f>-29.9965102906194</f>
        <v>-29.996510290619401</v>
      </c>
      <c r="B6009">
        <v>-19.4059446934391</v>
      </c>
    </row>
    <row r="6010" spans="1:2" x14ac:dyDescent="0.25">
      <c r="A6010">
        <v>40.050467976914099</v>
      </c>
      <c r="B6010">
        <v>-2.1976556329503798</v>
      </c>
    </row>
    <row r="6011" spans="1:2" x14ac:dyDescent="0.25">
      <c r="A6011">
        <f>-27.4269174191384</f>
        <v>-27.426917419138402</v>
      </c>
      <c r="B6011">
        <v>-18.068594338497601</v>
      </c>
    </row>
    <row r="6012" spans="1:2" x14ac:dyDescent="0.25">
      <c r="A6012">
        <v>3.2468122058333702</v>
      </c>
      <c r="B6012">
        <v>1.00151601741913</v>
      </c>
    </row>
    <row r="6013" spans="1:2" x14ac:dyDescent="0.25">
      <c r="A6013">
        <f>-20.3779619798149</f>
        <v>-20.377961979814899</v>
      </c>
      <c r="B6013">
        <v>-9.5175167495869601</v>
      </c>
    </row>
    <row r="6014" spans="1:2" x14ac:dyDescent="0.25">
      <c r="A6014">
        <v>30.868206903066898</v>
      </c>
      <c r="B6014">
        <v>0.20097086997211899</v>
      </c>
    </row>
    <row r="6015" spans="1:2" x14ac:dyDescent="0.25">
      <c r="A6015">
        <f>-30.5467464843238</f>
        <v>-30.546746484323801</v>
      </c>
      <c r="B6015">
        <v>-13.9707841467302</v>
      </c>
    </row>
    <row r="6016" spans="1:2" x14ac:dyDescent="0.25">
      <c r="A6016">
        <v>5.2826148099222801</v>
      </c>
      <c r="B6016">
        <v>0.75331801322249203</v>
      </c>
    </row>
    <row r="6017" spans="1:2" x14ac:dyDescent="0.25">
      <c r="A6017">
        <f>-29.0055863615695</f>
        <v>-29.005586361569499</v>
      </c>
      <c r="B6017">
        <v>-18.818574392760102</v>
      </c>
    </row>
    <row r="6018" spans="1:2" x14ac:dyDescent="0.25">
      <c r="A6018">
        <f>-19.7947508185051</f>
        <v>-19.794750818505101</v>
      </c>
      <c r="B6018">
        <v>-11.2506760437631</v>
      </c>
    </row>
    <row r="6019" spans="1:2" x14ac:dyDescent="0.25">
      <c r="A6019">
        <v>3.8069534275801402</v>
      </c>
      <c r="B6019">
        <v>7.6146243060370198</v>
      </c>
    </row>
    <row r="6020" spans="1:2" x14ac:dyDescent="0.25">
      <c r="A6020">
        <f>-24.2924520805734</f>
        <v>-24.292452080573401</v>
      </c>
      <c r="B6020">
        <v>-18.901674965749098</v>
      </c>
    </row>
    <row r="6021" spans="1:2" x14ac:dyDescent="0.25">
      <c r="A6021">
        <v>-3.1858231934152901</v>
      </c>
      <c r="B6021">
        <v>7.1749189926324997</v>
      </c>
    </row>
    <row r="6022" spans="1:2" x14ac:dyDescent="0.25">
      <c r="A6022">
        <f>-17.2699349795488</f>
        <v>-17.2699349795488</v>
      </c>
      <c r="B6022">
        <v>-10.422986745834301</v>
      </c>
    </row>
    <row r="6023" spans="1:2" x14ac:dyDescent="0.25">
      <c r="A6023">
        <v>28.891103508637901</v>
      </c>
      <c r="B6023">
        <v>-3.4969561463312502</v>
      </c>
    </row>
    <row r="6024" spans="1:2" x14ac:dyDescent="0.25">
      <c r="A6024">
        <f>-21.1822782189066</f>
        <v>-21.1822782189066</v>
      </c>
      <c r="B6024">
        <v>-17.339188564768801</v>
      </c>
    </row>
    <row r="6025" spans="1:2" x14ac:dyDescent="0.25">
      <c r="A6025">
        <v>3.1873765538757302</v>
      </c>
      <c r="B6025">
        <v>1.2740991103116399</v>
      </c>
    </row>
    <row r="6026" spans="1:2" x14ac:dyDescent="0.25">
      <c r="A6026">
        <v>23.1156724281077</v>
      </c>
      <c r="B6026">
        <v>-7.0107769089119802</v>
      </c>
    </row>
    <row r="6027" spans="1:2" x14ac:dyDescent="0.25">
      <c r="A6027">
        <f>-17.7955168337057</f>
        <v>-17.795516833705701</v>
      </c>
      <c r="B6027">
        <v>-9.7391068199655297</v>
      </c>
    </row>
    <row r="6028" spans="1:2" x14ac:dyDescent="0.25">
      <c r="A6028">
        <v>23.647414202063899</v>
      </c>
      <c r="B6028">
        <v>-1.1087127673060899</v>
      </c>
    </row>
    <row r="6029" spans="1:2" x14ac:dyDescent="0.25">
      <c r="A6029">
        <v>25.430943476191299</v>
      </c>
      <c r="B6029">
        <v>-6.3561757082813903</v>
      </c>
    </row>
    <row r="6030" spans="1:2" x14ac:dyDescent="0.25">
      <c r="A6030">
        <f>-24.4535364587074</f>
        <v>-24.453536458707401</v>
      </c>
      <c r="B6030">
        <v>-16.781369405604501</v>
      </c>
    </row>
    <row r="6031" spans="1:2" x14ac:dyDescent="0.25">
      <c r="A6031">
        <f>-25.3479716364806</f>
        <v>-25.347971636480601</v>
      </c>
      <c r="B6031">
        <v>-10.519317282006</v>
      </c>
    </row>
    <row r="6032" spans="1:2" x14ac:dyDescent="0.25">
      <c r="A6032">
        <v>12.1244896401756</v>
      </c>
      <c r="B6032">
        <v>9.4781180173293897</v>
      </c>
    </row>
    <row r="6033" spans="1:2" x14ac:dyDescent="0.25">
      <c r="A6033">
        <v>13.2311446474581</v>
      </c>
      <c r="B6033">
        <v>1.4303261500595399</v>
      </c>
    </row>
    <row r="6034" spans="1:2" x14ac:dyDescent="0.25">
      <c r="A6034">
        <v>29.970336002420801</v>
      </c>
      <c r="B6034">
        <v>-0.22064139484447401</v>
      </c>
    </row>
    <row r="6035" spans="1:2" x14ac:dyDescent="0.25">
      <c r="A6035">
        <f>-30.5569228099098</f>
        <v>-30.5569228099098</v>
      </c>
      <c r="B6035">
        <v>-10.4030795491382</v>
      </c>
    </row>
    <row r="6036" spans="1:2" x14ac:dyDescent="0.25">
      <c r="A6036">
        <f>-29.928209799891</f>
        <v>-29.928209799891</v>
      </c>
      <c r="B6036">
        <v>-10.857902326239</v>
      </c>
    </row>
    <row r="6037" spans="1:2" x14ac:dyDescent="0.25">
      <c r="A6037">
        <f>-16.3618780288671</f>
        <v>-16.3618780288671</v>
      </c>
      <c r="B6037">
        <v>-16.766138641854599</v>
      </c>
    </row>
    <row r="6038" spans="1:2" x14ac:dyDescent="0.25">
      <c r="A6038">
        <v>33.296166518995101</v>
      </c>
      <c r="B6038">
        <v>-8.9826651440981493</v>
      </c>
    </row>
    <row r="6039" spans="1:2" x14ac:dyDescent="0.25">
      <c r="A6039">
        <v>2.5748089400743401</v>
      </c>
      <c r="B6039">
        <v>3.6020673227961302</v>
      </c>
    </row>
    <row r="6040" spans="1:2" x14ac:dyDescent="0.25">
      <c r="A6040">
        <f>-16.0357800400685</f>
        <v>-16.035780040068499</v>
      </c>
      <c r="B6040">
        <v>-14.987982893734999</v>
      </c>
    </row>
    <row r="6041" spans="1:2" x14ac:dyDescent="0.25">
      <c r="A6041">
        <f>-25.1602533827658</f>
        <v>-25.160253382765799</v>
      </c>
      <c r="B6041">
        <v>-15.6981448035553</v>
      </c>
    </row>
    <row r="6042" spans="1:2" x14ac:dyDescent="0.25">
      <c r="A6042">
        <v>-3.6279730874749898</v>
      </c>
      <c r="B6042">
        <v>4.4017700599665099</v>
      </c>
    </row>
    <row r="6043" spans="1:2" x14ac:dyDescent="0.25">
      <c r="A6043">
        <v>21.8766002821041</v>
      </c>
      <c r="B6043">
        <v>-9.44033718908066</v>
      </c>
    </row>
    <row r="6044" spans="1:2" x14ac:dyDescent="0.25">
      <c r="A6044">
        <f>-20.4542748120566</f>
        <v>-20.4542748120566</v>
      </c>
      <c r="B6044">
        <v>-9.4449222359794707</v>
      </c>
    </row>
    <row r="6045" spans="1:2" x14ac:dyDescent="0.25">
      <c r="A6045">
        <v>21.309228935207098</v>
      </c>
      <c r="B6045">
        <v>-7.2737462311272996</v>
      </c>
    </row>
    <row r="6046" spans="1:2" x14ac:dyDescent="0.25">
      <c r="A6046">
        <v>-4.60055447321934</v>
      </c>
      <c r="B6046">
        <v>6.1242176845638197</v>
      </c>
    </row>
    <row r="6047" spans="1:2" x14ac:dyDescent="0.25">
      <c r="A6047">
        <f>-17.4047418317429</f>
        <v>-17.4047418317429</v>
      </c>
      <c r="B6047">
        <v>-15.5782891158577</v>
      </c>
    </row>
    <row r="6048" spans="1:2" x14ac:dyDescent="0.25">
      <c r="A6048">
        <v>21.905352078405301</v>
      </c>
      <c r="B6048">
        <v>-7.9360607882546201</v>
      </c>
    </row>
    <row r="6049" spans="1:2" x14ac:dyDescent="0.25">
      <c r="A6049">
        <v>2.09368920995913</v>
      </c>
      <c r="B6049">
        <v>4.0009683082371197</v>
      </c>
    </row>
    <row r="6050" spans="1:2" x14ac:dyDescent="0.25">
      <c r="A6050">
        <f>-23.2868647102028</f>
        <v>-23.286864710202799</v>
      </c>
      <c r="B6050">
        <v>-17.809513225873602</v>
      </c>
    </row>
    <row r="6051" spans="1:2" x14ac:dyDescent="0.25">
      <c r="A6051">
        <v>-3.1649021090498399</v>
      </c>
      <c r="B6051">
        <v>7.30481325212919E-2</v>
      </c>
    </row>
    <row r="6052" spans="1:2" x14ac:dyDescent="0.25">
      <c r="A6052">
        <f>-34.6110203344694</f>
        <v>-34.611020334469401</v>
      </c>
      <c r="B6052">
        <v>-16.955161146922801</v>
      </c>
    </row>
    <row r="6053" spans="1:2" x14ac:dyDescent="0.25">
      <c r="A6053">
        <f>-26.2166930458507</f>
        <v>-26.2166930458507</v>
      </c>
      <c r="B6053">
        <v>-13.6112668808761</v>
      </c>
    </row>
    <row r="6054" spans="1:2" x14ac:dyDescent="0.25">
      <c r="A6054">
        <f>-35.0641502967346</f>
        <v>-35.064150296734603</v>
      </c>
      <c r="B6054">
        <v>-10.353785270665799</v>
      </c>
    </row>
    <row r="6055" spans="1:2" x14ac:dyDescent="0.25">
      <c r="A6055">
        <v>1.41649075265515</v>
      </c>
      <c r="B6055">
        <v>2.0188956962696101</v>
      </c>
    </row>
    <row r="6056" spans="1:2" x14ac:dyDescent="0.25">
      <c r="A6056">
        <v>39.839924905846402</v>
      </c>
      <c r="B6056">
        <v>-7.2846384268793001</v>
      </c>
    </row>
    <row r="6057" spans="1:2" x14ac:dyDescent="0.25">
      <c r="A6057">
        <f>-22.8727000172759</f>
        <v>-22.8727000172759</v>
      </c>
      <c r="B6057">
        <v>-16.237935881377101</v>
      </c>
    </row>
    <row r="6058" spans="1:2" x14ac:dyDescent="0.25">
      <c r="A6058">
        <v>37.550226243700202</v>
      </c>
      <c r="B6058">
        <v>-5.4110060081916096</v>
      </c>
    </row>
    <row r="6059" spans="1:2" x14ac:dyDescent="0.25">
      <c r="A6059">
        <f>-27.815484401898</f>
        <v>-27.815484401898001</v>
      </c>
      <c r="B6059">
        <v>-18.593572763165302</v>
      </c>
    </row>
    <row r="6060" spans="1:2" x14ac:dyDescent="0.25">
      <c r="A6060">
        <v>39.289880616744</v>
      </c>
      <c r="B6060">
        <v>-6.1391762765475004</v>
      </c>
    </row>
    <row r="6061" spans="1:2" x14ac:dyDescent="0.25">
      <c r="A6061">
        <f>-34.6674918034294</f>
        <v>-34.6674918034294</v>
      </c>
      <c r="B6061">
        <v>-13.9756416113933</v>
      </c>
    </row>
    <row r="6062" spans="1:2" x14ac:dyDescent="0.25">
      <c r="A6062">
        <v>32.603958338673003</v>
      </c>
      <c r="B6062">
        <v>-8.7426576356722094</v>
      </c>
    </row>
    <row r="6063" spans="1:2" x14ac:dyDescent="0.25">
      <c r="A6063">
        <v>29.074427455807601</v>
      </c>
      <c r="B6063">
        <v>-8.3929801559113706</v>
      </c>
    </row>
    <row r="6064" spans="1:2" x14ac:dyDescent="0.25">
      <c r="A6064">
        <v>22.262270393007601</v>
      </c>
      <c r="B6064">
        <v>-8.60979106136738</v>
      </c>
    </row>
    <row r="6065" spans="1:2" x14ac:dyDescent="0.25">
      <c r="A6065">
        <v>37.400808695418803</v>
      </c>
      <c r="B6065">
        <v>-1.73976602533481</v>
      </c>
    </row>
    <row r="6066" spans="1:2" x14ac:dyDescent="0.25">
      <c r="A6066">
        <f>-15.7624906991328</f>
        <v>-15.762490699132799</v>
      </c>
      <c r="B6066">
        <v>-14.516098071770999</v>
      </c>
    </row>
    <row r="6067" spans="1:2" x14ac:dyDescent="0.25">
      <c r="A6067">
        <f>-30.7630054601954</f>
        <v>-30.763005460195401</v>
      </c>
      <c r="B6067">
        <v>-19.3440042359492</v>
      </c>
    </row>
    <row r="6068" spans="1:2" x14ac:dyDescent="0.25">
      <c r="A6068">
        <f>-34.698777832295</f>
        <v>-34.698777832295001</v>
      </c>
      <c r="B6068">
        <v>-11.3760597028684</v>
      </c>
    </row>
    <row r="6069" spans="1:2" x14ac:dyDescent="0.25">
      <c r="A6069">
        <v>-6.3158538117113503</v>
      </c>
      <c r="B6069">
        <v>0.31962041582960199</v>
      </c>
    </row>
    <row r="6070" spans="1:2" x14ac:dyDescent="0.25">
      <c r="A6070">
        <v>33.263970770459899</v>
      </c>
      <c r="B6070">
        <v>-5.8185598880398004</v>
      </c>
    </row>
    <row r="6071" spans="1:2" x14ac:dyDescent="0.25">
      <c r="A6071">
        <v>32.830247794583499</v>
      </c>
      <c r="B6071">
        <v>-2.4838511606755498</v>
      </c>
    </row>
    <row r="6072" spans="1:2" x14ac:dyDescent="0.25">
      <c r="A6072">
        <f>-22.3731361261772</f>
        <v>-22.373136126177201</v>
      </c>
      <c r="B6072">
        <v>-12.553138127142599</v>
      </c>
    </row>
    <row r="6073" spans="1:2" x14ac:dyDescent="0.25">
      <c r="A6073">
        <f>-30.7728396310965</f>
        <v>-30.772839631096499</v>
      </c>
      <c r="B6073">
        <v>-12.3136955359802</v>
      </c>
    </row>
    <row r="6074" spans="1:2" x14ac:dyDescent="0.25">
      <c r="A6074">
        <v>39.861689729033401</v>
      </c>
      <c r="B6074">
        <v>-5.5673708635758103</v>
      </c>
    </row>
    <row r="6075" spans="1:2" x14ac:dyDescent="0.25">
      <c r="A6075">
        <v>-4.4205242085127701</v>
      </c>
      <c r="B6075">
        <v>7.1005227932248696</v>
      </c>
    </row>
    <row r="6076" spans="1:2" x14ac:dyDescent="0.25">
      <c r="A6076">
        <f>-24.7940169963589</f>
        <v>-24.794016996358899</v>
      </c>
      <c r="B6076">
        <v>-12.4230715133594</v>
      </c>
    </row>
    <row r="6077" spans="1:2" x14ac:dyDescent="0.25">
      <c r="A6077">
        <f>-27.1679081602424</f>
        <v>-27.167908160242401</v>
      </c>
      <c r="B6077">
        <v>-15.3684688940006</v>
      </c>
    </row>
    <row r="6078" spans="1:2" x14ac:dyDescent="0.25">
      <c r="A6078">
        <v>-1.05185593731811</v>
      </c>
      <c r="B6078">
        <v>5.4329472502091303</v>
      </c>
    </row>
    <row r="6079" spans="1:2" x14ac:dyDescent="0.25">
      <c r="A6079">
        <v>-3.21755111045321</v>
      </c>
      <c r="B6079">
        <v>3.76239343708288</v>
      </c>
    </row>
    <row r="6080" spans="1:2" x14ac:dyDescent="0.25">
      <c r="A6080">
        <v>6.9843145672582096</v>
      </c>
      <c r="B6080">
        <v>0.90377586562718304</v>
      </c>
    </row>
    <row r="6081" spans="1:2" x14ac:dyDescent="0.25">
      <c r="A6081">
        <f>-25.1094450686735</f>
        <v>-25.109445068673502</v>
      </c>
      <c r="B6081">
        <v>-17.293174304151002</v>
      </c>
    </row>
    <row r="6082" spans="1:2" x14ac:dyDescent="0.25">
      <c r="A6082">
        <v>31.980831621315499</v>
      </c>
      <c r="B6082">
        <v>-8.9638066190193708</v>
      </c>
    </row>
    <row r="6083" spans="1:2" x14ac:dyDescent="0.25">
      <c r="A6083">
        <v>12.3497662899108</v>
      </c>
      <c r="B6083">
        <v>3.0271898533467501</v>
      </c>
    </row>
    <row r="6084" spans="1:2" x14ac:dyDescent="0.25">
      <c r="A6084">
        <v>5.6923224880324303</v>
      </c>
      <c r="B6084">
        <v>5.9609951204121003</v>
      </c>
    </row>
    <row r="6085" spans="1:2" x14ac:dyDescent="0.25">
      <c r="A6085">
        <f>-33.1702055109381</f>
        <v>-33.170205510938104</v>
      </c>
      <c r="B6085">
        <v>-13.5571884917721</v>
      </c>
    </row>
    <row r="6086" spans="1:2" x14ac:dyDescent="0.25">
      <c r="A6086">
        <v>4.7160432595613297</v>
      </c>
      <c r="B6086">
        <v>8.2542322980562002</v>
      </c>
    </row>
    <row r="6087" spans="1:2" x14ac:dyDescent="0.25">
      <c r="A6087">
        <v>36.329028428614599</v>
      </c>
      <c r="B6087">
        <v>-6.86011217469831</v>
      </c>
    </row>
    <row r="6088" spans="1:2" x14ac:dyDescent="0.25">
      <c r="A6088">
        <v>12.994405183081</v>
      </c>
      <c r="B6088">
        <v>4.0634022279303998</v>
      </c>
    </row>
    <row r="6089" spans="1:2" x14ac:dyDescent="0.25">
      <c r="A6089">
        <v>4.0140503837349497</v>
      </c>
      <c r="B6089">
        <v>7.6150924361192598E-2</v>
      </c>
    </row>
    <row r="6090" spans="1:2" x14ac:dyDescent="0.25">
      <c r="A6090">
        <v>10.295372573006199</v>
      </c>
      <c r="B6090">
        <v>9.3424971045446198E-2</v>
      </c>
    </row>
    <row r="6091" spans="1:2" x14ac:dyDescent="0.25">
      <c r="A6091">
        <f>-22.9820793580041</f>
        <v>-22.9820793580041</v>
      </c>
      <c r="B6091">
        <v>-19.151236676411902</v>
      </c>
    </row>
    <row r="6092" spans="1:2" x14ac:dyDescent="0.25">
      <c r="A6092">
        <v>30.8391353842228</v>
      </c>
      <c r="B6092">
        <v>-2.60242886243722</v>
      </c>
    </row>
    <row r="6093" spans="1:2" x14ac:dyDescent="0.25">
      <c r="A6093">
        <f>-33.1477810375044</f>
        <v>-33.147781037504402</v>
      </c>
      <c r="B6093">
        <v>-18.3308350775858</v>
      </c>
    </row>
    <row r="6094" spans="1:2" x14ac:dyDescent="0.25">
      <c r="A6094">
        <v>33.456224565544503</v>
      </c>
      <c r="B6094">
        <v>-4.8517152712082003</v>
      </c>
    </row>
    <row r="6095" spans="1:2" x14ac:dyDescent="0.25">
      <c r="A6095">
        <v>36.033616988057901</v>
      </c>
      <c r="B6095">
        <v>0.29091684012450902</v>
      </c>
    </row>
    <row r="6096" spans="1:2" x14ac:dyDescent="0.25">
      <c r="A6096">
        <f>-21.4723038110888</f>
        <v>-21.4723038110888</v>
      </c>
      <c r="B6096">
        <v>-16.284583263652699</v>
      </c>
    </row>
    <row r="6097" spans="1:2" x14ac:dyDescent="0.25">
      <c r="A6097">
        <v>37.975782038513799</v>
      </c>
      <c r="B6097">
        <v>-3.4926895086531098</v>
      </c>
    </row>
    <row r="6098" spans="1:2" x14ac:dyDescent="0.25">
      <c r="A6098">
        <f>-23.6939947574936</f>
        <v>-23.693994757493599</v>
      </c>
      <c r="B6098">
        <v>-13.009783146972801</v>
      </c>
    </row>
    <row r="6099" spans="1:2" x14ac:dyDescent="0.25">
      <c r="A6099">
        <v>6.5252790597513401</v>
      </c>
      <c r="B6099">
        <v>3.7694306547517198</v>
      </c>
    </row>
    <row r="6100" spans="1:2" x14ac:dyDescent="0.25">
      <c r="A6100">
        <f>-20.2705993097436</f>
        <v>-20.270599309743599</v>
      </c>
      <c r="B6100">
        <v>-18.3482657913721</v>
      </c>
    </row>
    <row r="6101" spans="1:2" x14ac:dyDescent="0.25">
      <c r="A6101">
        <v>25.0045227640409</v>
      </c>
      <c r="B6101">
        <v>-9.4807078318029792</v>
      </c>
    </row>
    <row r="6102" spans="1:2" x14ac:dyDescent="0.25">
      <c r="A6102">
        <v>-4.8993742078526097</v>
      </c>
      <c r="B6102">
        <v>1.43898240267691</v>
      </c>
    </row>
    <row r="6103" spans="1:2" x14ac:dyDescent="0.25">
      <c r="A6103">
        <f>-21.4572976415962</f>
        <v>-21.457297641596199</v>
      </c>
      <c r="B6103">
        <v>-17.487344646296499</v>
      </c>
    </row>
    <row r="6104" spans="1:2" x14ac:dyDescent="0.25">
      <c r="A6104">
        <v>-3.9074526427195901</v>
      </c>
      <c r="B6104">
        <v>8.5459327094336395</v>
      </c>
    </row>
    <row r="6105" spans="1:2" x14ac:dyDescent="0.25">
      <c r="A6105">
        <f>-23.1811572242862</f>
        <v>-23.181157224286199</v>
      </c>
      <c r="B6105">
        <v>-13.8111791164203</v>
      </c>
    </row>
    <row r="6106" spans="1:2" x14ac:dyDescent="0.25">
      <c r="A6106">
        <v>28.1011393310127</v>
      </c>
      <c r="B6106">
        <v>-9.4712554674729201</v>
      </c>
    </row>
    <row r="6107" spans="1:2" x14ac:dyDescent="0.25">
      <c r="A6107">
        <v>-1.30936097992627</v>
      </c>
      <c r="B6107">
        <v>8.7306045132513592</v>
      </c>
    </row>
    <row r="6108" spans="1:2" x14ac:dyDescent="0.25">
      <c r="A6108">
        <f>-24.1097508887197</f>
        <v>-24.109750888719699</v>
      </c>
      <c r="B6108">
        <v>-11.149712741803601</v>
      </c>
    </row>
    <row r="6109" spans="1:2" x14ac:dyDescent="0.25">
      <c r="A6109">
        <v>39.436167071661998</v>
      </c>
      <c r="B6109">
        <v>-4.7108663526721203E-2</v>
      </c>
    </row>
    <row r="6110" spans="1:2" x14ac:dyDescent="0.25">
      <c r="A6110">
        <v>22.651257623268599</v>
      </c>
      <c r="B6110">
        <v>-6.78481631650273</v>
      </c>
    </row>
    <row r="6111" spans="1:2" x14ac:dyDescent="0.25">
      <c r="A6111">
        <v>30.838182413492699</v>
      </c>
      <c r="B6111">
        <v>5.9967842788314102E-2</v>
      </c>
    </row>
    <row r="6112" spans="1:2" x14ac:dyDescent="0.25">
      <c r="A6112">
        <v>34.561053587561901</v>
      </c>
      <c r="B6112">
        <v>-2.9594028795841001</v>
      </c>
    </row>
    <row r="6113" spans="1:2" x14ac:dyDescent="0.25">
      <c r="A6113">
        <v>25.970606769430098</v>
      </c>
      <c r="B6113">
        <v>-6.7369796722828896</v>
      </c>
    </row>
    <row r="6114" spans="1:2" x14ac:dyDescent="0.25">
      <c r="A6114">
        <f>-21.778646377017</f>
        <v>-21.778646377017001</v>
      </c>
      <c r="B6114">
        <v>-15.6294141632071</v>
      </c>
    </row>
    <row r="6115" spans="1:2" x14ac:dyDescent="0.25">
      <c r="A6115">
        <v>32.564656771999303</v>
      </c>
      <c r="B6115">
        <v>-6.8550595851169698</v>
      </c>
    </row>
    <row r="6116" spans="1:2" x14ac:dyDescent="0.25">
      <c r="A6116">
        <v>5.8455657588350496</v>
      </c>
      <c r="B6116">
        <v>7.6328142140678699</v>
      </c>
    </row>
    <row r="6117" spans="1:2" x14ac:dyDescent="0.25">
      <c r="A6117">
        <f>-17.1122102780833</f>
        <v>-17.1122102780833</v>
      </c>
      <c r="B6117">
        <v>-14.6628997012163</v>
      </c>
    </row>
    <row r="6118" spans="1:2" x14ac:dyDescent="0.25">
      <c r="A6118">
        <f>-15.8313507051166</f>
        <v>-15.8313507051166</v>
      </c>
      <c r="B6118">
        <v>-16.336213553819601</v>
      </c>
    </row>
    <row r="6119" spans="1:2" x14ac:dyDescent="0.25">
      <c r="A6119">
        <v>34.843964001557403</v>
      </c>
      <c r="B6119">
        <v>-8.3454484998442702</v>
      </c>
    </row>
    <row r="6120" spans="1:2" x14ac:dyDescent="0.25">
      <c r="A6120">
        <v>32.374766488223599</v>
      </c>
      <c r="B6120">
        <v>-5.4598571060136303</v>
      </c>
    </row>
    <row r="6121" spans="1:2" x14ac:dyDescent="0.25">
      <c r="A6121">
        <v>33.177057486238603</v>
      </c>
      <c r="B6121">
        <v>-4.7584243655232203</v>
      </c>
    </row>
    <row r="6122" spans="1:2" x14ac:dyDescent="0.25">
      <c r="A6122">
        <v>-2.5846243670215201</v>
      </c>
      <c r="B6122">
        <v>5.0843801376759004</v>
      </c>
    </row>
    <row r="6123" spans="1:2" x14ac:dyDescent="0.25">
      <c r="A6123">
        <v>37.290854590869998</v>
      </c>
      <c r="B6123">
        <v>-1.5475944204019501</v>
      </c>
    </row>
    <row r="6124" spans="1:2" x14ac:dyDescent="0.25">
      <c r="A6124">
        <f>-26.0550371484945</f>
        <v>-26.055037148494499</v>
      </c>
      <c r="B6124">
        <v>-11.9564749782798</v>
      </c>
    </row>
    <row r="6125" spans="1:2" x14ac:dyDescent="0.25">
      <c r="A6125">
        <f>-23.4381504247045</f>
        <v>-23.438150424704499</v>
      </c>
      <c r="B6125">
        <v>-19.206754866417601</v>
      </c>
    </row>
    <row r="6126" spans="1:2" x14ac:dyDescent="0.25">
      <c r="A6126">
        <v>-0.78220618817130905</v>
      </c>
      <c r="B6126">
        <v>1.4448954265648899</v>
      </c>
    </row>
    <row r="6127" spans="1:2" x14ac:dyDescent="0.25">
      <c r="A6127">
        <v>37.858295194319098</v>
      </c>
      <c r="B6127">
        <v>-4.4958433098317201</v>
      </c>
    </row>
    <row r="6128" spans="1:2" x14ac:dyDescent="0.25">
      <c r="A6128">
        <v>-2.7057158852016001E-2</v>
      </c>
      <c r="B6128">
        <v>6.1000209952565099</v>
      </c>
    </row>
    <row r="6129" spans="1:2" x14ac:dyDescent="0.25">
      <c r="A6129">
        <v>11.534511333136299</v>
      </c>
      <c r="B6129">
        <v>5.1261886483163801</v>
      </c>
    </row>
    <row r="6130" spans="1:2" x14ac:dyDescent="0.25">
      <c r="A6130">
        <v>5.4760585615083199</v>
      </c>
      <c r="B6130">
        <v>4.2730510660285699</v>
      </c>
    </row>
    <row r="6131" spans="1:2" x14ac:dyDescent="0.25">
      <c r="A6131">
        <v>31.825982232065702</v>
      </c>
      <c r="B6131">
        <v>-3.3024374162605299</v>
      </c>
    </row>
    <row r="6132" spans="1:2" x14ac:dyDescent="0.25">
      <c r="A6132">
        <v>3.0424210280815398</v>
      </c>
      <c r="B6132">
        <v>0.53461839947288103</v>
      </c>
    </row>
    <row r="6133" spans="1:2" x14ac:dyDescent="0.25">
      <c r="A6133">
        <f>-34.2214200971853</f>
        <v>-34.221420097185302</v>
      </c>
      <c r="B6133">
        <v>-15.930101310278101</v>
      </c>
    </row>
    <row r="6134" spans="1:2" x14ac:dyDescent="0.25">
      <c r="A6134">
        <v>35.719687391957102</v>
      </c>
      <c r="B6134">
        <v>-1.0382386466187099</v>
      </c>
    </row>
    <row r="6135" spans="1:2" x14ac:dyDescent="0.25">
      <c r="A6135">
        <v>8.8771899931498996</v>
      </c>
      <c r="B6135">
        <v>1.4727094559268801</v>
      </c>
    </row>
    <row r="6136" spans="1:2" x14ac:dyDescent="0.25">
      <c r="A6136">
        <f>-33.1427250588294</f>
        <v>-33.142725058829399</v>
      </c>
      <c r="B6136">
        <v>-17.876163199171799</v>
      </c>
    </row>
    <row r="6137" spans="1:2" x14ac:dyDescent="0.25">
      <c r="A6137">
        <v>0.106292565232723</v>
      </c>
      <c r="B6137">
        <v>4.69779824865088</v>
      </c>
    </row>
    <row r="6138" spans="1:2" x14ac:dyDescent="0.25">
      <c r="A6138">
        <v>-8.7744342237528805E-2</v>
      </c>
      <c r="B6138">
        <v>5.3899706045112303</v>
      </c>
    </row>
    <row r="6139" spans="1:2" x14ac:dyDescent="0.25">
      <c r="A6139">
        <v>35.785995617542</v>
      </c>
      <c r="B6139">
        <v>-1.4840419467974899</v>
      </c>
    </row>
    <row r="6140" spans="1:2" x14ac:dyDescent="0.25">
      <c r="A6140">
        <f>-34.7214324685229</f>
        <v>-34.721432468522899</v>
      </c>
      <c r="B6140">
        <v>-10.058469234830399</v>
      </c>
    </row>
    <row r="6141" spans="1:2" x14ac:dyDescent="0.25">
      <c r="A6141">
        <f>-22.4918658169692</f>
        <v>-22.491865816969199</v>
      </c>
      <c r="B6141">
        <v>-12.0424258100846</v>
      </c>
    </row>
    <row r="6142" spans="1:2" x14ac:dyDescent="0.25">
      <c r="A6142">
        <v>22.2191055076119</v>
      </c>
      <c r="B6142">
        <v>-3.8159436561793298</v>
      </c>
    </row>
    <row r="6143" spans="1:2" x14ac:dyDescent="0.25">
      <c r="A6143">
        <v>9.9548946619609602</v>
      </c>
      <c r="B6143">
        <v>1.72775939768767</v>
      </c>
    </row>
    <row r="6144" spans="1:2" x14ac:dyDescent="0.25">
      <c r="A6144">
        <v>21.521910826535301</v>
      </c>
      <c r="B6144">
        <v>-3.4930454837367901</v>
      </c>
    </row>
    <row r="6145" spans="1:2" x14ac:dyDescent="0.25">
      <c r="A6145">
        <f>-19.1657290771693</f>
        <v>-19.165729077169299</v>
      </c>
      <c r="B6145">
        <v>-19.235150563436399</v>
      </c>
    </row>
    <row r="6146" spans="1:2" x14ac:dyDescent="0.25">
      <c r="A6146">
        <v>33.312453239643098</v>
      </c>
      <c r="B6146">
        <v>-2.5809291026903902</v>
      </c>
    </row>
    <row r="6147" spans="1:2" x14ac:dyDescent="0.25">
      <c r="A6147">
        <v>37.168762711915697</v>
      </c>
      <c r="B6147">
        <v>-1.7404427005056</v>
      </c>
    </row>
    <row r="6148" spans="1:2" x14ac:dyDescent="0.25">
      <c r="A6148">
        <f>-15.5508666707727</f>
        <v>-15.550866670772701</v>
      </c>
      <c r="B6148">
        <v>-10.8660166553212</v>
      </c>
    </row>
    <row r="6149" spans="1:2" x14ac:dyDescent="0.25">
      <c r="A6149">
        <v>22.2663644448117</v>
      </c>
      <c r="B6149">
        <v>-5.0065933058047403</v>
      </c>
    </row>
    <row r="6150" spans="1:2" x14ac:dyDescent="0.25">
      <c r="A6150">
        <f>-17.2731666734455</f>
        <v>-17.273166673445498</v>
      </c>
      <c r="B6150">
        <v>-16.394755231174798</v>
      </c>
    </row>
    <row r="6151" spans="1:2" x14ac:dyDescent="0.25">
      <c r="A6151">
        <v>10.9505912338022</v>
      </c>
      <c r="B6151">
        <v>2.3117644697616502</v>
      </c>
    </row>
    <row r="6152" spans="1:2" x14ac:dyDescent="0.25">
      <c r="A6152">
        <v>6.3134360671326402</v>
      </c>
      <c r="B6152">
        <v>6.5824292746244897</v>
      </c>
    </row>
    <row r="6153" spans="1:2" x14ac:dyDescent="0.25">
      <c r="A6153">
        <f>-27.4209484623353</f>
        <v>-27.4209484623353</v>
      </c>
      <c r="B6153">
        <v>-16.765921537247198</v>
      </c>
    </row>
    <row r="6154" spans="1:2" x14ac:dyDescent="0.25">
      <c r="A6154">
        <v>12.2216170084652</v>
      </c>
      <c r="B6154">
        <v>8.1345763663546808</v>
      </c>
    </row>
    <row r="6155" spans="1:2" x14ac:dyDescent="0.25">
      <c r="A6155">
        <f>-22.0747937631719</f>
        <v>-22.0747937631719</v>
      </c>
      <c r="B6155">
        <v>-18.528690010241601</v>
      </c>
    </row>
    <row r="6156" spans="1:2" x14ac:dyDescent="0.25">
      <c r="A6156">
        <v>30.054877255668099</v>
      </c>
      <c r="B6156">
        <v>-7.92097374801891</v>
      </c>
    </row>
    <row r="6157" spans="1:2" x14ac:dyDescent="0.25">
      <c r="A6157">
        <f>-16.8056532505449</f>
        <v>-16.8056532505449</v>
      </c>
      <c r="B6157">
        <v>-10.2283928014318</v>
      </c>
    </row>
    <row r="6158" spans="1:2" x14ac:dyDescent="0.25">
      <c r="A6158">
        <v>2.7325382259819402</v>
      </c>
      <c r="B6158">
        <v>9.2400177805211996</v>
      </c>
    </row>
    <row r="6159" spans="1:2" x14ac:dyDescent="0.25">
      <c r="A6159">
        <v>35.165417169649103</v>
      </c>
      <c r="B6159">
        <v>-8.0341164421246294</v>
      </c>
    </row>
    <row r="6160" spans="1:2" x14ac:dyDescent="0.25">
      <c r="A6160">
        <f>-23.3208906705634</f>
        <v>-23.320890670563401</v>
      </c>
      <c r="B6160">
        <v>-10.3752061682267</v>
      </c>
    </row>
    <row r="6161" spans="1:2" x14ac:dyDescent="0.25">
      <c r="A6161">
        <v>34.064289938869102</v>
      </c>
      <c r="B6161">
        <v>-4.3102809837683402</v>
      </c>
    </row>
    <row r="6162" spans="1:2" x14ac:dyDescent="0.25">
      <c r="A6162">
        <f>-18.4949361613831</f>
        <v>-18.494936161383102</v>
      </c>
      <c r="B6162">
        <v>-15.130671020246901</v>
      </c>
    </row>
    <row r="6163" spans="1:2" x14ac:dyDescent="0.25">
      <c r="A6163">
        <v>26.8706989602744</v>
      </c>
      <c r="B6163">
        <v>-0.46568478483798598</v>
      </c>
    </row>
    <row r="6164" spans="1:2" x14ac:dyDescent="0.25">
      <c r="A6164">
        <v>4.7493002303547698</v>
      </c>
      <c r="B6164">
        <v>4.3269321033957802</v>
      </c>
    </row>
    <row r="6165" spans="1:2" x14ac:dyDescent="0.25">
      <c r="A6165">
        <v>3.2659979689835601</v>
      </c>
      <c r="B6165">
        <v>0.90980324161371495</v>
      </c>
    </row>
    <row r="6166" spans="1:2" x14ac:dyDescent="0.25">
      <c r="A6166">
        <f>-25.7660454422587</f>
        <v>-25.766045442258701</v>
      </c>
      <c r="B6166">
        <v>-17.738712106670501</v>
      </c>
    </row>
    <row r="6167" spans="1:2" x14ac:dyDescent="0.25">
      <c r="A6167">
        <f>-25.5056735518904</f>
        <v>-25.5056735518904</v>
      </c>
      <c r="B6167">
        <v>-11.3263668685921</v>
      </c>
    </row>
    <row r="6168" spans="1:2" x14ac:dyDescent="0.25">
      <c r="A6168">
        <v>-1.19798616257046</v>
      </c>
      <c r="B6168">
        <v>3.7531406013556499</v>
      </c>
    </row>
    <row r="6169" spans="1:2" x14ac:dyDescent="0.25">
      <c r="A6169">
        <v>13.204011946819</v>
      </c>
      <c r="B6169">
        <v>7.15457844808122</v>
      </c>
    </row>
    <row r="6170" spans="1:2" x14ac:dyDescent="0.25">
      <c r="A6170">
        <v>0.89507406000933598</v>
      </c>
      <c r="B6170">
        <v>1.5732059928542399</v>
      </c>
    </row>
    <row r="6171" spans="1:2" x14ac:dyDescent="0.25">
      <c r="A6171">
        <v>28.085560524306601</v>
      </c>
      <c r="B6171">
        <v>-6.6456836662793801</v>
      </c>
    </row>
    <row r="6172" spans="1:2" x14ac:dyDescent="0.25">
      <c r="A6172">
        <v>0.36926737927657599</v>
      </c>
      <c r="B6172">
        <v>7.5094714279572097</v>
      </c>
    </row>
    <row r="6173" spans="1:2" x14ac:dyDescent="0.25">
      <c r="A6173">
        <v>26.534709094939899</v>
      </c>
      <c r="B6173">
        <v>-1.39995376931802</v>
      </c>
    </row>
    <row r="6174" spans="1:2" x14ac:dyDescent="0.25">
      <c r="A6174">
        <f>-26.8399110116294</f>
        <v>-26.8399110116294</v>
      </c>
      <c r="B6174">
        <v>-17.853789984999398</v>
      </c>
    </row>
    <row r="6175" spans="1:2" x14ac:dyDescent="0.25">
      <c r="A6175">
        <v>0.55361222804704602</v>
      </c>
      <c r="B6175">
        <v>8.4252402676713594</v>
      </c>
    </row>
    <row r="6176" spans="1:2" x14ac:dyDescent="0.25">
      <c r="A6176">
        <v>6.5910016631670603</v>
      </c>
      <c r="B6176">
        <v>8.9117957884984502</v>
      </c>
    </row>
    <row r="6177" spans="1:2" x14ac:dyDescent="0.25">
      <c r="A6177">
        <v>34.407350548887997</v>
      </c>
      <c r="B6177">
        <v>-1.7309450361479299</v>
      </c>
    </row>
    <row r="6178" spans="1:2" x14ac:dyDescent="0.25">
      <c r="A6178">
        <v>9.17128213280143</v>
      </c>
      <c r="B6178">
        <v>5.4986378583495901</v>
      </c>
    </row>
    <row r="6179" spans="1:2" x14ac:dyDescent="0.25">
      <c r="A6179">
        <v>0.53208752947708404</v>
      </c>
      <c r="B6179">
        <v>1.8731465209826199</v>
      </c>
    </row>
    <row r="6180" spans="1:2" x14ac:dyDescent="0.25">
      <c r="A6180">
        <v>3.5559760881968501</v>
      </c>
      <c r="B6180">
        <v>0.181302778457053</v>
      </c>
    </row>
    <row r="6181" spans="1:2" x14ac:dyDescent="0.25">
      <c r="A6181">
        <f>-25.440162752197</f>
        <v>-25.440162752197001</v>
      </c>
      <c r="B6181">
        <v>-18.2222992684049</v>
      </c>
    </row>
    <row r="6182" spans="1:2" x14ac:dyDescent="0.25">
      <c r="A6182">
        <f>-29.8918541968394</f>
        <v>-29.8918541968394</v>
      </c>
      <c r="B6182">
        <v>-17.700411862047101</v>
      </c>
    </row>
    <row r="6183" spans="1:2" x14ac:dyDescent="0.25">
      <c r="A6183">
        <v>33.599371609449598</v>
      </c>
      <c r="B6183">
        <v>-0.85911034204778602</v>
      </c>
    </row>
    <row r="6184" spans="1:2" x14ac:dyDescent="0.25">
      <c r="A6184">
        <v>3.6426832479794098</v>
      </c>
      <c r="B6184">
        <v>5.10103318811972</v>
      </c>
    </row>
    <row r="6185" spans="1:2" x14ac:dyDescent="0.25">
      <c r="A6185">
        <v>1.0796270048176499</v>
      </c>
      <c r="B6185">
        <v>5.85508062177031</v>
      </c>
    </row>
    <row r="6186" spans="1:2" x14ac:dyDescent="0.25">
      <c r="A6186">
        <v>-5.5608722133117503</v>
      </c>
      <c r="B6186">
        <v>5.3240710475248596</v>
      </c>
    </row>
    <row r="6187" spans="1:2" x14ac:dyDescent="0.25">
      <c r="A6187">
        <v>9.4377501131955004</v>
      </c>
      <c r="B6187">
        <v>-0.193214950334476</v>
      </c>
    </row>
    <row r="6188" spans="1:2" x14ac:dyDescent="0.25">
      <c r="A6188">
        <v>-1.3870699063154199</v>
      </c>
      <c r="B6188">
        <v>0.712444165518473</v>
      </c>
    </row>
    <row r="6189" spans="1:2" x14ac:dyDescent="0.25">
      <c r="A6189">
        <f>-17.0899306610363</f>
        <v>-17.089930661036298</v>
      </c>
      <c r="B6189">
        <v>-16.5867450512999</v>
      </c>
    </row>
    <row r="6190" spans="1:2" x14ac:dyDescent="0.25">
      <c r="A6190">
        <v>-1.98280095210065</v>
      </c>
      <c r="B6190">
        <v>8.4812974790188207</v>
      </c>
    </row>
    <row r="6191" spans="1:2" x14ac:dyDescent="0.25">
      <c r="A6191">
        <f>-29.5749115632539</f>
        <v>-29.574911563253899</v>
      </c>
      <c r="B6191">
        <v>-11.9487203985236</v>
      </c>
    </row>
    <row r="6192" spans="1:2" x14ac:dyDescent="0.25">
      <c r="A6192">
        <v>30.826936410568798</v>
      </c>
      <c r="B6192">
        <v>-0.81556730268172295</v>
      </c>
    </row>
    <row r="6193" spans="1:2" x14ac:dyDescent="0.25">
      <c r="A6193">
        <f>-23.5014822292874</f>
        <v>-23.501482229287401</v>
      </c>
      <c r="B6193">
        <v>-17.721652780712802</v>
      </c>
    </row>
    <row r="6194" spans="1:2" x14ac:dyDescent="0.25">
      <c r="A6194">
        <v>29.897476012880301</v>
      </c>
      <c r="B6194">
        <v>-8.9564427602549301</v>
      </c>
    </row>
    <row r="6195" spans="1:2" x14ac:dyDescent="0.25">
      <c r="A6195">
        <v>37.015434632797898</v>
      </c>
      <c r="B6195">
        <v>-6.9001076551729703</v>
      </c>
    </row>
    <row r="6196" spans="1:2" x14ac:dyDescent="0.25">
      <c r="A6196">
        <v>35.041997787456602</v>
      </c>
      <c r="B6196">
        <v>-6.1934083719296504</v>
      </c>
    </row>
    <row r="6197" spans="1:2" x14ac:dyDescent="0.25">
      <c r="A6197">
        <v>39.827098598657798</v>
      </c>
      <c r="B6197">
        <v>-2.6082785946053502</v>
      </c>
    </row>
    <row r="6198" spans="1:2" x14ac:dyDescent="0.25">
      <c r="A6198">
        <v>30.2720966499135</v>
      </c>
      <c r="B6198">
        <v>-1.00257200367595</v>
      </c>
    </row>
    <row r="6199" spans="1:2" x14ac:dyDescent="0.25">
      <c r="A6199">
        <v>30.9080208731671</v>
      </c>
      <c r="B6199">
        <v>-4.2365173029322403</v>
      </c>
    </row>
    <row r="6200" spans="1:2" x14ac:dyDescent="0.25">
      <c r="A6200">
        <f>-25.277132683361</f>
        <v>-25.277132683361</v>
      </c>
      <c r="B6200">
        <v>-18.8543286175166</v>
      </c>
    </row>
    <row r="6201" spans="1:2" x14ac:dyDescent="0.25">
      <c r="A6201">
        <f>-20.584520204228</f>
        <v>-20.584520204227999</v>
      </c>
      <c r="B6201">
        <v>-15.935622612505799</v>
      </c>
    </row>
    <row r="6202" spans="1:2" x14ac:dyDescent="0.25">
      <c r="A6202">
        <v>29.319848421957499</v>
      </c>
      <c r="B6202">
        <v>-4.1197963395873902</v>
      </c>
    </row>
    <row r="6203" spans="1:2" x14ac:dyDescent="0.25">
      <c r="A6203">
        <f>-31.6467248327465</f>
        <v>-31.6467248327465</v>
      </c>
      <c r="B6203">
        <v>-16.496847427815901</v>
      </c>
    </row>
    <row r="6204" spans="1:2" x14ac:dyDescent="0.25">
      <c r="A6204">
        <v>40.574494594357702</v>
      </c>
      <c r="B6204">
        <v>-5.4170385396568204</v>
      </c>
    </row>
    <row r="6205" spans="1:2" x14ac:dyDescent="0.25">
      <c r="A6205">
        <v>21.939237893074299</v>
      </c>
      <c r="B6205">
        <v>-2.5623896883235302</v>
      </c>
    </row>
    <row r="6206" spans="1:2" x14ac:dyDescent="0.25">
      <c r="A6206">
        <f>-22.1939317359232</f>
        <v>-22.193931735923201</v>
      </c>
      <c r="B6206">
        <v>-16.159116710710801</v>
      </c>
    </row>
    <row r="6207" spans="1:2" x14ac:dyDescent="0.25">
      <c r="A6207">
        <v>8.7183259202920809</v>
      </c>
      <c r="B6207">
        <v>3.8026724698107901</v>
      </c>
    </row>
    <row r="6208" spans="1:2" x14ac:dyDescent="0.25">
      <c r="A6208">
        <v>32.698265682337997</v>
      </c>
      <c r="B6208">
        <v>-2.9393890310422202</v>
      </c>
    </row>
    <row r="6209" spans="1:2" x14ac:dyDescent="0.25">
      <c r="A6209">
        <v>32.126657812010599</v>
      </c>
      <c r="B6209">
        <v>0.30390217947012799</v>
      </c>
    </row>
    <row r="6210" spans="1:2" x14ac:dyDescent="0.25">
      <c r="A6210">
        <v>38.355051838479604</v>
      </c>
      <c r="B6210">
        <v>-8.23666363625426</v>
      </c>
    </row>
    <row r="6211" spans="1:2" x14ac:dyDescent="0.25">
      <c r="A6211">
        <v>9.1237801275049897</v>
      </c>
      <c r="B6211">
        <v>1.4441600955412399</v>
      </c>
    </row>
    <row r="6212" spans="1:2" x14ac:dyDescent="0.25">
      <c r="A6212">
        <v>24.705209852193398</v>
      </c>
      <c r="B6212">
        <v>-3.4488854353624698</v>
      </c>
    </row>
    <row r="6213" spans="1:2" x14ac:dyDescent="0.25">
      <c r="A6213">
        <v>10.141352505811501</v>
      </c>
      <c r="B6213">
        <v>7.9920348208997698</v>
      </c>
    </row>
    <row r="6214" spans="1:2" x14ac:dyDescent="0.25">
      <c r="A6214">
        <f>-18.9169296156097</f>
        <v>-18.9169296156097</v>
      </c>
      <c r="B6214">
        <v>-11.2512745487372</v>
      </c>
    </row>
    <row r="6215" spans="1:2" x14ac:dyDescent="0.25">
      <c r="A6215">
        <f>-21.9681757052768</f>
        <v>-21.968175705276799</v>
      </c>
      <c r="B6215">
        <v>-11.1882529853918</v>
      </c>
    </row>
    <row r="6216" spans="1:2" x14ac:dyDescent="0.25">
      <c r="A6216">
        <f>-0.137068998377938</f>
        <v>-0.13706899837793801</v>
      </c>
      <c r="B6216">
        <v>-1.6085857261214101E-2</v>
      </c>
    </row>
    <row r="6217" spans="1:2" x14ac:dyDescent="0.25">
      <c r="A6217">
        <v>21.910710272046401</v>
      </c>
      <c r="B6217">
        <v>-8.7551165626480305</v>
      </c>
    </row>
    <row r="6218" spans="1:2" x14ac:dyDescent="0.25">
      <c r="A6218">
        <v>33.004357083222303</v>
      </c>
      <c r="B6218">
        <v>-7.5857964799773603</v>
      </c>
    </row>
    <row r="6219" spans="1:2" x14ac:dyDescent="0.25">
      <c r="A6219">
        <f>-19.8505221958529</f>
        <v>-19.8505221958529</v>
      </c>
      <c r="B6219">
        <v>-9.9244645795103406</v>
      </c>
    </row>
    <row r="6220" spans="1:2" x14ac:dyDescent="0.25">
      <c r="A6220">
        <v>34.264016230167798</v>
      </c>
      <c r="B6220">
        <v>0.22993503759963399</v>
      </c>
    </row>
    <row r="6221" spans="1:2" x14ac:dyDescent="0.25">
      <c r="A6221">
        <v>35.4476491918644</v>
      </c>
      <c r="B6221">
        <v>-4.6014777975694701</v>
      </c>
    </row>
    <row r="6222" spans="1:2" x14ac:dyDescent="0.25">
      <c r="A6222">
        <v>20.8252742679873</v>
      </c>
      <c r="B6222">
        <v>-1.97821257370972</v>
      </c>
    </row>
    <row r="6223" spans="1:2" x14ac:dyDescent="0.25">
      <c r="A6223">
        <v>-4.8384842197640901E-2</v>
      </c>
      <c r="B6223">
        <v>8.1666549884304196</v>
      </c>
    </row>
    <row r="6224" spans="1:2" x14ac:dyDescent="0.25">
      <c r="A6224">
        <v>25.164485934982501</v>
      </c>
      <c r="B6224">
        <v>-8.8455079229243392</v>
      </c>
    </row>
    <row r="6225" spans="1:2" x14ac:dyDescent="0.25">
      <c r="A6225">
        <f>-22.1026065037657</f>
        <v>-22.102606503765699</v>
      </c>
      <c r="B6225">
        <v>-15.352298438779</v>
      </c>
    </row>
    <row r="6226" spans="1:2" x14ac:dyDescent="0.25">
      <c r="A6226">
        <v>4.12575146193113</v>
      </c>
      <c r="B6226">
        <v>0.342327457488867</v>
      </c>
    </row>
    <row r="6227" spans="1:2" x14ac:dyDescent="0.25">
      <c r="A6227">
        <f>-15.4707763586793</f>
        <v>-15.4707763586793</v>
      </c>
      <c r="B6227">
        <v>-18.370106057724701</v>
      </c>
    </row>
    <row r="6228" spans="1:2" x14ac:dyDescent="0.25">
      <c r="A6228">
        <v>22.102927429411</v>
      </c>
      <c r="B6228">
        <v>-4.1419172948013001</v>
      </c>
    </row>
    <row r="6229" spans="1:2" x14ac:dyDescent="0.25">
      <c r="A6229">
        <f>-25.7940802068308</f>
        <v>-25.794080206830799</v>
      </c>
      <c r="B6229">
        <v>-16.245272363793699</v>
      </c>
    </row>
    <row r="6230" spans="1:2" x14ac:dyDescent="0.25">
      <c r="A6230">
        <f>-23.9745207968379</f>
        <v>-23.974520796837901</v>
      </c>
      <c r="B6230">
        <v>-12.7289299730671</v>
      </c>
    </row>
    <row r="6231" spans="1:2" x14ac:dyDescent="0.25">
      <c r="A6231">
        <v>30.278805385678702</v>
      </c>
      <c r="B6231">
        <v>-7.3461353213011202</v>
      </c>
    </row>
    <row r="6232" spans="1:2" x14ac:dyDescent="0.25">
      <c r="A6232">
        <f>-16.5191328906102</f>
        <v>-16.519132890610202</v>
      </c>
      <c r="B6232">
        <v>-16.115272126766399</v>
      </c>
    </row>
    <row r="6233" spans="1:2" x14ac:dyDescent="0.25">
      <c r="A6233">
        <v>22.5010628889837</v>
      </c>
      <c r="B6233">
        <v>-7.8475901519545799</v>
      </c>
    </row>
    <row r="6234" spans="1:2" x14ac:dyDescent="0.25">
      <c r="A6234">
        <v>23.4130872424473</v>
      </c>
      <c r="B6234">
        <v>-1.29103268931235</v>
      </c>
    </row>
    <row r="6235" spans="1:2" x14ac:dyDescent="0.25">
      <c r="A6235">
        <v>29.4846196869176</v>
      </c>
      <c r="B6235">
        <v>-1.21394681157086</v>
      </c>
    </row>
    <row r="6236" spans="1:2" x14ac:dyDescent="0.25">
      <c r="A6236">
        <f>-30.7508051919705</f>
        <v>-30.7508051919705</v>
      </c>
      <c r="B6236">
        <v>-14.816877423677401</v>
      </c>
    </row>
    <row r="6237" spans="1:2" x14ac:dyDescent="0.25">
      <c r="A6237">
        <v>13.257985149713701</v>
      </c>
      <c r="B6237">
        <v>1.07262881961504</v>
      </c>
    </row>
    <row r="6238" spans="1:2" x14ac:dyDescent="0.25">
      <c r="A6238">
        <v>30.514877962196898</v>
      </c>
      <c r="B6238">
        <v>-8.9978858332572198</v>
      </c>
    </row>
    <row r="6239" spans="1:2" x14ac:dyDescent="0.25">
      <c r="A6239">
        <v>27.938107607002902</v>
      </c>
      <c r="B6239">
        <v>-8.4733785550008491</v>
      </c>
    </row>
    <row r="6240" spans="1:2" x14ac:dyDescent="0.25">
      <c r="A6240">
        <v>39.954770678430997</v>
      </c>
      <c r="B6240">
        <v>-7.2173650775614604</v>
      </c>
    </row>
    <row r="6241" spans="1:2" x14ac:dyDescent="0.25">
      <c r="A6241">
        <v>26.0937418837004</v>
      </c>
      <c r="B6241">
        <v>-5.5014458225863203</v>
      </c>
    </row>
    <row r="6242" spans="1:2" x14ac:dyDescent="0.25">
      <c r="A6242">
        <v>25.517059014344401</v>
      </c>
      <c r="B6242">
        <v>-8.9457785565035106</v>
      </c>
    </row>
    <row r="6243" spans="1:2" x14ac:dyDescent="0.25">
      <c r="A6243">
        <f>-30.0522714546648</f>
        <v>-30.052271454664801</v>
      </c>
      <c r="B6243">
        <v>-14.061397443946101</v>
      </c>
    </row>
    <row r="6244" spans="1:2" x14ac:dyDescent="0.25">
      <c r="A6244">
        <f>-34.3188935240152</f>
        <v>-34.318893524015202</v>
      </c>
      <c r="B6244">
        <v>-10.548647906280999</v>
      </c>
    </row>
    <row r="6245" spans="1:2" x14ac:dyDescent="0.25">
      <c r="A6245">
        <f>-26.3007742148272</f>
        <v>-26.3007742148272</v>
      </c>
      <c r="B6245">
        <v>-13.7048706640439</v>
      </c>
    </row>
    <row r="6246" spans="1:2" x14ac:dyDescent="0.25">
      <c r="A6246">
        <v>32.502092915526603</v>
      </c>
      <c r="B6246">
        <v>-3.3877396919121798</v>
      </c>
    </row>
    <row r="6247" spans="1:2" x14ac:dyDescent="0.25">
      <c r="A6247">
        <v>4.5876901578560796</v>
      </c>
      <c r="B6247">
        <v>8.6443602665848296</v>
      </c>
    </row>
    <row r="6248" spans="1:2" x14ac:dyDescent="0.25">
      <c r="A6248">
        <f>-20.6000251871442</f>
        <v>-20.600025187144201</v>
      </c>
      <c r="B6248">
        <v>-15.633636342699299</v>
      </c>
    </row>
    <row r="6249" spans="1:2" x14ac:dyDescent="0.25">
      <c r="A6249">
        <v>38.3470989928216</v>
      </c>
      <c r="B6249">
        <v>-3.6015272658234601</v>
      </c>
    </row>
    <row r="6250" spans="1:2" x14ac:dyDescent="0.25">
      <c r="A6250">
        <v>32.979615823468002</v>
      </c>
      <c r="B6250">
        <v>-4.6630405999940203</v>
      </c>
    </row>
    <row r="6251" spans="1:2" x14ac:dyDescent="0.25">
      <c r="A6251">
        <f>-25.9441881884041</f>
        <v>-25.944188188404102</v>
      </c>
      <c r="B6251">
        <v>-17.186625511114102</v>
      </c>
    </row>
    <row r="6252" spans="1:2" x14ac:dyDescent="0.25">
      <c r="A6252">
        <f>-17.246991507504</f>
        <v>-17.246991507503999</v>
      </c>
      <c r="B6252">
        <v>-15.5014966846365</v>
      </c>
    </row>
    <row r="6253" spans="1:2" x14ac:dyDescent="0.25">
      <c r="A6253">
        <f>-26.3231202847371</f>
        <v>-26.323120284737101</v>
      </c>
      <c r="B6253">
        <v>-17.351448977106099</v>
      </c>
    </row>
    <row r="6254" spans="1:2" x14ac:dyDescent="0.25">
      <c r="A6254">
        <v>40.215552764591202</v>
      </c>
      <c r="B6254">
        <v>-2.37707897558017</v>
      </c>
    </row>
    <row r="6255" spans="1:2" x14ac:dyDescent="0.25">
      <c r="A6255">
        <v>-1.00472396529079</v>
      </c>
      <c r="B6255">
        <v>7.4538355290962999</v>
      </c>
    </row>
    <row r="6256" spans="1:2" x14ac:dyDescent="0.25">
      <c r="A6256">
        <v>40.268873235075802</v>
      </c>
      <c r="B6256">
        <v>-5.6056372825678897</v>
      </c>
    </row>
    <row r="6257" spans="1:2" x14ac:dyDescent="0.25">
      <c r="A6257">
        <f>-28.8703865386327</f>
        <v>-28.870386538632701</v>
      </c>
      <c r="B6257">
        <v>-9.5557472473456695</v>
      </c>
    </row>
    <row r="6258" spans="1:2" x14ac:dyDescent="0.25">
      <c r="A6258">
        <v>5.5541685746383802</v>
      </c>
      <c r="B6258">
        <v>2.4831116610969</v>
      </c>
    </row>
    <row r="6259" spans="1:2" x14ac:dyDescent="0.25">
      <c r="A6259">
        <f>-15.3546805705859</f>
        <v>-15.3546805705859</v>
      </c>
      <c r="B6259">
        <v>-19.1115786103483</v>
      </c>
    </row>
    <row r="6260" spans="1:2" x14ac:dyDescent="0.25">
      <c r="A6260">
        <f>-15.9987623660254</f>
        <v>-15.998762366025399</v>
      </c>
      <c r="B6260">
        <v>-17.5210165392646</v>
      </c>
    </row>
    <row r="6261" spans="1:2" x14ac:dyDescent="0.25">
      <c r="A6261">
        <f>-22.8238468636233</f>
        <v>-22.823846863623299</v>
      </c>
      <c r="B6261">
        <v>-16.149799197056801</v>
      </c>
    </row>
    <row r="6262" spans="1:2" x14ac:dyDescent="0.25">
      <c r="A6262">
        <v>10.600378158487</v>
      </c>
      <c r="B6262">
        <v>5.3117659869887799</v>
      </c>
    </row>
    <row r="6263" spans="1:2" x14ac:dyDescent="0.25">
      <c r="A6263">
        <v>-2.3632430086034502</v>
      </c>
      <c r="B6263">
        <v>1.9682921904764501E-3</v>
      </c>
    </row>
    <row r="6264" spans="1:2" x14ac:dyDescent="0.25">
      <c r="A6264">
        <v>12.5813927587189</v>
      </c>
      <c r="B6264">
        <v>1.42405012737484</v>
      </c>
    </row>
    <row r="6265" spans="1:2" x14ac:dyDescent="0.25">
      <c r="A6265">
        <v>2.0616612694760601</v>
      </c>
      <c r="B6265">
        <v>0.72919397058288404</v>
      </c>
    </row>
    <row r="6266" spans="1:2" x14ac:dyDescent="0.25">
      <c r="A6266">
        <f>-19.3361001767497</f>
        <v>-19.336100176749699</v>
      </c>
      <c r="B6266">
        <v>-14.7579386704392</v>
      </c>
    </row>
    <row r="6267" spans="1:2" x14ac:dyDescent="0.25">
      <c r="A6267">
        <f>-27.1662366179826</f>
        <v>-27.166236617982602</v>
      </c>
      <c r="B6267">
        <v>-18.2794191896167</v>
      </c>
    </row>
    <row r="6268" spans="1:2" x14ac:dyDescent="0.25">
      <c r="A6268">
        <v>38.848542315512098</v>
      </c>
      <c r="B6268">
        <v>-6.3840462664829296</v>
      </c>
    </row>
    <row r="6269" spans="1:2" x14ac:dyDescent="0.25">
      <c r="A6269">
        <f>-31.8274507920636</f>
        <v>-31.827450792063601</v>
      </c>
      <c r="B6269">
        <v>-15.3449833832415</v>
      </c>
    </row>
    <row r="6270" spans="1:2" x14ac:dyDescent="0.25">
      <c r="A6270">
        <v>1.8937512029763901</v>
      </c>
      <c r="B6270">
        <v>8.8707268084742896</v>
      </c>
    </row>
    <row r="6271" spans="1:2" x14ac:dyDescent="0.25">
      <c r="A6271">
        <v>-1.2635700867767099</v>
      </c>
      <c r="B6271">
        <v>2.06813843034762</v>
      </c>
    </row>
    <row r="6272" spans="1:2" x14ac:dyDescent="0.25">
      <c r="A6272">
        <v>25.6800790718091</v>
      </c>
      <c r="B6272">
        <v>-0.17607240975130001</v>
      </c>
    </row>
    <row r="6273" spans="1:2" x14ac:dyDescent="0.25">
      <c r="A6273">
        <v>37.484614218049998</v>
      </c>
      <c r="B6273">
        <v>-8.0557010004836105</v>
      </c>
    </row>
    <row r="6274" spans="1:2" x14ac:dyDescent="0.25">
      <c r="A6274">
        <v>29.475511735747101</v>
      </c>
      <c r="B6274">
        <v>-7.89355105380724</v>
      </c>
    </row>
    <row r="6275" spans="1:2" x14ac:dyDescent="0.25">
      <c r="A6275">
        <v>35.532919244283903</v>
      </c>
      <c r="B6275">
        <v>-3.7089510135966499</v>
      </c>
    </row>
    <row r="6276" spans="1:2" x14ac:dyDescent="0.25">
      <c r="A6276">
        <f>-27.2901077981606</f>
        <v>-27.290107798160602</v>
      </c>
      <c r="B6276">
        <v>-12.6713072494041</v>
      </c>
    </row>
    <row r="6277" spans="1:2" x14ac:dyDescent="0.25">
      <c r="A6277">
        <v>2.5765707229985102</v>
      </c>
      <c r="B6277">
        <v>7.4703236327746998</v>
      </c>
    </row>
    <row r="6278" spans="1:2" x14ac:dyDescent="0.25">
      <c r="A6278">
        <f>-20.6524294252318</f>
        <v>-20.652429425231801</v>
      </c>
      <c r="B6278">
        <v>-15.116384984706601</v>
      </c>
    </row>
    <row r="6279" spans="1:2" x14ac:dyDescent="0.25">
      <c r="A6279">
        <f>-16.8135549686659</f>
        <v>-16.813554968665901</v>
      </c>
      <c r="B6279">
        <v>-19.0730801619383</v>
      </c>
    </row>
    <row r="6280" spans="1:2" x14ac:dyDescent="0.25">
      <c r="A6280">
        <v>4.3012614121220398</v>
      </c>
      <c r="B6280">
        <v>0.180986044888296</v>
      </c>
    </row>
    <row r="6281" spans="1:2" x14ac:dyDescent="0.25">
      <c r="A6281">
        <v>-2.4871397207710402</v>
      </c>
      <c r="B6281">
        <v>5.1304490576875104</v>
      </c>
    </row>
    <row r="6282" spans="1:2" x14ac:dyDescent="0.25">
      <c r="A6282">
        <v>23.523492996345201</v>
      </c>
      <c r="B6282">
        <v>-9.0747855362905998</v>
      </c>
    </row>
    <row r="6283" spans="1:2" x14ac:dyDescent="0.25">
      <c r="A6283">
        <v>10.9689688617889</v>
      </c>
      <c r="B6283">
        <v>6.6413084538599696</v>
      </c>
    </row>
    <row r="6284" spans="1:2" x14ac:dyDescent="0.25">
      <c r="A6284">
        <v>29.363755276732402</v>
      </c>
      <c r="B6284">
        <v>-5.3421246855673203</v>
      </c>
    </row>
    <row r="6285" spans="1:2" x14ac:dyDescent="0.25">
      <c r="A6285">
        <v>12.301483313914201</v>
      </c>
      <c r="B6285">
        <v>1.94704988561002</v>
      </c>
    </row>
    <row r="6286" spans="1:2" x14ac:dyDescent="0.25">
      <c r="A6286">
        <v>22.943305961662301</v>
      </c>
      <c r="B6286">
        <v>-7.0092360589608402</v>
      </c>
    </row>
    <row r="6287" spans="1:2" x14ac:dyDescent="0.25">
      <c r="A6287">
        <f>-32.3471000483133</f>
        <v>-32.347100048313301</v>
      </c>
      <c r="B6287">
        <v>-14.660947318138099</v>
      </c>
    </row>
    <row r="6288" spans="1:2" x14ac:dyDescent="0.25">
      <c r="A6288">
        <v>3.4281719520708198</v>
      </c>
      <c r="B6288">
        <v>1.4818740665872101</v>
      </c>
    </row>
    <row r="6289" spans="1:2" x14ac:dyDescent="0.25">
      <c r="A6289">
        <f>-24.6006995270075</f>
        <v>-24.6006995270075</v>
      </c>
      <c r="B6289">
        <v>-17.828955213768801</v>
      </c>
    </row>
    <row r="6290" spans="1:2" x14ac:dyDescent="0.25">
      <c r="A6290">
        <f>-24.616835064933</f>
        <v>-24.616835064932999</v>
      </c>
      <c r="B6290">
        <v>-11.442434181253301</v>
      </c>
    </row>
    <row r="6291" spans="1:2" x14ac:dyDescent="0.25">
      <c r="A6291">
        <v>3.3309923225209599</v>
      </c>
      <c r="B6291">
        <v>4.0658081911441197</v>
      </c>
    </row>
    <row r="6292" spans="1:2" x14ac:dyDescent="0.25">
      <c r="A6292">
        <v>10.1477673850806</v>
      </c>
      <c r="B6292">
        <v>3.5257092837005901</v>
      </c>
    </row>
    <row r="6293" spans="1:2" x14ac:dyDescent="0.25">
      <c r="A6293">
        <f>-34.0671576496462</f>
        <v>-34.067157649646198</v>
      </c>
      <c r="B6293">
        <v>-16.434340459199799</v>
      </c>
    </row>
    <row r="6294" spans="1:2" x14ac:dyDescent="0.25">
      <c r="A6294">
        <v>35.631802173848698</v>
      </c>
      <c r="B6294">
        <v>-6.6191360061729396</v>
      </c>
    </row>
    <row r="6295" spans="1:2" x14ac:dyDescent="0.25">
      <c r="A6295">
        <v>0.913073159991312</v>
      </c>
      <c r="B6295">
        <v>1.7484719450251101</v>
      </c>
    </row>
    <row r="6296" spans="1:2" x14ac:dyDescent="0.25">
      <c r="A6296">
        <v>7.7487426481538</v>
      </c>
      <c r="B6296">
        <v>6.6742896624350303</v>
      </c>
    </row>
    <row r="6297" spans="1:2" x14ac:dyDescent="0.25">
      <c r="A6297">
        <v>35.327185312637098</v>
      </c>
      <c r="B6297">
        <v>-1.6324834412959801</v>
      </c>
    </row>
    <row r="6298" spans="1:2" x14ac:dyDescent="0.25">
      <c r="A6298">
        <f>-30.1326540059413</f>
        <v>-30.132654005941301</v>
      </c>
      <c r="B6298">
        <v>-10.4912211157279</v>
      </c>
    </row>
    <row r="6299" spans="1:2" x14ac:dyDescent="0.25">
      <c r="A6299">
        <v>30.3733328189433</v>
      </c>
      <c r="B6299">
        <v>-9.05912638238547</v>
      </c>
    </row>
    <row r="6300" spans="1:2" x14ac:dyDescent="0.25">
      <c r="A6300">
        <f>-17.6946919765041</f>
        <v>-17.6946919765041</v>
      </c>
      <c r="B6300">
        <v>-16.386214152977999</v>
      </c>
    </row>
    <row r="6301" spans="1:2" x14ac:dyDescent="0.25">
      <c r="A6301">
        <v>36.255682471913602</v>
      </c>
      <c r="B6301">
        <v>-3.8420663255285201</v>
      </c>
    </row>
    <row r="6302" spans="1:2" x14ac:dyDescent="0.25">
      <c r="A6302">
        <v>21.5079979832867</v>
      </c>
      <c r="B6302">
        <v>-6.6767213396406202</v>
      </c>
    </row>
    <row r="6303" spans="1:2" x14ac:dyDescent="0.25">
      <c r="A6303">
        <f>-30.5126127823619</f>
        <v>-30.512612782361899</v>
      </c>
      <c r="B6303">
        <v>-14.511570956402</v>
      </c>
    </row>
    <row r="6304" spans="1:2" x14ac:dyDescent="0.25">
      <c r="A6304">
        <f>-19.5465579867931</f>
        <v>-19.546557986793101</v>
      </c>
      <c r="B6304">
        <v>-11.7636160927368</v>
      </c>
    </row>
    <row r="6305" spans="1:2" x14ac:dyDescent="0.25">
      <c r="A6305">
        <f>-15.7183119150886</f>
        <v>-15.7183119150886</v>
      </c>
      <c r="B6305">
        <v>-13.106314126772</v>
      </c>
    </row>
    <row r="6306" spans="1:2" x14ac:dyDescent="0.25">
      <c r="A6306">
        <f>-32.500313728104</f>
        <v>-32.500313728103997</v>
      </c>
      <c r="B6306">
        <v>-14.6244939542634</v>
      </c>
    </row>
    <row r="6307" spans="1:2" x14ac:dyDescent="0.25">
      <c r="A6307">
        <v>29.9991134170664</v>
      </c>
      <c r="B6307">
        <v>-2.4489506132414798</v>
      </c>
    </row>
    <row r="6308" spans="1:2" x14ac:dyDescent="0.25">
      <c r="A6308">
        <v>-4.8280852209171998</v>
      </c>
      <c r="B6308">
        <v>3.4000325301369698</v>
      </c>
    </row>
    <row r="6309" spans="1:2" x14ac:dyDescent="0.25">
      <c r="A6309">
        <v>25.265867466612601</v>
      </c>
      <c r="B6309">
        <v>-4.1475888191150503</v>
      </c>
    </row>
    <row r="6310" spans="1:2" x14ac:dyDescent="0.25">
      <c r="A6310">
        <v>37.526099730991596</v>
      </c>
      <c r="B6310">
        <v>-3.7866355368050399</v>
      </c>
    </row>
    <row r="6311" spans="1:2" x14ac:dyDescent="0.25">
      <c r="A6311">
        <f>-21.4799614235424</f>
        <v>-21.479961423542399</v>
      </c>
      <c r="B6311">
        <v>-14.318363019247601</v>
      </c>
    </row>
    <row r="6312" spans="1:2" x14ac:dyDescent="0.25">
      <c r="A6312">
        <v>2.8696064348375701</v>
      </c>
      <c r="B6312">
        <v>0.89002735620111895</v>
      </c>
    </row>
    <row r="6313" spans="1:2" x14ac:dyDescent="0.25">
      <c r="A6313">
        <v>-3.0863664326693101</v>
      </c>
      <c r="B6313">
        <v>9.2120964080550891</v>
      </c>
    </row>
    <row r="6314" spans="1:2" x14ac:dyDescent="0.25">
      <c r="A6314">
        <v>1.4428803212061101</v>
      </c>
      <c r="B6314">
        <v>4.3212290969843599</v>
      </c>
    </row>
    <row r="6315" spans="1:2" x14ac:dyDescent="0.25">
      <c r="A6315">
        <v>36.487977243580602</v>
      </c>
      <c r="B6315">
        <v>-6.1148289918849397</v>
      </c>
    </row>
    <row r="6316" spans="1:2" x14ac:dyDescent="0.25">
      <c r="A6316">
        <f>-24.7985974816762</f>
        <v>-24.7985974816762</v>
      </c>
      <c r="B6316">
        <v>-14.8919730810874</v>
      </c>
    </row>
    <row r="6317" spans="1:2" x14ac:dyDescent="0.25">
      <c r="A6317">
        <f>-33.7867664102783</f>
        <v>-33.786766410278297</v>
      </c>
      <c r="B6317">
        <v>-14.7606742008188</v>
      </c>
    </row>
    <row r="6318" spans="1:2" x14ac:dyDescent="0.25">
      <c r="A6318">
        <f>-29.8458301945125</f>
        <v>-29.845830194512502</v>
      </c>
      <c r="B6318">
        <v>-15.3771859656015</v>
      </c>
    </row>
    <row r="6319" spans="1:2" x14ac:dyDescent="0.25">
      <c r="A6319">
        <v>-4.7294638833175</v>
      </c>
      <c r="B6319">
        <v>5.9032259864994296</v>
      </c>
    </row>
    <row r="6320" spans="1:2" x14ac:dyDescent="0.25">
      <c r="A6320">
        <v>-3.4168984552670998</v>
      </c>
      <c r="B6320">
        <v>9.2105641877056996</v>
      </c>
    </row>
    <row r="6321" spans="1:2" x14ac:dyDescent="0.25">
      <c r="A6321">
        <v>28.621029521481599</v>
      </c>
      <c r="B6321">
        <v>-9.1719822241759097</v>
      </c>
    </row>
    <row r="6322" spans="1:2" x14ac:dyDescent="0.25">
      <c r="A6322">
        <v>34.018306637415101</v>
      </c>
      <c r="B6322">
        <v>-7.0964611836169196</v>
      </c>
    </row>
    <row r="6323" spans="1:2" x14ac:dyDescent="0.25">
      <c r="A6323">
        <v>11.421296672662301</v>
      </c>
      <c r="B6323">
        <v>-2.0585051656089901E-2</v>
      </c>
    </row>
    <row r="6324" spans="1:2" x14ac:dyDescent="0.25">
      <c r="A6324">
        <v>-4.3242037662217099</v>
      </c>
      <c r="B6324">
        <v>2.81795103489429</v>
      </c>
    </row>
    <row r="6325" spans="1:2" x14ac:dyDescent="0.25">
      <c r="A6325">
        <v>12.820818786701601</v>
      </c>
      <c r="B6325">
        <v>7.5338539273123901</v>
      </c>
    </row>
    <row r="6326" spans="1:2" x14ac:dyDescent="0.25">
      <c r="A6326">
        <v>32.7322380833346</v>
      </c>
      <c r="B6326">
        <v>-1.8595555483041699</v>
      </c>
    </row>
    <row r="6327" spans="1:2" x14ac:dyDescent="0.25">
      <c r="A6327">
        <v>21.462779308039199</v>
      </c>
      <c r="B6327">
        <v>-0.61251722459702895</v>
      </c>
    </row>
    <row r="6328" spans="1:2" x14ac:dyDescent="0.25">
      <c r="A6328">
        <v>7.0776282939798403</v>
      </c>
      <c r="B6328">
        <v>6.33634246629589</v>
      </c>
    </row>
    <row r="6329" spans="1:2" x14ac:dyDescent="0.25">
      <c r="A6329">
        <f>-24.1840259432606</f>
        <v>-24.1840259432606</v>
      </c>
      <c r="B6329">
        <v>-13.743279397346001</v>
      </c>
    </row>
    <row r="6330" spans="1:2" x14ac:dyDescent="0.25">
      <c r="A6330">
        <f>-21.0500511992053</f>
        <v>-21.050051199205299</v>
      </c>
      <c r="B6330">
        <v>-13.425434309694401</v>
      </c>
    </row>
    <row r="6331" spans="1:2" x14ac:dyDescent="0.25">
      <c r="A6331">
        <v>-2.89310105390962</v>
      </c>
      <c r="B6331">
        <v>4.6071645248594901</v>
      </c>
    </row>
    <row r="6332" spans="1:2" x14ac:dyDescent="0.25">
      <c r="A6332">
        <v>27.3502741286575</v>
      </c>
      <c r="B6332">
        <v>-0.56799273604229905</v>
      </c>
    </row>
    <row r="6333" spans="1:2" x14ac:dyDescent="0.25">
      <c r="A6333">
        <v>2.8793451704490498</v>
      </c>
      <c r="B6333">
        <v>7.7171782526086599</v>
      </c>
    </row>
    <row r="6334" spans="1:2" x14ac:dyDescent="0.25">
      <c r="A6334">
        <v>30.0275968747234</v>
      </c>
      <c r="B6334">
        <v>-4.3788327622910801</v>
      </c>
    </row>
    <row r="6335" spans="1:2" x14ac:dyDescent="0.25">
      <c r="A6335">
        <v>13.5448847296385</v>
      </c>
      <c r="B6335">
        <v>8.1281321210701094</v>
      </c>
    </row>
    <row r="6336" spans="1:2" x14ac:dyDescent="0.25">
      <c r="A6336">
        <v>12.248770609990499</v>
      </c>
      <c r="B6336">
        <v>8.58177848194582</v>
      </c>
    </row>
    <row r="6337" spans="1:2" x14ac:dyDescent="0.25">
      <c r="A6337">
        <f>-15.5946688155413</f>
        <v>-15.594668815541301</v>
      </c>
      <c r="B6337">
        <v>-11.1996478792039</v>
      </c>
    </row>
    <row r="6338" spans="1:2" x14ac:dyDescent="0.25">
      <c r="A6338">
        <v>34.172825285670797</v>
      </c>
      <c r="B6338">
        <v>0.32593970601217298</v>
      </c>
    </row>
    <row r="6339" spans="1:2" x14ac:dyDescent="0.25">
      <c r="A6339">
        <f>-15.9505164244623</f>
        <v>-15.9505164244623</v>
      </c>
      <c r="B6339">
        <v>-10.990718694866599</v>
      </c>
    </row>
    <row r="6340" spans="1:2" x14ac:dyDescent="0.25">
      <c r="A6340">
        <v>-1.9463982302945</v>
      </c>
      <c r="B6340">
        <v>3.77390999443457</v>
      </c>
    </row>
    <row r="6341" spans="1:2" x14ac:dyDescent="0.25">
      <c r="A6341">
        <v>36.540624070845503</v>
      </c>
      <c r="B6341">
        <v>-2.2384944082283602</v>
      </c>
    </row>
    <row r="6342" spans="1:2" x14ac:dyDescent="0.25">
      <c r="A6342">
        <v>3.7409458063507999</v>
      </c>
      <c r="B6342">
        <v>5.8319781550233802</v>
      </c>
    </row>
    <row r="6343" spans="1:2" x14ac:dyDescent="0.25">
      <c r="A6343">
        <f>-28.1020468409576</f>
        <v>-28.102046840957598</v>
      </c>
      <c r="B6343">
        <v>-13.5365379804269</v>
      </c>
    </row>
    <row r="6344" spans="1:2" x14ac:dyDescent="0.25">
      <c r="A6344">
        <f>-24.830321336018</f>
        <v>-24.830321336017999</v>
      </c>
      <c r="B6344">
        <v>-17.0927528099471</v>
      </c>
    </row>
    <row r="6345" spans="1:2" x14ac:dyDescent="0.25">
      <c r="A6345">
        <v>-8.7136781054602402E-2</v>
      </c>
      <c r="B6345">
        <v>5.6528570795293502</v>
      </c>
    </row>
    <row r="6346" spans="1:2" x14ac:dyDescent="0.25">
      <c r="A6346">
        <v>31.324854396771102</v>
      </c>
      <c r="B6346">
        <v>-5.7194605229697997</v>
      </c>
    </row>
    <row r="6347" spans="1:2" x14ac:dyDescent="0.25">
      <c r="A6347">
        <v>4.39231418869457</v>
      </c>
      <c r="B6347">
        <v>7.4603279262366904</v>
      </c>
    </row>
    <row r="6348" spans="1:2" x14ac:dyDescent="0.25">
      <c r="A6348">
        <v>27.104307350549899</v>
      </c>
      <c r="B6348">
        <v>-4.8508739164990802</v>
      </c>
    </row>
    <row r="6349" spans="1:2" x14ac:dyDescent="0.25">
      <c r="A6349">
        <f>-25.7493725630341</f>
        <v>-25.7493725630341</v>
      </c>
      <c r="B6349">
        <v>-11.335202784008001</v>
      </c>
    </row>
    <row r="6350" spans="1:2" x14ac:dyDescent="0.25">
      <c r="A6350">
        <v>0.76283880854628106</v>
      </c>
      <c r="B6350">
        <v>0.84101316348197297</v>
      </c>
    </row>
    <row r="6351" spans="1:2" x14ac:dyDescent="0.25">
      <c r="A6351">
        <f>-15.3839013457786</f>
        <v>-15.3839013457786</v>
      </c>
      <c r="B6351">
        <v>-18.4887940359651</v>
      </c>
    </row>
    <row r="6352" spans="1:2" x14ac:dyDescent="0.25">
      <c r="A6352">
        <v>27.275000043213399</v>
      </c>
      <c r="B6352">
        <v>-3.8246472034308101</v>
      </c>
    </row>
    <row r="6353" spans="1:2" x14ac:dyDescent="0.25">
      <c r="A6353">
        <v>27.125826584458999</v>
      </c>
      <c r="B6353">
        <v>-9.1825150994793603</v>
      </c>
    </row>
    <row r="6354" spans="1:2" x14ac:dyDescent="0.25">
      <c r="A6354">
        <f>-24.9783802448518</f>
        <v>-24.978380244851799</v>
      </c>
      <c r="B6354">
        <v>-18.144116085693</v>
      </c>
    </row>
    <row r="6355" spans="1:2" x14ac:dyDescent="0.25">
      <c r="A6355">
        <v>5.5035607598049596</v>
      </c>
      <c r="B6355">
        <v>7.3652097721930003</v>
      </c>
    </row>
    <row r="6356" spans="1:2" x14ac:dyDescent="0.25">
      <c r="A6356">
        <v>32.570891947847301</v>
      </c>
      <c r="B6356">
        <v>-0.44785775291535501</v>
      </c>
    </row>
    <row r="6357" spans="1:2" x14ac:dyDescent="0.25">
      <c r="A6357">
        <f>-26.3753495544159</f>
        <v>-26.375349554415902</v>
      </c>
      <c r="B6357">
        <v>-16.599285661181</v>
      </c>
    </row>
    <row r="6358" spans="1:2" x14ac:dyDescent="0.25">
      <c r="A6358">
        <f>-19.4243123839399</f>
        <v>-19.424312383939899</v>
      </c>
      <c r="B6358">
        <v>-16.389443142995699</v>
      </c>
    </row>
    <row r="6359" spans="1:2" x14ac:dyDescent="0.25">
      <c r="A6359">
        <v>2.3249102535753199</v>
      </c>
      <c r="B6359">
        <v>6.2675730659482802</v>
      </c>
    </row>
    <row r="6360" spans="1:2" x14ac:dyDescent="0.25">
      <c r="A6360">
        <f>-28.0323751627529</f>
        <v>-28.032375162752899</v>
      </c>
      <c r="B6360">
        <v>-19.377908159261501</v>
      </c>
    </row>
    <row r="6361" spans="1:2" x14ac:dyDescent="0.25">
      <c r="A6361">
        <f>-29.9114241791804</f>
        <v>-29.911424179180401</v>
      </c>
      <c r="B6361">
        <v>-16.829335745049399</v>
      </c>
    </row>
    <row r="6362" spans="1:2" x14ac:dyDescent="0.25">
      <c r="A6362">
        <v>38.663227151999799</v>
      </c>
      <c r="B6362">
        <v>-6.9485104339364101</v>
      </c>
    </row>
    <row r="6363" spans="1:2" x14ac:dyDescent="0.25">
      <c r="A6363">
        <v>34.964172362541198</v>
      </c>
      <c r="B6363">
        <v>-0.29363295061751499</v>
      </c>
    </row>
    <row r="6364" spans="1:2" x14ac:dyDescent="0.25">
      <c r="A6364">
        <f>-19.4249838078643</f>
        <v>-19.424983807864301</v>
      </c>
      <c r="B6364">
        <v>-10.512024161573899</v>
      </c>
    </row>
    <row r="6365" spans="1:2" x14ac:dyDescent="0.25">
      <c r="A6365">
        <v>21.5101345911519</v>
      </c>
      <c r="B6365">
        <v>-4.0666998951263</v>
      </c>
    </row>
    <row r="6366" spans="1:2" x14ac:dyDescent="0.25">
      <c r="A6366">
        <f>-22.6583737440458</f>
        <v>-22.6583737440458</v>
      </c>
      <c r="B6366">
        <v>-9.9725318853546003</v>
      </c>
    </row>
    <row r="6367" spans="1:2" x14ac:dyDescent="0.25">
      <c r="A6367">
        <v>13.4347303963588</v>
      </c>
      <c r="B6367">
        <v>6.1586437070727502</v>
      </c>
    </row>
    <row r="6368" spans="1:2" x14ac:dyDescent="0.25">
      <c r="A6368">
        <v>11.039284632225201</v>
      </c>
      <c r="B6368">
        <v>2.6341760737330699</v>
      </c>
    </row>
    <row r="6369" spans="1:2" x14ac:dyDescent="0.25">
      <c r="A6369">
        <v>39.958948223769603</v>
      </c>
      <c r="B6369">
        <v>-2.75377865801899</v>
      </c>
    </row>
    <row r="6370" spans="1:2" x14ac:dyDescent="0.25">
      <c r="A6370">
        <v>2.57176014435864</v>
      </c>
      <c r="B6370">
        <v>4.8525400984613603</v>
      </c>
    </row>
    <row r="6371" spans="1:2" x14ac:dyDescent="0.25">
      <c r="A6371">
        <v>10.516780007777299</v>
      </c>
      <c r="B6371">
        <v>3.7131681235699001</v>
      </c>
    </row>
    <row r="6372" spans="1:2" x14ac:dyDescent="0.25">
      <c r="A6372">
        <f>-29.4676784073335</f>
        <v>-29.467678407333501</v>
      </c>
      <c r="B6372">
        <v>-16.073522102865699</v>
      </c>
    </row>
    <row r="6373" spans="1:2" x14ac:dyDescent="0.25">
      <c r="A6373">
        <v>37.870585514455598</v>
      </c>
      <c r="B6373">
        <v>-8.4253236834222207</v>
      </c>
    </row>
    <row r="6374" spans="1:2" x14ac:dyDescent="0.25">
      <c r="A6374">
        <v>35.123899655258803</v>
      </c>
      <c r="B6374">
        <v>-2.18600424041556</v>
      </c>
    </row>
    <row r="6375" spans="1:2" x14ac:dyDescent="0.25">
      <c r="A6375">
        <v>27.912286083725199</v>
      </c>
      <c r="B6375">
        <v>-9.2666302662226698</v>
      </c>
    </row>
    <row r="6376" spans="1:2" x14ac:dyDescent="0.25">
      <c r="A6376">
        <f>-33.3675577690296</f>
        <v>-33.367557769029602</v>
      </c>
      <c r="B6376">
        <v>-12.4837999306994</v>
      </c>
    </row>
    <row r="6377" spans="1:2" x14ac:dyDescent="0.25">
      <c r="A6377">
        <f>-33.3786538146544</f>
        <v>-33.378653814654399</v>
      </c>
      <c r="B6377">
        <v>-11.3949620671631</v>
      </c>
    </row>
    <row r="6378" spans="1:2" x14ac:dyDescent="0.25">
      <c r="A6378">
        <v>6.5200050396562101</v>
      </c>
      <c r="B6378">
        <v>9.2168507882894204</v>
      </c>
    </row>
    <row r="6379" spans="1:2" x14ac:dyDescent="0.25">
      <c r="A6379">
        <f>-24.9442049919038</f>
        <v>-24.944204991903799</v>
      </c>
      <c r="B6379">
        <v>-17.027660864702401</v>
      </c>
    </row>
    <row r="6380" spans="1:2" x14ac:dyDescent="0.25">
      <c r="A6380">
        <v>8.2658024708903</v>
      </c>
      <c r="B6380">
        <v>5.8217331957182097</v>
      </c>
    </row>
    <row r="6381" spans="1:2" x14ac:dyDescent="0.25">
      <c r="A6381">
        <f>-26.6568210743157</f>
        <v>-26.656821074315701</v>
      </c>
      <c r="B6381">
        <v>-14.300920353453</v>
      </c>
    </row>
    <row r="6382" spans="1:2" x14ac:dyDescent="0.25">
      <c r="A6382">
        <v>1.6262632438963001</v>
      </c>
      <c r="B6382">
        <v>8.4363393707106695</v>
      </c>
    </row>
    <row r="6383" spans="1:2" x14ac:dyDescent="0.25">
      <c r="A6383">
        <v>7.4174297785111101</v>
      </c>
      <c r="B6383">
        <v>3.20758871056307</v>
      </c>
    </row>
    <row r="6384" spans="1:2" x14ac:dyDescent="0.25">
      <c r="A6384">
        <v>-4.5263589108768301</v>
      </c>
      <c r="B6384">
        <v>4.1833905348078204</v>
      </c>
    </row>
    <row r="6385" spans="1:2" x14ac:dyDescent="0.25">
      <c r="A6385">
        <v>3.17338169865068</v>
      </c>
      <c r="B6385">
        <v>7.9490829575065298</v>
      </c>
    </row>
    <row r="6386" spans="1:2" x14ac:dyDescent="0.25">
      <c r="A6386">
        <f>-24.0829231078403</f>
        <v>-24.082923107840301</v>
      </c>
      <c r="B6386">
        <v>-16.084615040520902</v>
      </c>
    </row>
    <row r="6387" spans="1:2" x14ac:dyDescent="0.25">
      <c r="A6387">
        <f>-33.9679151029258</f>
        <v>-33.967915102925801</v>
      </c>
      <c r="B6387">
        <v>-17.123783440700201</v>
      </c>
    </row>
    <row r="6388" spans="1:2" x14ac:dyDescent="0.25">
      <c r="A6388">
        <v>39.111185994080699</v>
      </c>
      <c r="B6388">
        <v>-7.3897179558257404</v>
      </c>
    </row>
    <row r="6389" spans="1:2" x14ac:dyDescent="0.25">
      <c r="A6389">
        <v>0.34100660407663302</v>
      </c>
      <c r="B6389">
        <v>7.9934111562941403</v>
      </c>
    </row>
    <row r="6390" spans="1:2" x14ac:dyDescent="0.25">
      <c r="A6390">
        <f>-27.5612726715888</f>
        <v>-27.561272671588799</v>
      </c>
      <c r="B6390">
        <v>-18.164597202225401</v>
      </c>
    </row>
    <row r="6391" spans="1:2" x14ac:dyDescent="0.25">
      <c r="A6391">
        <v>7.4653158561114896</v>
      </c>
      <c r="B6391">
        <v>6.5001281324536997</v>
      </c>
    </row>
    <row r="6392" spans="1:2" x14ac:dyDescent="0.25">
      <c r="A6392">
        <v>40.2982723888843</v>
      </c>
      <c r="B6392">
        <v>-1.9881328727235099</v>
      </c>
    </row>
    <row r="6393" spans="1:2" x14ac:dyDescent="0.25">
      <c r="A6393">
        <v>26.419260171112299</v>
      </c>
      <c r="B6393">
        <v>-4.4553288831794502</v>
      </c>
    </row>
    <row r="6394" spans="1:2" x14ac:dyDescent="0.25">
      <c r="A6394">
        <f>-34.829106147053</f>
        <v>-34.829106147052997</v>
      </c>
      <c r="B6394">
        <v>-16.555894087537499</v>
      </c>
    </row>
    <row r="6395" spans="1:2" x14ac:dyDescent="0.25">
      <c r="A6395">
        <v>28.396275238741499</v>
      </c>
      <c r="B6395">
        <v>-8.3428979091502597</v>
      </c>
    </row>
    <row r="6396" spans="1:2" x14ac:dyDescent="0.25">
      <c r="A6396">
        <f>-21.9294225438435</f>
        <v>-21.929422543843501</v>
      </c>
      <c r="B6396">
        <v>-13.183205425848</v>
      </c>
    </row>
    <row r="6397" spans="1:2" x14ac:dyDescent="0.25">
      <c r="A6397">
        <v>-0.84333518228725601</v>
      </c>
      <c r="B6397">
        <v>1.0976458722234499</v>
      </c>
    </row>
    <row r="6398" spans="1:2" x14ac:dyDescent="0.25">
      <c r="A6398">
        <v>35.934241567354903</v>
      </c>
      <c r="B6398">
        <v>-3.4641974646464</v>
      </c>
    </row>
    <row r="6399" spans="1:2" x14ac:dyDescent="0.25">
      <c r="A6399">
        <f>-24.1034944249621</f>
        <v>-24.103494424962101</v>
      </c>
      <c r="B6399">
        <v>-12.8266624178841</v>
      </c>
    </row>
    <row r="6400" spans="1:2" x14ac:dyDescent="0.25">
      <c r="A6400">
        <v>-2.66465726482719</v>
      </c>
      <c r="B6400">
        <v>7.7875709425651003</v>
      </c>
    </row>
    <row r="6401" spans="1:2" x14ac:dyDescent="0.25">
      <c r="A6401">
        <v>-0.128751473759391</v>
      </c>
      <c r="B6401">
        <v>4.2776981100618299</v>
      </c>
    </row>
    <row r="6402" spans="1:2" x14ac:dyDescent="0.25">
      <c r="A6402">
        <v>2.5560393519303699</v>
      </c>
      <c r="B6402">
        <v>0.96999691907763597</v>
      </c>
    </row>
    <row r="6403" spans="1:2" x14ac:dyDescent="0.25">
      <c r="A6403">
        <f>-18.3941479855479</f>
        <v>-18.3941479855479</v>
      </c>
      <c r="B6403">
        <v>-18.929625758816901</v>
      </c>
    </row>
    <row r="6404" spans="1:2" x14ac:dyDescent="0.25">
      <c r="A6404">
        <f>-22.7586752366972</f>
        <v>-22.758675236697201</v>
      </c>
      <c r="B6404">
        <v>-11.247065686334601</v>
      </c>
    </row>
    <row r="6405" spans="1:2" x14ac:dyDescent="0.25">
      <c r="A6405">
        <f>-22.4392058805605</f>
        <v>-22.4392058805605</v>
      </c>
      <c r="B6405">
        <v>-13.0572358309871</v>
      </c>
    </row>
    <row r="6406" spans="1:2" x14ac:dyDescent="0.25">
      <c r="A6406">
        <v>21.074556201378901</v>
      </c>
      <c r="B6406">
        <v>0.118617024737003</v>
      </c>
    </row>
    <row r="6407" spans="1:2" x14ac:dyDescent="0.25">
      <c r="A6407">
        <v>-2.5825581097194901</v>
      </c>
      <c r="B6407">
        <v>2.8650158935870902</v>
      </c>
    </row>
    <row r="6408" spans="1:2" x14ac:dyDescent="0.25">
      <c r="A6408">
        <v>-4.33715850346751</v>
      </c>
      <c r="B6408">
        <v>0.79155066122022899</v>
      </c>
    </row>
    <row r="6409" spans="1:2" x14ac:dyDescent="0.25">
      <c r="A6409">
        <v>29.800455535618902</v>
      </c>
      <c r="B6409">
        <v>-2.9039976435906198</v>
      </c>
    </row>
    <row r="6410" spans="1:2" x14ac:dyDescent="0.25">
      <c r="A6410">
        <v>-1.78274522917159</v>
      </c>
      <c r="B6410">
        <v>5.5626782326833197</v>
      </c>
    </row>
    <row r="6411" spans="1:2" x14ac:dyDescent="0.25">
      <c r="A6411">
        <v>25.537857328622</v>
      </c>
      <c r="B6411">
        <v>-7.5818692882916796</v>
      </c>
    </row>
    <row r="6412" spans="1:2" x14ac:dyDescent="0.25">
      <c r="A6412">
        <f>-27.8673420111301</f>
        <v>-27.867342011130098</v>
      </c>
      <c r="B6412">
        <v>-10.253030775300299</v>
      </c>
    </row>
    <row r="6413" spans="1:2" x14ac:dyDescent="0.25">
      <c r="A6413">
        <v>3.59223397072657</v>
      </c>
      <c r="B6413">
        <v>8.6749455091698895</v>
      </c>
    </row>
    <row r="6414" spans="1:2" x14ac:dyDescent="0.25">
      <c r="A6414">
        <f>-18.4531748002134</f>
        <v>-18.4531748002134</v>
      </c>
      <c r="B6414">
        <v>-18.717040584878902</v>
      </c>
    </row>
    <row r="6415" spans="1:2" x14ac:dyDescent="0.25">
      <c r="A6415">
        <v>12.5761887817768</v>
      </c>
      <c r="B6415">
        <v>5.0421540166066503</v>
      </c>
    </row>
    <row r="6416" spans="1:2" x14ac:dyDescent="0.25">
      <c r="A6416">
        <v>7.9891557233250703</v>
      </c>
      <c r="B6416">
        <v>4.66695467106819</v>
      </c>
    </row>
    <row r="6417" spans="1:2" x14ac:dyDescent="0.25">
      <c r="A6417">
        <f>-22.9457068837975</f>
        <v>-22.945706883797499</v>
      </c>
      <c r="B6417">
        <v>-12.552829112891301</v>
      </c>
    </row>
    <row r="6418" spans="1:2" x14ac:dyDescent="0.25">
      <c r="A6418">
        <v>28.498976727055599</v>
      </c>
      <c r="B6418">
        <v>-5.4469696924801703</v>
      </c>
    </row>
    <row r="6419" spans="1:2" x14ac:dyDescent="0.25">
      <c r="A6419">
        <f>-31.7929633525586</f>
        <v>-31.792963352558601</v>
      </c>
      <c r="B6419">
        <v>-19.237143667707201</v>
      </c>
    </row>
    <row r="6420" spans="1:2" x14ac:dyDescent="0.25">
      <c r="A6420">
        <f>-30.35897576719</f>
        <v>-30.35897576719</v>
      </c>
      <c r="B6420">
        <v>-9.5245836235516794</v>
      </c>
    </row>
    <row r="6421" spans="1:2" x14ac:dyDescent="0.25">
      <c r="A6421">
        <v>0.28277159522465301</v>
      </c>
      <c r="B6421">
        <v>7.05517283347152</v>
      </c>
    </row>
    <row r="6422" spans="1:2" x14ac:dyDescent="0.25">
      <c r="A6422">
        <v>31.530369608655398</v>
      </c>
      <c r="B6422">
        <v>-8.3030524663174798</v>
      </c>
    </row>
    <row r="6423" spans="1:2" x14ac:dyDescent="0.25">
      <c r="A6423">
        <v>27.606392039054299</v>
      </c>
      <c r="B6423">
        <v>-3.5455244314889902</v>
      </c>
    </row>
    <row r="6424" spans="1:2" x14ac:dyDescent="0.25">
      <c r="A6424">
        <v>12.744501473943499</v>
      </c>
      <c r="B6424">
        <v>8.6513618133697996</v>
      </c>
    </row>
    <row r="6425" spans="1:2" x14ac:dyDescent="0.25">
      <c r="A6425">
        <v>35.970876662872001</v>
      </c>
      <c r="B6425">
        <v>-6.4442905045173999</v>
      </c>
    </row>
    <row r="6426" spans="1:2" x14ac:dyDescent="0.25">
      <c r="A6426">
        <v>27.934646330006601</v>
      </c>
      <c r="B6426">
        <v>-8.5684827244011394</v>
      </c>
    </row>
    <row r="6427" spans="1:2" x14ac:dyDescent="0.25">
      <c r="A6427">
        <f>-19.1902931783142</f>
        <v>-19.190293178314199</v>
      </c>
      <c r="B6427">
        <v>-17.103058591928299</v>
      </c>
    </row>
    <row r="6428" spans="1:2" x14ac:dyDescent="0.25">
      <c r="A6428">
        <f>-18.2288687013949</f>
        <v>-18.228868701394902</v>
      </c>
      <c r="B6428">
        <v>-9.4463114651073106</v>
      </c>
    </row>
    <row r="6429" spans="1:2" x14ac:dyDescent="0.25">
      <c r="A6429">
        <f>-31.1853529600061</f>
        <v>-31.185352960006099</v>
      </c>
      <c r="B6429">
        <v>-15.1952077610052</v>
      </c>
    </row>
    <row r="6430" spans="1:2" x14ac:dyDescent="0.25">
      <c r="A6430">
        <v>27.3167349035825</v>
      </c>
      <c r="B6430">
        <v>-7.2000867182025701</v>
      </c>
    </row>
    <row r="6431" spans="1:2" x14ac:dyDescent="0.25">
      <c r="A6431">
        <v>35.435358050711301</v>
      </c>
      <c r="B6431">
        <v>-4.0324357010278904</v>
      </c>
    </row>
    <row r="6432" spans="1:2" x14ac:dyDescent="0.25">
      <c r="A6432">
        <f>-29.5360792137949</f>
        <v>-29.536079213794899</v>
      </c>
      <c r="B6432">
        <v>-10.407918388452501</v>
      </c>
    </row>
    <row r="6433" spans="1:2" x14ac:dyDescent="0.25">
      <c r="A6433">
        <f>-25.3983522441623</f>
        <v>-25.3983522441623</v>
      </c>
      <c r="B6433">
        <v>-9.7202756132097505</v>
      </c>
    </row>
    <row r="6434" spans="1:2" x14ac:dyDescent="0.25">
      <c r="A6434">
        <v>40.369238098311797</v>
      </c>
      <c r="B6434">
        <v>-9.6171060844443907</v>
      </c>
    </row>
    <row r="6435" spans="1:2" x14ac:dyDescent="0.25">
      <c r="A6435">
        <v>1.0284336477357501</v>
      </c>
      <c r="B6435">
        <v>2.6756331371834801</v>
      </c>
    </row>
    <row r="6436" spans="1:2" x14ac:dyDescent="0.25">
      <c r="A6436">
        <f>-24.9917549199916</f>
        <v>-24.9917549199916</v>
      </c>
      <c r="B6436">
        <v>-9.8654093110858305</v>
      </c>
    </row>
    <row r="6437" spans="1:2" x14ac:dyDescent="0.25">
      <c r="A6437">
        <v>25.852802426655298</v>
      </c>
      <c r="B6437">
        <v>-3.0833527721298901E-3</v>
      </c>
    </row>
    <row r="6438" spans="1:2" x14ac:dyDescent="0.25">
      <c r="A6438">
        <v>40.013848907418399</v>
      </c>
      <c r="B6438">
        <v>-2.18808304702066</v>
      </c>
    </row>
    <row r="6439" spans="1:2" x14ac:dyDescent="0.25">
      <c r="A6439">
        <v>32.638376583690103</v>
      </c>
      <c r="B6439">
        <v>-2.78244065180745</v>
      </c>
    </row>
    <row r="6440" spans="1:2" x14ac:dyDescent="0.25">
      <c r="A6440">
        <v>20.9680662564</v>
      </c>
      <c r="B6440">
        <v>-3.21583689040706</v>
      </c>
    </row>
    <row r="6441" spans="1:2" x14ac:dyDescent="0.25">
      <c r="A6441">
        <f>-25.2840773072098</f>
        <v>-25.284077307209799</v>
      </c>
      <c r="B6441">
        <v>-15.5940948985597</v>
      </c>
    </row>
    <row r="6442" spans="1:2" x14ac:dyDescent="0.25">
      <c r="A6442">
        <v>-5.1214822994153604</v>
      </c>
      <c r="B6442">
        <v>0.83266705099433402</v>
      </c>
    </row>
    <row r="6443" spans="1:2" x14ac:dyDescent="0.25">
      <c r="A6443">
        <f>-20.2838305119117</f>
        <v>-20.283830511911699</v>
      </c>
      <c r="B6443">
        <v>-12.642883098065401</v>
      </c>
    </row>
    <row r="6444" spans="1:2" x14ac:dyDescent="0.25">
      <c r="A6444">
        <v>33.6135000249282</v>
      </c>
      <c r="B6444">
        <v>-4.98771910539425</v>
      </c>
    </row>
    <row r="6445" spans="1:2" x14ac:dyDescent="0.25">
      <c r="A6445">
        <v>4.1813294940633199</v>
      </c>
      <c r="B6445">
        <v>0.34949832609304399</v>
      </c>
    </row>
    <row r="6446" spans="1:2" x14ac:dyDescent="0.25">
      <c r="A6446">
        <v>35.044017230861201</v>
      </c>
      <c r="B6446">
        <v>-3.99393721926717</v>
      </c>
    </row>
    <row r="6447" spans="1:2" x14ac:dyDescent="0.25">
      <c r="A6447">
        <v>11.758211893747101</v>
      </c>
      <c r="B6447">
        <v>4.2670028898782997</v>
      </c>
    </row>
    <row r="6448" spans="1:2" x14ac:dyDescent="0.25">
      <c r="A6448">
        <f>-27.4615187791412</f>
        <v>-27.461518779141201</v>
      </c>
      <c r="B6448">
        <v>-9.9297023486671794</v>
      </c>
    </row>
    <row r="6449" spans="1:2" x14ac:dyDescent="0.25">
      <c r="A6449">
        <f>-33.9615787163401</f>
        <v>-33.9615787163401</v>
      </c>
      <c r="B6449">
        <v>-15.577656247762301</v>
      </c>
    </row>
    <row r="6450" spans="1:2" x14ac:dyDescent="0.25">
      <c r="A6450">
        <f>-23.700350479014</f>
        <v>-23.700350479013998</v>
      </c>
      <c r="B6450">
        <v>-14.9440417576703</v>
      </c>
    </row>
    <row r="6451" spans="1:2" x14ac:dyDescent="0.25">
      <c r="A6451">
        <f>-33.9103160021045</f>
        <v>-33.910316002104501</v>
      </c>
      <c r="B6451">
        <v>-11.994108649797701</v>
      </c>
    </row>
    <row r="6452" spans="1:2" x14ac:dyDescent="0.25">
      <c r="A6452">
        <v>2.4891306563622</v>
      </c>
      <c r="B6452">
        <v>8.4999294537606307</v>
      </c>
    </row>
    <row r="6453" spans="1:2" x14ac:dyDescent="0.25">
      <c r="A6453">
        <v>34.920289076235498</v>
      </c>
      <c r="B6453">
        <v>-7.4588702489909204</v>
      </c>
    </row>
    <row r="6454" spans="1:2" x14ac:dyDescent="0.25">
      <c r="A6454">
        <v>37.446990926107702</v>
      </c>
      <c r="B6454">
        <v>8.7613956894635595E-2</v>
      </c>
    </row>
    <row r="6455" spans="1:2" x14ac:dyDescent="0.25">
      <c r="A6455">
        <v>2.4196003186619102</v>
      </c>
      <c r="B6455">
        <v>7.7461561589346903</v>
      </c>
    </row>
    <row r="6456" spans="1:2" x14ac:dyDescent="0.25">
      <c r="A6456">
        <v>38.662857845464302</v>
      </c>
      <c r="B6456">
        <v>-8.7028238654525598</v>
      </c>
    </row>
    <row r="6457" spans="1:2" x14ac:dyDescent="0.25">
      <c r="A6457">
        <v>30.9243730545458</v>
      </c>
      <c r="B6457">
        <v>-5.0321258232907304</v>
      </c>
    </row>
    <row r="6458" spans="1:2" x14ac:dyDescent="0.25">
      <c r="A6458">
        <v>8.6327741476614595</v>
      </c>
      <c r="B6458">
        <v>4.3218302263210697</v>
      </c>
    </row>
    <row r="6459" spans="1:2" x14ac:dyDescent="0.25">
      <c r="A6459">
        <v>31.315430253476499</v>
      </c>
      <c r="B6459">
        <v>-7.4880976040503997</v>
      </c>
    </row>
    <row r="6460" spans="1:2" x14ac:dyDescent="0.25">
      <c r="A6460">
        <v>5.4979022848407597</v>
      </c>
      <c r="B6460">
        <v>8.5372742750590298</v>
      </c>
    </row>
    <row r="6461" spans="1:2" x14ac:dyDescent="0.25">
      <c r="A6461">
        <v>0.50352281251407505</v>
      </c>
      <c r="B6461">
        <v>4.3923349633029298</v>
      </c>
    </row>
    <row r="6462" spans="1:2" x14ac:dyDescent="0.25">
      <c r="A6462">
        <f>-35.2704675477777</f>
        <v>-35.270467547777699</v>
      </c>
      <c r="B6462">
        <v>-17.761248198377501</v>
      </c>
    </row>
    <row r="6463" spans="1:2" x14ac:dyDescent="0.25">
      <c r="A6463">
        <v>35.713479032540697</v>
      </c>
      <c r="B6463">
        <v>-7.0737754647829698</v>
      </c>
    </row>
    <row r="6464" spans="1:2" x14ac:dyDescent="0.25">
      <c r="A6464">
        <f>-16.2650444626744</f>
        <v>-16.2650444626744</v>
      </c>
      <c r="B6464">
        <v>-11.7774537143356</v>
      </c>
    </row>
    <row r="6465" spans="1:2" x14ac:dyDescent="0.25">
      <c r="A6465">
        <v>5.8752186923174996</v>
      </c>
      <c r="B6465">
        <v>0.21697538557605101</v>
      </c>
    </row>
    <row r="6466" spans="1:2" x14ac:dyDescent="0.25">
      <c r="A6466">
        <f>-15.7514625298132</f>
        <v>-15.7514625298132</v>
      </c>
      <c r="B6466">
        <v>-17.545835605429101</v>
      </c>
    </row>
    <row r="6467" spans="1:2" x14ac:dyDescent="0.25">
      <c r="A6467">
        <f>-20.894540211011</f>
        <v>-20.894540211011002</v>
      </c>
      <c r="B6467">
        <v>-10.8716295725312</v>
      </c>
    </row>
    <row r="6468" spans="1:2" x14ac:dyDescent="0.25">
      <c r="A6468">
        <v>-2.6334538950484001</v>
      </c>
      <c r="B6468">
        <v>1.2369121305117099</v>
      </c>
    </row>
    <row r="6469" spans="1:2" x14ac:dyDescent="0.25">
      <c r="A6469">
        <f>-34.3644705830909</f>
        <v>-34.364470583090899</v>
      </c>
      <c r="B6469">
        <v>-13.1087808528836</v>
      </c>
    </row>
    <row r="6470" spans="1:2" x14ac:dyDescent="0.25">
      <c r="A6470">
        <f>-17.8201306010304</f>
        <v>-17.820130601030399</v>
      </c>
      <c r="B6470">
        <v>-14.1143270846952</v>
      </c>
    </row>
    <row r="6471" spans="1:2" x14ac:dyDescent="0.25">
      <c r="A6471">
        <v>9.1395047448917595</v>
      </c>
      <c r="B6471">
        <v>6.2045427337674397</v>
      </c>
    </row>
    <row r="6472" spans="1:2" x14ac:dyDescent="0.25">
      <c r="A6472">
        <v>29.0642284361526</v>
      </c>
      <c r="B6472">
        <v>-2.8249500791450002</v>
      </c>
    </row>
    <row r="6473" spans="1:2" x14ac:dyDescent="0.25">
      <c r="A6473">
        <f>-26.8235964959572</f>
        <v>-26.823596495957201</v>
      </c>
      <c r="B6473">
        <v>-13.3790098366692</v>
      </c>
    </row>
    <row r="6474" spans="1:2" x14ac:dyDescent="0.25">
      <c r="A6474">
        <v>9.8674664845505404</v>
      </c>
      <c r="B6474">
        <v>1.4680678623204699</v>
      </c>
    </row>
    <row r="6475" spans="1:2" x14ac:dyDescent="0.25">
      <c r="A6475">
        <v>38.8554792908499</v>
      </c>
      <c r="B6475">
        <v>-9.2844578276508098</v>
      </c>
    </row>
    <row r="6476" spans="1:2" x14ac:dyDescent="0.25">
      <c r="A6476">
        <v>31.1964691764904</v>
      </c>
      <c r="B6476">
        <v>-0.25555091885655801</v>
      </c>
    </row>
    <row r="6477" spans="1:2" x14ac:dyDescent="0.25">
      <c r="A6477">
        <v>2.6519518258536201</v>
      </c>
      <c r="B6477">
        <v>8.1265978231605498</v>
      </c>
    </row>
    <row r="6478" spans="1:2" x14ac:dyDescent="0.25">
      <c r="A6478">
        <f>-27.0857702362664</f>
        <v>-27.085770236266399</v>
      </c>
      <c r="B6478">
        <v>-16.968177142643999</v>
      </c>
    </row>
    <row r="6479" spans="1:2" x14ac:dyDescent="0.25">
      <c r="A6479">
        <v>37.709737352976603</v>
      </c>
      <c r="B6479">
        <v>-7.2668257469758997</v>
      </c>
    </row>
    <row r="6480" spans="1:2" x14ac:dyDescent="0.25">
      <c r="A6480">
        <f>-34.9546342897376</f>
        <v>-34.954634289737598</v>
      </c>
      <c r="B6480">
        <v>-13.969163420102401</v>
      </c>
    </row>
    <row r="6481" spans="1:2" x14ac:dyDescent="0.25">
      <c r="A6481">
        <f>-35.0181830008278</f>
        <v>-35.018183000827797</v>
      </c>
      <c r="B6481">
        <v>-18.197116285129901</v>
      </c>
    </row>
    <row r="6482" spans="1:2" x14ac:dyDescent="0.25">
      <c r="A6482">
        <v>11.890966549471999</v>
      </c>
      <c r="B6482">
        <v>8.8408226555110492</v>
      </c>
    </row>
    <row r="6483" spans="1:2" x14ac:dyDescent="0.25">
      <c r="A6483">
        <v>12.1731886508783</v>
      </c>
      <c r="B6483">
        <v>7.9710129729665704</v>
      </c>
    </row>
    <row r="6484" spans="1:2" x14ac:dyDescent="0.25">
      <c r="A6484">
        <v>30.8706345196114</v>
      </c>
      <c r="B6484">
        <v>-9.2905689520295507</v>
      </c>
    </row>
    <row r="6485" spans="1:2" x14ac:dyDescent="0.25">
      <c r="A6485">
        <f>-22.9280166734894</f>
        <v>-22.928016673489399</v>
      </c>
      <c r="B6485">
        <v>-12.694245120069199</v>
      </c>
    </row>
    <row r="6486" spans="1:2" x14ac:dyDescent="0.25">
      <c r="A6486">
        <v>3.0491040210685498</v>
      </c>
      <c r="B6486">
        <v>3.1629366829677599</v>
      </c>
    </row>
    <row r="6487" spans="1:2" x14ac:dyDescent="0.25">
      <c r="A6487">
        <v>8.2919208399159494</v>
      </c>
      <c r="B6487">
        <v>7.50618331043166</v>
      </c>
    </row>
    <row r="6488" spans="1:2" x14ac:dyDescent="0.25">
      <c r="A6488">
        <f>-27.7391950571729</f>
        <v>-27.7391950571729</v>
      </c>
      <c r="B6488">
        <v>-17.3568706866197</v>
      </c>
    </row>
    <row r="6489" spans="1:2" x14ac:dyDescent="0.25">
      <c r="A6489">
        <v>12.281193778690801</v>
      </c>
      <c r="B6489">
        <v>2.8621483539061598</v>
      </c>
    </row>
    <row r="6490" spans="1:2" x14ac:dyDescent="0.25">
      <c r="A6490">
        <f>-34.8097973192876</f>
        <v>-34.809797319287597</v>
      </c>
      <c r="B6490">
        <v>-19.3342782241807</v>
      </c>
    </row>
    <row r="6491" spans="1:2" x14ac:dyDescent="0.25">
      <c r="A6491">
        <v>9.5329621780443095</v>
      </c>
      <c r="B6491">
        <v>0.49635019487548598</v>
      </c>
    </row>
    <row r="6492" spans="1:2" x14ac:dyDescent="0.25">
      <c r="A6492">
        <v>1.0422734202942101</v>
      </c>
      <c r="B6492">
        <v>3.5794345627277901</v>
      </c>
    </row>
    <row r="6493" spans="1:2" x14ac:dyDescent="0.25">
      <c r="A6493">
        <f>-30.0607813668173</f>
        <v>-30.060781366817299</v>
      </c>
      <c r="B6493">
        <v>-17.176183306892099</v>
      </c>
    </row>
    <row r="6494" spans="1:2" x14ac:dyDescent="0.25">
      <c r="A6494">
        <v>25.188619975067699</v>
      </c>
      <c r="B6494">
        <v>-6.92584456141413</v>
      </c>
    </row>
    <row r="6495" spans="1:2" x14ac:dyDescent="0.25">
      <c r="A6495">
        <f>-18.2014714776931</f>
        <v>-18.201471477693101</v>
      </c>
      <c r="B6495">
        <v>-15.54343158122</v>
      </c>
    </row>
    <row r="6496" spans="1:2" x14ac:dyDescent="0.25">
      <c r="A6496">
        <f>-30.1145156689913</f>
        <v>-30.114515668991299</v>
      </c>
      <c r="B6496">
        <v>-15.0730059705432</v>
      </c>
    </row>
    <row r="6497" spans="1:2" x14ac:dyDescent="0.25">
      <c r="A6497">
        <v>39.032107567336702</v>
      </c>
      <c r="B6497">
        <v>-3.0484749712518102</v>
      </c>
    </row>
    <row r="6498" spans="1:2" x14ac:dyDescent="0.25">
      <c r="A6498">
        <v>25.9110850775896</v>
      </c>
      <c r="B6498">
        <v>-8.29913901147685</v>
      </c>
    </row>
    <row r="6499" spans="1:2" x14ac:dyDescent="0.25">
      <c r="A6499">
        <v>32.562861292160903</v>
      </c>
      <c r="B6499">
        <v>-2.1093097550279798</v>
      </c>
    </row>
    <row r="6500" spans="1:2" x14ac:dyDescent="0.25">
      <c r="A6500">
        <f>-22.7743702670269</f>
        <v>-22.774370267026899</v>
      </c>
      <c r="B6500">
        <v>-12.0138549996768</v>
      </c>
    </row>
    <row r="6501" spans="1:2" x14ac:dyDescent="0.25">
      <c r="A6501">
        <f>-23.5053645033035</f>
        <v>-23.5053645033035</v>
      </c>
      <c r="B6501">
        <v>-12.021359136112901</v>
      </c>
    </row>
    <row r="6502" spans="1:2" x14ac:dyDescent="0.25">
      <c r="A6502">
        <v>24.320241597365602</v>
      </c>
      <c r="B6502">
        <v>-6.02614772791049</v>
      </c>
    </row>
    <row r="6503" spans="1:2" x14ac:dyDescent="0.25">
      <c r="A6503">
        <v>13.3110710110357</v>
      </c>
      <c r="B6503">
        <v>3.4833214852536001</v>
      </c>
    </row>
    <row r="6504" spans="1:2" x14ac:dyDescent="0.25">
      <c r="A6504">
        <v>-3.8760297916713302</v>
      </c>
      <c r="B6504">
        <v>1.28296282681573</v>
      </c>
    </row>
    <row r="6505" spans="1:2" x14ac:dyDescent="0.25">
      <c r="A6505">
        <v>28.100315219521701</v>
      </c>
      <c r="B6505">
        <v>-8.2031308513653407</v>
      </c>
    </row>
    <row r="6506" spans="1:2" x14ac:dyDescent="0.25">
      <c r="A6506">
        <v>30.805390506136799</v>
      </c>
      <c r="B6506">
        <v>-2.24995257206999</v>
      </c>
    </row>
    <row r="6507" spans="1:2" x14ac:dyDescent="0.25">
      <c r="A6507">
        <v>9.2373094911131997</v>
      </c>
      <c r="B6507">
        <v>2.8912049857600102</v>
      </c>
    </row>
    <row r="6508" spans="1:2" x14ac:dyDescent="0.25">
      <c r="A6508">
        <v>38.857408805680798</v>
      </c>
      <c r="B6508">
        <v>-2.85164296434341</v>
      </c>
    </row>
    <row r="6509" spans="1:2" x14ac:dyDescent="0.25">
      <c r="A6509">
        <v>20.865023413592201</v>
      </c>
      <c r="B6509">
        <v>-4.9457507438534503</v>
      </c>
    </row>
    <row r="6510" spans="1:2" x14ac:dyDescent="0.25">
      <c r="A6510">
        <v>-6.0476354152850798</v>
      </c>
      <c r="B6510">
        <v>2.8715811603527701</v>
      </c>
    </row>
    <row r="6511" spans="1:2" x14ac:dyDescent="0.25">
      <c r="A6511">
        <v>-4.8996370806112504</v>
      </c>
      <c r="B6511">
        <v>2.2561711407516198</v>
      </c>
    </row>
    <row r="6512" spans="1:2" x14ac:dyDescent="0.25">
      <c r="A6512">
        <v>35.497327808659797</v>
      </c>
      <c r="B6512">
        <v>-4.9836579571960096</v>
      </c>
    </row>
    <row r="6513" spans="1:2" x14ac:dyDescent="0.25">
      <c r="A6513">
        <v>4.4885128681447704</v>
      </c>
      <c r="B6513">
        <v>-0.13583721622453601</v>
      </c>
    </row>
    <row r="6514" spans="1:2" x14ac:dyDescent="0.25">
      <c r="A6514">
        <f>-27.6841541514778</f>
        <v>-27.684154151477799</v>
      </c>
      <c r="B6514">
        <v>-12.8269489230668</v>
      </c>
    </row>
    <row r="6515" spans="1:2" x14ac:dyDescent="0.25">
      <c r="A6515">
        <f>-23.6158046726087</f>
        <v>-23.6158046726087</v>
      </c>
      <c r="B6515">
        <v>-19.2165719859882</v>
      </c>
    </row>
    <row r="6516" spans="1:2" x14ac:dyDescent="0.25">
      <c r="A6516">
        <f>-29.4943008985537</f>
        <v>-29.4943008985537</v>
      </c>
      <c r="B6516">
        <v>-12.7006224800453</v>
      </c>
    </row>
    <row r="6517" spans="1:2" x14ac:dyDescent="0.25">
      <c r="A6517">
        <f>-23.0411996593543</f>
        <v>-23.041199659354302</v>
      </c>
      <c r="B6517">
        <v>-19.331357491181901</v>
      </c>
    </row>
    <row r="6518" spans="1:2" x14ac:dyDescent="0.25">
      <c r="A6518">
        <v>8.8133581025242602</v>
      </c>
      <c r="B6518">
        <v>4.7782778418137699</v>
      </c>
    </row>
    <row r="6519" spans="1:2" x14ac:dyDescent="0.25">
      <c r="A6519">
        <f>-29.2379228848</f>
        <v>-29.2379228848</v>
      </c>
      <c r="B6519">
        <v>-14.091654853825601</v>
      </c>
    </row>
    <row r="6520" spans="1:2" x14ac:dyDescent="0.25">
      <c r="A6520">
        <v>21.246997044713801</v>
      </c>
      <c r="B6520">
        <v>-2.5811458334184598</v>
      </c>
    </row>
    <row r="6521" spans="1:2" x14ac:dyDescent="0.25">
      <c r="A6521">
        <f>-32.052134894479</f>
        <v>-32.052134894479003</v>
      </c>
      <c r="B6521">
        <v>-15.7635788728359</v>
      </c>
    </row>
    <row r="6522" spans="1:2" x14ac:dyDescent="0.25">
      <c r="A6522">
        <v>7.4901388579079899</v>
      </c>
      <c r="B6522">
        <v>4.6546726891766399</v>
      </c>
    </row>
    <row r="6523" spans="1:2" x14ac:dyDescent="0.25">
      <c r="A6523">
        <f>-30.2983976263886</f>
        <v>-30.298397626388599</v>
      </c>
      <c r="B6523">
        <v>-15.671745477431299</v>
      </c>
    </row>
    <row r="6524" spans="1:2" x14ac:dyDescent="0.25">
      <c r="A6524">
        <f>-35.04276706453</f>
        <v>-35.042767064529997</v>
      </c>
      <c r="B6524">
        <v>-12.6782983636773</v>
      </c>
    </row>
    <row r="6525" spans="1:2" x14ac:dyDescent="0.25">
      <c r="A6525">
        <v>-3.04061966921814</v>
      </c>
      <c r="B6525">
        <v>1.4058021446114699</v>
      </c>
    </row>
    <row r="6526" spans="1:2" x14ac:dyDescent="0.25">
      <c r="A6526">
        <f>-23.7210434169228</f>
        <v>-23.7210434169228</v>
      </c>
      <c r="B6526">
        <v>-13.282626730242299</v>
      </c>
    </row>
    <row r="6527" spans="1:2" x14ac:dyDescent="0.25">
      <c r="A6527">
        <f>-20.7290723915765</f>
        <v>-20.729072391576501</v>
      </c>
      <c r="B6527">
        <v>-10.290857660536799</v>
      </c>
    </row>
    <row r="6528" spans="1:2" x14ac:dyDescent="0.25">
      <c r="A6528">
        <f>-15.8745004258452</f>
        <v>-15.8745004258452</v>
      </c>
      <c r="B6528">
        <v>-13.4008983788384</v>
      </c>
    </row>
    <row r="6529" spans="1:2" x14ac:dyDescent="0.25">
      <c r="A6529">
        <v>36.824377678328403</v>
      </c>
      <c r="B6529">
        <v>-6.4334582800717</v>
      </c>
    </row>
    <row r="6530" spans="1:2" x14ac:dyDescent="0.25">
      <c r="A6530">
        <v>32.5134170914084</v>
      </c>
      <c r="B6530">
        <v>-3.9828638525876401</v>
      </c>
    </row>
    <row r="6531" spans="1:2" x14ac:dyDescent="0.25">
      <c r="A6531">
        <f>-22.7183873287671</f>
        <v>-22.718387328767101</v>
      </c>
      <c r="B6531">
        <v>-12.180278018089799</v>
      </c>
    </row>
    <row r="6532" spans="1:2" x14ac:dyDescent="0.25">
      <c r="A6532">
        <f>-17.0976273649123</f>
        <v>-17.097627364912299</v>
      </c>
      <c r="B6532">
        <v>-19.170501404625199</v>
      </c>
    </row>
    <row r="6533" spans="1:2" x14ac:dyDescent="0.25">
      <c r="A6533">
        <f>-20.1448066407412</f>
        <v>-20.144806640741201</v>
      </c>
      <c r="B6533">
        <v>-10.348551868106799</v>
      </c>
    </row>
    <row r="6534" spans="1:2" x14ac:dyDescent="0.25">
      <c r="A6534">
        <v>-1.8914682305165</v>
      </c>
      <c r="B6534">
        <v>0.67884214855633496</v>
      </c>
    </row>
    <row r="6535" spans="1:2" x14ac:dyDescent="0.25">
      <c r="A6535">
        <v>22.287867737304001</v>
      </c>
      <c r="B6535">
        <v>-9.5322119813124893</v>
      </c>
    </row>
    <row r="6536" spans="1:2" x14ac:dyDescent="0.25">
      <c r="A6536">
        <v>34.812291443345103</v>
      </c>
      <c r="B6536">
        <v>-8.0274144689253593</v>
      </c>
    </row>
    <row r="6537" spans="1:2" x14ac:dyDescent="0.25">
      <c r="A6537">
        <v>6.2888721667264598</v>
      </c>
      <c r="B6537">
        <v>7.06769656550874</v>
      </c>
    </row>
    <row r="6538" spans="1:2" x14ac:dyDescent="0.25">
      <c r="A6538">
        <v>7.8301541810852697</v>
      </c>
      <c r="B6538">
        <v>0.90192547472127305</v>
      </c>
    </row>
    <row r="6539" spans="1:2" x14ac:dyDescent="0.25">
      <c r="A6539">
        <v>5.8783869182629997</v>
      </c>
      <c r="B6539">
        <v>8.8417961606470499</v>
      </c>
    </row>
    <row r="6540" spans="1:2" x14ac:dyDescent="0.25">
      <c r="A6540">
        <f>-34.0503296216022</f>
        <v>-34.050329621602202</v>
      </c>
      <c r="B6540">
        <v>-11.7956379962823</v>
      </c>
    </row>
    <row r="6541" spans="1:2" x14ac:dyDescent="0.25">
      <c r="A6541">
        <v>35.4914565638881</v>
      </c>
      <c r="B6541">
        <v>-7.9859239163613598</v>
      </c>
    </row>
    <row r="6542" spans="1:2" x14ac:dyDescent="0.25">
      <c r="A6542">
        <v>-2.2094706291833202</v>
      </c>
      <c r="B6542">
        <v>8.8985299043771402</v>
      </c>
    </row>
    <row r="6543" spans="1:2" x14ac:dyDescent="0.25">
      <c r="A6543">
        <v>25.9288570097196</v>
      </c>
      <c r="B6543">
        <v>-2.8894635832150199</v>
      </c>
    </row>
    <row r="6544" spans="1:2" x14ac:dyDescent="0.25">
      <c r="A6544">
        <v>6.4503474455240903</v>
      </c>
      <c r="B6544">
        <v>1.3023695914767801</v>
      </c>
    </row>
    <row r="6545" spans="1:2" x14ac:dyDescent="0.25">
      <c r="A6545">
        <v>29.997744076383999</v>
      </c>
      <c r="B6545">
        <v>-4.5700473540531599</v>
      </c>
    </row>
    <row r="6546" spans="1:2" x14ac:dyDescent="0.25">
      <c r="A6546">
        <v>-5.8188019681948404</v>
      </c>
      <c r="B6546">
        <v>1.5447957187300401</v>
      </c>
    </row>
    <row r="6547" spans="1:2" x14ac:dyDescent="0.25">
      <c r="A6547">
        <v>-2.4263226050090201</v>
      </c>
      <c r="B6547">
        <v>6.3606946068410704</v>
      </c>
    </row>
    <row r="6548" spans="1:2" x14ac:dyDescent="0.25">
      <c r="A6548">
        <v>12.9888040418999</v>
      </c>
      <c r="B6548">
        <v>9.4611448966120495</v>
      </c>
    </row>
    <row r="6549" spans="1:2" x14ac:dyDescent="0.25">
      <c r="A6549">
        <v>12.2648647934545</v>
      </c>
      <c r="B6549">
        <v>4.3122732271192303</v>
      </c>
    </row>
    <row r="6550" spans="1:2" x14ac:dyDescent="0.25">
      <c r="A6550">
        <v>23.3124173699014</v>
      </c>
      <c r="B6550">
        <v>-5.4215152446941897</v>
      </c>
    </row>
    <row r="6551" spans="1:2" x14ac:dyDescent="0.25">
      <c r="A6551">
        <f>-32.5247327652435</f>
        <v>-32.524732765243499</v>
      </c>
      <c r="B6551">
        <v>-13.1330467573178</v>
      </c>
    </row>
    <row r="6552" spans="1:2" x14ac:dyDescent="0.25">
      <c r="A6552">
        <f>-17.245418121081</f>
        <v>-17.245418121080998</v>
      </c>
      <c r="B6552">
        <v>-18.655913456808101</v>
      </c>
    </row>
    <row r="6553" spans="1:2" x14ac:dyDescent="0.25">
      <c r="A6553">
        <v>27.85537031466</v>
      </c>
      <c r="B6553">
        <v>-6.2506696978206797</v>
      </c>
    </row>
    <row r="6554" spans="1:2" x14ac:dyDescent="0.25">
      <c r="A6554">
        <f>-31.0555562519869</f>
        <v>-31.0555562519869</v>
      </c>
      <c r="B6554">
        <v>-14.013305888661399</v>
      </c>
    </row>
    <row r="6555" spans="1:2" x14ac:dyDescent="0.25">
      <c r="A6555">
        <f>-29.0738862262542</f>
        <v>-29.073886226254199</v>
      </c>
      <c r="B6555">
        <v>-17.4652679060925</v>
      </c>
    </row>
    <row r="6556" spans="1:2" x14ac:dyDescent="0.25">
      <c r="A6556">
        <v>-0.72441938050219101</v>
      </c>
      <c r="B6556">
        <v>6.1831288087691902</v>
      </c>
    </row>
    <row r="6557" spans="1:2" x14ac:dyDescent="0.25">
      <c r="A6557">
        <f>-28.2671478599841</f>
        <v>-28.2671478599841</v>
      </c>
      <c r="B6557">
        <v>-14.6766814993917</v>
      </c>
    </row>
    <row r="6558" spans="1:2" x14ac:dyDescent="0.25">
      <c r="A6558">
        <f>-28.6651124410211</f>
        <v>-28.665112441021101</v>
      </c>
      <c r="B6558">
        <v>-15.814509623464399</v>
      </c>
    </row>
    <row r="6559" spans="1:2" x14ac:dyDescent="0.25">
      <c r="A6559">
        <f>-18.1279786474777</f>
        <v>-18.1279786474777</v>
      </c>
      <c r="B6559">
        <v>-9.5990078115540101</v>
      </c>
    </row>
    <row r="6560" spans="1:2" x14ac:dyDescent="0.25">
      <c r="A6560">
        <v>12.1750340024462</v>
      </c>
      <c r="B6560">
        <v>6.0757332292588604</v>
      </c>
    </row>
    <row r="6561" spans="1:2" x14ac:dyDescent="0.25">
      <c r="A6561">
        <v>3.0359524006230898</v>
      </c>
      <c r="B6561">
        <v>9.1378378645069898</v>
      </c>
    </row>
    <row r="6562" spans="1:2" x14ac:dyDescent="0.25">
      <c r="A6562">
        <v>25.1813740589239</v>
      </c>
      <c r="B6562">
        <v>-6.9983666901224204</v>
      </c>
    </row>
    <row r="6563" spans="1:2" x14ac:dyDescent="0.25">
      <c r="A6563">
        <f>-34.2775742386175</f>
        <v>-34.277574238617497</v>
      </c>
      <c r="B6563">
        <v>-13.9203919396389</v>
      </c>
    </row>
    <row r="6564" spans="1:2" x14ac:dyDescent="0.25">
      <c r="A6564">
        <v>21.624058552029101</v>
      </c>
      <c r="B6564">
        <v>-5.5482809321308704</v>
      </c>
    </row>
    <row r="6565" spans="1:2" x14ac:dyDescent="0.25">
      <c r="A6565">
        <v>2.0442053829642899</v>
      </c>
      <c r="B6565">
        <v>0.32816146640997801</v>
      </c>
    </row>
    <row r="6566" spans="1:2" x14ac:dyDescent="0.25">
      <c r="A6566">
        <v>38.6648321033163</v>
      </c>
      <c r="B6566">
        <v>-6.5043175146093501</v>
      </c>
    </row>
    <row r="6567" spans="1:2" x14ac:dyDescent="0.25">
      <c r="A6567">
        <v>33.296079628655498</v>
      </c>
      <c r="B6567">
        <v>-1.4253906852650899</v>
      </c>
    </row>
    <row r="6568" spans="1:2" x14ac:dyDescent="0.25">
      <c r="A6568">
        <v>4.7929653715536897</v>
      </c>
      <c r="B6568">
        <v>1.3575121363946501</v>
      </c>
    </row>
    <row r="6569" spans="1:2" x14ac:dyDescent="0.25">
      <c r="A6569">
        <v>6.6361601066201397</v>
      </c>
      <c r="B6569">
        <v>3.7232100160905399</v>
      </c>
    </row>
    <row r="6570" spans="1:2" x14ac:dyDescent="0.25">
      <c r="A6570">
        <f>-24.612948705508</f>
        <v>-24.612948705508</v>
      </c>
      <c r="B6570">
        <v>-9.9561429160067796</v>
      </c>
    </row>
    <row r="6571" spans="1:2" x14ac:dyDescent="0.25">
      <c r="A6571">
        <f>-17.1685279197065</f>
        <v>-17.168527919706499</v>
      </c>
      <c r="B6571">
        <v>-12.982606871380099</v>
      </c>
    </row>
    <row r="6572" spans="1:2" x14ac:dyDescent="0.25">
      <c r="A6572">
        <f>-22.996188323422</f>
        <v>-22.996188323422</v>
      </c>
      <c r="B6572">
        <v>-18.619288980177799</v>
      </c>
    </row>
    <row r="6573" spans="1:2" x14ac:dyDescent="0.25">
      <c r="A6573">
        <v>32.500820990434001</v>
      </c>
      <c r="B6573">
        <v>-1.7987975935926499</v>
      </c>
    </row>
    <row r="6574" spans="1:2" x14ac:dyDescent="0.25">
      <c r="A6574">
        <v>10.484863305911301</v>
      </c>
      <c r="B6574">
        <v>5.37399436378624</v>
      </c>
    </row>
    <row r="6575" spans="1:2" x14ac:dyDescent="0.25">
      <c r="A6575">
        <v>6.2203179755243498</v>
      </c>
      <c r="B6575">
        <v>1.2903897524089201</v>
      </c>
    </row>
    <row r="6576" spans="1:2" x14ac:dyDescent="0.25">
      <c r="A6576">
        <v>33.552004358036903</v>
      </c>
      <c r="B6576">
        <v>-7.50291638290589</v>
      </c>
    </row>
    <row r="6577" spans="1:2" x14ac:dyDescent="0.25">
      <c r="A6577">
        <v>24.502311796496102</v>
      </c>
      <c r="B6577">
        <v>-3.7206303523380302</v>
      </c>
    </row>
    <row r="6578" spans="1:2" x14ac:dyDescent="0.25">
      <c r="A6578">
        <v>32.624183889095598</v>
      </c>
      <c r="B6578">
        <v>-8.5387862706761695</v>
      </c>
    </row>
    <row r="6579" spans="1:2" x14ac:dyDescent="0.25">
      <c r="A6579">
        <v>8.5784200925759002</v>
      </c>
      <c r="B6579">
        <v>7.2990540387159397</v>
      </c>
    </row>
    <row r="6580" spans="1:2" x14ac:dyDescent="0.25">
      <c r="A6580">
        <v>40.182970586241801</v>
      </c>
      <c r="B6580">
        <v>-4.7203526418204396</v>
      </c>
    </row>
    <row r="6581" spans="1:2" x14ac:dyDescent="0.25">
      <c r="A6581">
        <v>40.491026215883402</v>
      </c>
      <c r="B6581">
        <v>-7.4753259368378497</v>
      </c>
    </row>
    <row r="6582" spans="1:2" x14ac:dyDescent="0.25">
      <c r="A6582">
        <v>5.4577870018988603</v>
      </c>
      <c r="B6582">
        <v>3.9144648032945599</v>
      </c>
    </row>
    <row r="6583" spans="1:2" x14ac:dyDescent="0.25">
      <c r="A6583">
        <f>-17.3140136804811</f>
        <v>-17.3140136804811</v>
      </c>
      <c r="B6583">
        <v>-14.9398194350641</v>
      </c>
    </row>
    <row r="6584" spans="1:2" x14ac:dyDescent="0.25">
      <c r="A6584">
        <v>35.060508309630201</v>
      </c>
      <c r="B6584">
        <v>-7.4368044527259798</v>
      </c>
    </row>
    <row r="6585" spans="1:2" x14ac:dyDescent="0.25">
      <c r="A6585">
        <v>5.4566963529654</v>
      </c>
      <c r="B6585">
        <v>7.8587895467826296</v>
      </c>
    </row>
    <row r="6586" spans="1:2" x14ac:dyDescent="0.25">
      <c r="A6586">
        <f>-33.9971116129587</f>
        <v>-33.997111612958697</v>
      </c>
      <c r="B6586">
        <v>-18.350659012370699</v>
      </c>
    </row>
    <row r="6587" spans="1:2" x14ac:dyDescent="0.25">
      <c r="A6587">
        <v>36.060332028706299</v>
      </c>
      <c r="B6587">
        <v>-3.3345268709324798</v>
      </c>
    </row>
    <row r="6588" spans="1:2" x14ac:dyDescent="0.25">
      <c r="A6588">
        <v>-3.3685818520607902</v>
      </c>
      <c r="B6588">
        <v>7.6397192076089198</v>
      </c>
    </row>
    <row r="6589" spans="1:2" x14ac:dyDescent="0.25">
      <c r="A6589">
        <v>29.358463390443202</v>
      </c>
      <c r="B6589">
        <v>-7.4635533240370604</v>
      </c>
    </row>
    <row r="6590" spans="1:2" x14ac:dyDescent="0.25">
      <c r="A6590">
        <v>-1.7069917597661599</v>
      </c>
      <c r="B6590">
        <v>0.45443089285962102</v>
      </c>
    </row>
    <row r="6591" spans="1:2" x14ac:dyDescent="0.25">
      <c r="A6591">
        <v>12.1494159959723</v>
      </c>
      <c r="B6591">
        <v>7.2619675709748197</v>
      </c>
    </row>
    <row r="6592" spans="1:2" x14ac:dyDescent="0.25">
      <c r="A6592">
        <v>24.543951271177001</v>
      </c>
      <c r="B6592">
        <v>-6.2456554248315701</v>
      </c>
    </row>
    <row r="6593" spans="1:2" x14ac:dyDescent="0.25">
      <c r="A6593">
        <v>31.868884018541898</v>
      </c>
      <c r="B6593">
        <v>-9.1038217772279495</v>
      </c>
    </row>
    <row r="6594" spans="1:2" x14ac:dyDescent="0.25">
      <c r="A6594">
        <f>-24.9455595538219</f>
        <v>-24.945559553821901</v>
      </c>
      <c r="B6594">
        <v>-14.6270948767568</v>
      </c>
    </row>
    <row r="6595" spans="1:2" x14ac:dyDescent="0.25">
      <c r="A6595">
        <f>-26.4752799456316</f>
        <v>-26.475279945631598</v>
      </c>
      <c r="B6595">
        <v>-11.8248742545754</v>
      </c>
    </row>
    <row r="6596" spans="1:2" x14ac:dyDescent="0.25">
      <c r="A6596">
        <v>9.3109626238998207</v>
      </c>
      <c r="B6596">
        <v>6.9603202302391898</v>
      </c>
    </row>
    <row r="6597" spans="1:2" x14ac:dyDescent="0.25">
      <c r="A6597">
        <f>-21.5925994338348</f>
        <v>-21.592599433834799</v>
      </c>
      <c r="B6597">
        <v>-13.4387848316671</v>
      </c>
    </row>
    <row r="6598" spans="1:2" x14ac:dyDescent="0.25">
      <c r="A6598">
        <f>-35.1502012125944</f>
        <v>-35.150201212594403</v>
      </c>
      <c r="B6598">
        <v>-9.6283828919472807</v>
      </c>
    </row>
    <row r="6599" spans="1:2" x14ac:dyDescent="0.25">
      <c r="A6599">
        <f>-30.4907509453657</f>
        <v>-30.490750945365701</v>
      </c>
      <c r="B6599">
        <v>-12.208493083909699</v>
      </c>
    </row>
    <row r="6600" spans="1:2" x14ac:dyDescent="0.25">
      <c r="A6600">
        <f>-21.4229952753238</f>
        <v>-21.4229952753238</v>
      </c>
      <c r="B6600">
        <v>-14.7172605362359</v>
      </c>
    </row>
    <row r="6601" spans="1:2" x14ac:dyDescent="0.25">
      <c r="A6601">
        <f>-16.2153611131801</f>
        <v>-16.215361113180101</v>
      </c>
      <c r="B6601">
        <v>-18.9532378196092</v>
      </c>
    </row>
    <row r="6602" spans="1:2" x14ac:dyDescent="0.25">
      <c r="A6602">
        <f>-23.5371282337346</f>
        <v>-23.537128233734599</v>
      </c>
      <c r="B6602">
        <v>-17.3632955843348</v>
      </c>
    </row>
    <row r="6603" spans="1:2" x14ac:dyDescent="0.25">
      <c r="A6603">
        <v>24.347791327008299</v>
      </c>
      <c r="B6603">
        <v>-3.51802749720318</v>
      </c>
    </row>
    <row r="6604" spans="1:2" x14ac:dyDescent="0.25">
      <c r="A6604">
        <v>39.631486057860101</v>
      </c>
      <c r="B6604">
        <v>-8.6512342267408102E-2</v>
      </c>
    </row>
    <row r="6605" spans="1:2" x14ac:dyDescent="0.25">
      <c r="A6605">
        <v>-0.94088495568205399</v>
      </c>
      <c r="B6605">
        <v>9.5952843623295099</v>
      </c>
    </row>
    <row r="6606" spans="1:2" x14ac:dyDescent="0.25">
      <c r="A6606">
        <v>24.781089840697199</v>
      </c>
      <c r="B6606">
        <v>-7.3408757149028201</v>
      </c>
    </row>
    <row r="6607" spans="1:2" x14ac:dyDescent="0.25">
      <c r="A6607">
        <f>-19.3592536779776</f>
        <v>-19.359253677977598</v>
      </c>
      <c r="B6607">
        <v>-15.0922315141583</v>
      </c>
    </row>
    <row r="6608" spans="1:2" x14ac:dyDescent="0.25">
      <c r="A6608">
        <v>29.6294735922177</v>
      </c>
      <c r="B6608">
        <v>-9.4258296713810701</v>
      </c>
    </row>
    <row r="6609" spans="1:2" x14ac:dyDescent="0.25">
      <c r="A6609">
        <v>26.449237713011499</v>
      </c>
      <c r="B6609">
        <v>-7.5373826593955497</v>
      </c>
    </row>
    <row r="6610" spans="1:2" x14ac:dyDescent="0.25">
      <c r="A6610">
        <v>9.5235230307761505</v>
      </c>
      <c r="B6610">
        <v>2.8394174049366501</v>
      </c>
    </row>
    <row r="6611" spans="1:2" x14ac:dyDescent="0.25">
      <c r="A6611">
        <v>37.342488706439298</v>
      </c>
      <c r="B6611">
        <v>-2.1375378159453602</v>
      </c>
    </row>
    <row r="6612" spans="1:2" x14ac:dyDescent="0.25">
      <c r="A6612">
        <v>31.198132944600001</v>
      </c>
      <c r="B6612">
        <v>-4.7938365422182896</v>
      </c>
    </row>
    <row r="6613" spans="1:2" x14ac:dyDescent="0.25">
      <c r="A6613">
        <v>21.032950014725799</v>
      </c>
      <c r="B6613">
        <v>-7.5514182670514698</v>
      </c>
    </row>
    <row r="6614" spans="1:2" x14ac:dyDescent="0.25">
      <c r="A6614">
        <f>-31.650631534118</f>
        <v>-31.650631534117998</v>
      </c>
      <c r="B6614">
        <v>-13.836075197131599</v>
      </c>
    </row>
    <row r="6615" spans="1:2" x14ac:dyDescent="0.25">
      <c r="A6615">
        <v>-3.1029921176394901</v>
      </c>
      <c r="B6615">
        <v>8.2046991191577803</v>
      </c>
    </row>
    <row r="6616" spans="1:2" x14ac:dyDescent="0.25">
      <c r="A6616">
        <f>-19.1693228431936</f>
        <v>-19.169322843193601</v>
      </c>
      <c r="B6616">
        <v>-10.8352775886567</v>
      </c>
    </row>
    <row r="6617" spans="1:2" x14ac:dyDescent="0.25">
      <c r="A6617">
        <v>28.6428232044811</v>
      </c>
      <c r="B6617">
        <v>-3.5683211470213201</v>
      </c>
    </row>
    <row r="6618" spans="1:2" x14ac:dyDescent="0.25">
      <c r="A6618">
        <f>-28.8095275450437</f>
        <v>-28.8095275450437</v>
      </c>
      <c r="B6618">
        <v>-15.233296944777599</v>
      </c>
    </row>
    <row r="6619" spans="1:2" x14ac:dyDescent="0.25">
      <c r="A6619">
        <v>38.469992723936898</v>
      </c>
      <c r="B6619">
        <v>-9.5728714869934599</v>
      </c>
    </row>
    <row r="6620" spans="1:2" x14ac:dyDescent="0.25">
      <c r="A6620">
        <f>-25.9013214527489</f>
        <v>-25.901321452748899</v>
      </c>
      <c r="B6620">
        <v>-13.319912360197</v>
      </c>
    </row>
    <row r="6621" spans="1:2" x14ac:dyDescent="0.25">
      <c r="A6621">
        <v>4.5055849009684401E-2</v>
      </c>
      <c r="B6621">
        <v>5.7269328114284104</v>
      </c>
    </row>
    <row r="6622" spans="1:2" x14ac:dyDescent="0.25">
      <c r="A6622">
        <v>33.711815322749203</v>
      </c>
      <c r="B6622">
        <v>-4.8923482022466303</v>
      </c>
    </row>
    <row r="6623" spans="1:2" x14ac:dyDescent="0.25">
      <c r="A6623">
        <v>26.332347157665001</v>
      </c>
      <c r="B6623">
        <v>-1.5004493861692401</v>
      </c>
    </row>
    <row r="6624" spans="1:2" x14ac:dyDescent="0.25">
      <c r="A6624">
        <v>34.184530066546799</v>
      </c>
      <c r="B6624">
        <v>-4.3018272164097597</v>
      </c>
    </row>
    <row r="6625" spans="1:2" x14ac:dyDescent="0.25">
      <c r="A6625">
        <v>40.285178309175798</v>
      </c>
      <c r="B6625">
        <v>-8.0836071096359792</v>
      </c>
    </row>
    <row r="6626" spans="1:2" x14ac:dyDescent="0.25">
      <c r="A6626">
        <v>5.8635880244408201</v>
      </c>
      <c r="B6626">
        <v>4.6745017920879404</v>
      </c>
    </row>
    <row r="6627" spans="1:2" x14ac:dyDescent="0.25">
      <c r="A6627">
        <f>-25.2999854844234</f>
        <v>-25.299985484423399</v>
      </c>
      <c r="B6627">
        <v>-16.8279424259308</v>
      </c>
    </row>
    <row r="6628" spans="1:2" x14ac:dyDescent="0.25">
      <c r="A6628">
        <v>-4.3817355314690998</v>
      </c>
      <c r="B6628">
        <v>7.2307628254784699</v>
      </c>
    </row>
    <row r="6629" spans="1:2" x14ac:dyDescent="0.25">
      <c r="A6629">
        <f>-34.0673368267562</f>
        <v>-34.067336826756197</v>
      </c>
      <c r="B6629">
        <v>-12.1723553546516</v>
      </c>
    </row>
    <row r="6630" spans="1:2" x14ac:dyDescent="0.25">
      <c r="A6630">
        <f>-19.1503522712135</f>
        <v>-19.150352271213499</v>
      </c>
      <c r="B6630">
        <v>-11.583317102094499</v>
      </c>
    </row>
    <row r="6631" spans="1:2" x14ac:dyDescent="0.25">
      <c r="A6631">
        <f>-18.2330544397166</f>
        <v>-18.2330544397166</v>
      </c>
      <c r="B6631">
        <v>-15.9584229145206</v>
      </c>
    </row>
    <row r="6632" spans="1:2" x14ac:dyDescent="0.25">
      <c r="A6632">
        <f>-24.6593037361424</f>
        <v>-24.659303736142402</v>
      </c>
      <c r="B6632">
        <v>-14.740116759653301</v>
      </c>
    </row>
    <row r="6633" spans="1:2" x14ac:dyDescent="0.25">
      <c r="A6633">
        <f>-26.1608360463908</f>
        <v>-26.160836046390799</v>
      </c>
      <c r="B6633">
        <v>-11.858072349472801</v>
      </c>
    </row>
    <row r="6634" spans="1:2" x14ac:dyDescent="0.25">
      <c r="A6634">
        <f>-18.5473388103645</f>
        <v>-18.547338810364501</v>
      </c>
      <c r="B6634">
        <v>-18.9485714219981</v>
      </c>
    </row>
    <row r="6635" spans="1:2" x14ac:dyDescent="0.25">
      <c r="A6635">
        <v>21.86123985731</v>
      </c>
      <c r="B6635">
        <v>-9.0896319618635903</v>
      </c>
    </row>
    <row r="6636" spans="1:2" x14ac:dyDescent="0.25">
      <c r="A6636">
        <f>-17.5034797760626</f>
        <v>-17.503479776062601</v>
      </c>
      <c r="B6636">
        <v>-14.5338442157054</v>
      </c>
    </row>
    <row r="6637" spans="1:2" x14ac:dyDescent="0.25">
      <c r="A6637">
        <v>32.873706159288602</v>
      </c>
      <c r="B6637">
        <v>0.13458616285323999</v>
      </c>
    </row>
    <row r="6638" spans="1:2" x14ac:dyDescent="0.25">
      <c r="A6638">
        <v>1.55117732457534</v>
      </c>
      <c r="B6638">
        <v>1.23855273537538</v>
      </c>
    </row>
    <row r="6639" spans="1:2" x14ac:dyDescent="0.25">
      <c r="A6639">
        <f>-32.0699337232198</f>
        <v>-32.069933723219798</v>
      </c>
      <c r="B6639">
        <v>-15.4376816001948</v>
      </c>
    </row>
    <row r="6640" spans="1:2" x14ac:dyDescent="0.25">
      <c r="A6640">
        <f>-29.3624232743521</f>
        <v>-29.3624232743521</v>
      </c>
      <c r="B6640">
        <v>-13.8205191858174</v>
      </c>
    </row>
    <row r="6641" spans="1:2" x14ac:dyDescent="0.25">
      <c r="A6641">
        <f>-31.0504889491758</f>
        <v>-31.050488949175801</v>
      </c>
      <c r="B6641">
        <v>-15.161310520751501</v>
      </c>
    </row>
    <row r="6642" spans="1:2" x14ac:dyDescent="0.25">
      <c r="A6642">
        <v>30.7332591554032</v>
      </c>
      <c r="B6642">
        <v>-6.9864488538463796</v>
      </c>
    </row>
    <row r="6643" spans="1:2" x14ac:dyDescent="0.25">
      <c r="A6643">
        <v>28.050755164198399</v>
      </c>
      <c r="B6643">
        <v>-8.0640710410339995</v>
      </c>
    </row>
    <row r="6644" spans="1:2" x14ac:dyDescent="0.25">
      <c r="A6644">
        <f>-27.0727331642558</f>
        <v>-27.072733164255801</v>
      </c>
      <c r="B6644">
        <v>-16.933887574852498</v>
      </c>
    </row>
    <row r="6645" spans="1:2" x14ac:dyDescent="0.25">
      <c r="A6645">
        <v>9.5010434951089895</v>
      </c>
      <c r="B6645">
        <v>0.66792403400176503</v>
      </c>
    </row>
    <row r="6646" spans="1:2" x14ac:dyDescent="0.25">
      <c r="A6646">
        <f>-35.0005573093991</f>
        <v>-35.000557309399099</v>
      </c>
      <c r="B6646">
        <v>-11.811700377272301</v>
      </c>
    </row>
    <row r="6647" spans="1:2" x14ac:dyDescent="0.25">
      <c r="A6647">
        <v>34.913405738251697</v>
      </c>
      <c r="B6647">
        <v>-4.42324247531214</v>
      </c>
    </row>
    <row r="6648" spans="1:2" x14ac:dyDescent="0.25">
      <c r="A6648">
        <v>9.4748997744356096</v>
      </c>
      <c r="B6648">
        <v>7.1671752202633696</v>
      </c>
    </row>
    <row r="6649" spans="1:2" x14ac:dyDescent="0.25">
      <c r="A6649">
        <v>22.7173691686307</v>
      </c>
      <c r="B6649">
        <v>-1.56047830529327</v>
      </c>
    </row>
    <row r="6650" spans="1:2" x14ac:dyDescent="0.25">
      <c r="A6650">
        <f>-21.4027612895735</f>
        <v>-21.402761289573501</v>
      </c>
      <c r="B6650">
        <v>-14.2067379887417</v>
      </c>
    </row>
    <row r="6651" spans="1:2" x14ac:dyDescent="0.25">
      <c r="A6651">
        <v>27.650223816419899</v>
      </c>
      <c r="B6651">
        <v>-2.3255360836588799</v>
      </c>
    </row>
    <row r="6652" spans="1:2" x14ac:dyDescent="0.25">
      <c r="A6652">
        <v>-0.73535251141825297</v>
      </c>
      <c r="B6652">
        <v>8.9894118967444605</v>
      </c>
    </row>
    <row r="6653" spans="1:2" x14ac:dyDescent="0.25">
      <c r="A6653">
        <f>-31.9026377648279</f>
        <v>-31.902637764827901</v>
      </c>
      <c r="B6653">
        <v>-19.099967992421501</v>
      </c>
    </row>
    <row r="6654" spans="1:2" x14ac:dyDescent="0.25">
      <c r="A6654">
        <f>-23.982016669731</f>
        <v>-23.982016669730999</v>
      </c>
      <c r="B6654">
        <v>-9.4231927740122305</v>
      </c>
    </row>
    <row r="6655" spans="1:2" x14ac:dyDescent="0.25">
      <c r="A6655">
        <v>33.247765338345097</v>
      </c>
      <c r="B6655">
        <v>-7.43857082807975</v>
      </c>
    </row>
    <row r="6656" spans="1:2" x14ac:dyDescent="0.25">
      <c r="A6656">
        <v>13.1262048983623</v>
      </c>
      <c r="B6656">
        <v>-9.7828741139001904E-2</v>
      </c>
    </row>
    <row r="6657" spans="1:2" x14ac:dyDescent="0.25">
      <c r="A6657">
        <f>-34.6256644479256</f>
        <v>-34.625664447925601</v>
      </c>
      <c r="B6657">
        <v>-10.869399259351001</v>
      </c>
    </row>
    <row r="6658" spans="1:2" x14ac:dyDescent="0.25">
      <c r="A6658">
        <v>4.3029004601986003</v>
      </c>
      <c r="B6658">
        <v>0.90803620021252096</v>
      </c>
    </row>
    <row r="6659" spans="1:2" x14ac:dyDescent="0.25">
      <c r="A6659">
        <v>4.4448237108932398</v>
      </c>
      <c r="B6659">
        <v>6.3633580586817304</v>
      </c>
    </row>
    <row r="6660" spans="1:2" x14ac:dyDescent="0.25">
      <c r="A6660">
        <f>-29.3120380895426</f>
        <v>-29.3120380895426</v>
      </c>
      <c r="B6660">
        <v>-16.873423473259699</v>
      </c>
    </row>
    <row r="6661" spans="1:2" x14ac:dyDescent="0.25">
      <c r="A6661">
        <v>7.0166090245351</v>
      </c>
      <c r="B6661">
        <v>0.507712173224517</v>
      </c>
    </row>
    <row r="6662" spans="1:2" x14ac:dyDescent="0.25">
      <c r="A6662">
        <f>-30.4722071218947</f>
        <v>-30.472207121894701</v>
      </c>
      <c r="B6662">
        <v>-18.937895843470201</v>
      </c>
    </row>
    <row r="6663" spans="1:2" x14ac:dyDescent="0.25">
      <c r="A6663">
        <v>-2.0239300710877401</v>
      </c>
      <c r="B6663">
        <v>0.98254541877060397</v>
      </c>
    </row>
    <row r="6664" spans="1:2" x14ac:dyDescent="0.25">
      <c r="A6664">
        <v>-2.1126193786356402</v>
      </c>
      <c r="B6664">
        <v>6.5076853882360099</v>
      </c>
    </row>
    <row r="6665" spans="1:2" x14ac:dyDescent="0.25">
      <c r="A6665">
        <v>33.072640552806199</v>
      </c>
      <c r="B6665">
        <v>-5.7599842603459299</v>
      </c>
    </row>
    <row r="6666" spans="1:2" x14ac:dyDescent="0.25">
      <c r="A6666">
        <f>-17.6869079974464</f>
        <v>-17.686907997446401</v>
      </c>
      <c r="B6666">
        <v>-12.4701838136998</v>
      </c>
    </row>
    <row r="6667" spans="1:2" x14ac:dyDescent="0.25">
      <c r="A6667">
        <v>-6.2742961064623497</v>
      </c>
      <c r="B6667">
        <v>5.1288061476061904</v>
      </c>
    </row>
    <row r="6668" spans="1:2" x14ac:dyDescent="0.25">
      <c r="A6668">
        <f>-17.6838427635403</f>
        <v>-17.683842763540301</v>
      </c>
      <c r="B6668">
        <v>-12.9851562645645</v>
      </c>
    </row>
    <row r="6669" spans="1:2" x14ac:dyDescent="0.25">
      <c r="A6669">
        <v>32.9844529792773</v>
      </c>
      <c r="B6669">
        <v>-6.6901073855105704</v>
      </c>
    </row>
    <row r="6670" spans="1:2" x14ac:dyDescent="0.25">
      <c r="A6670">
        <f>-31.6142928781368</f>
        <v>-31.614292878136801</v>
      </c>
      <c r="B6670">
        <v>-18.011589717131599</v>
      </c>
    </row>
    <row r="6671" spans="1:2" x14ac:dyDescent="0.25">
      <c r="A6671">
        <f>-34.7344558111058</f>
        <v>-34.734455811105803</v>
      </c>
      <c r="B6671">
        <v>-11.7305952101646</v>
      </c>
    </row>
    <row r="6672" spans="1:2" x14ac:dyDescent="0.25">
      <c r="A6672">
        <v>26.786503695016201</v>
      </c>
      <c r="B6672">
        <v>-2.87561841939789</v>
      </c>
    </row>
    <row r="6673" spans="1:2" x14ac:dyDescent="0.25">
      <c r="A6673">
        <v>37.161972383698597</v>
      </c>
      <c r="B6673">
        <v>-4.6494852365250097</v>
      </c>
    </row>
    <row r="6674" spans="1:2" x14ac:dyDescent="0.25">
      <c r="A6674">
        <v>0.44183722905977701</v>
      </c>
      <c r="B6674">
        <v>2.6578130551172499</v>
      </c>
    </row>
    <row r="6675" spans="1:2" x14ac:dyDescent="0.25">
      <c r="A6675">
        <v>12.0512432724645</v>
      </c>
      <c r="B6675">
        <v>0.90817428681093704</v>
      </c>
    </row>
    <row r="6676" spans="1:2" x14ac:dyDescent="0.25">
      <c r="A6676">
        <v>2.1448947054162599</v>
      </c>
      <c r="B6676">
        <v>0.176334023086303</v>
      </c>
    </row>
    <row r="6677" spans="1:2" x14ac:dyDescent="0.25">
      <c r="A6677">
        <v>29.016638283431199</v>
      </c>
      <c r="B6677">
        <v>-8.0282954387946308</v>
      </c>
    </row>
    <row r="6678" spans="1:2" x14ac:dyDescent="0.25">
      <c r="A6678">
        <f>-28.9653634678701</f>
        <v>-28.965363467870102</v>
      </c>
      <c r="B6678">
        <v>-12.7651715506319</v>
      </c>
    </row>
    <row r="6679" spans="1:2" x14ac:dyDescent="0.25">
      <c r="A6679">
        <v>30.768807525804501</v>
      </c>
      <c r="B6679">
        <v>-7.4110369648496697</v>
      </c>
    </row>
    <row r="6680" spans="1:2" x14ac:dyDescent="0.25">
      <c r="A6680">
        <f>-18.4158137890563</f>
        <v>-18.415813789056301</v>
      </c>
      <c r="B6680">
        <v>-13.4406188902012</v>
      </c>
    </row>
    <row r="6681" spans="1:2" x14ac:dyDescent="0.25">
      <c r="A6681">
        <v>8.67802277939394</v>
      </c>
      <c r="B6681">
        <v>4.3455917418764596</v>
      </c>
    </row>
    <row r="6682" spans="1:2" x14ac:dyDescent="0.25">
      <c r="A6682">
        <f>-18.6581446907624</f>
        <v>-18.658144690762398</v>
      </c>
      <c r="B6682">
        <v>-15.603719646108599</v>
      </c>
    </row>
    <row r="6683" spans="1:2" x14ac:dyDescent="0.25">
      <c r="A6683">
        <v>10.120178103012</v>
      </c>
      <c r="B6683">
        <v>4.0421766872114402</v>
      </c>
    </row>
    <row r="6684" spans="1:2" x14ac:dyDescent="0.25">
      <c r="A6684">
        <v>29.132123404996001</v>
      </c>
      <c r="B6684">
        <v>-5.4281744934363996</v>
      </c>
    </row>
    <row r="6685" spans="1:2" x14ac:dyDescent="0.25">
      <c r="A6685">
        <v>29.0675013655055</v>
      </c>
      <c r="B6685">
        <v>-0.85355174818192303</v>
      </c>
    </row>
    <row r="6686" spans="1:2" x14ac:dyDescent="0.25">
      <c r="A6686">
        <v>-6.01157374247388</v>
      </c>
      <c r="B6686">
        <v>5.7611323957210496</v>
      </c>
    </row>
    <row r="6687" spans="1:2" x14ac:dyDescent="0.25">
      <c r="A6687">
        <v>7.1313433706489293E-2</v>
      </c>
      <c r="B6687">
        <v>1.0355849090618201</v>
      </c>
    </row>
    <row r="6688" spans="1:2" x14ac:dyDescent="0.25">
      <c r="A6688">
        <v>9.0435453659509708</v>
      </c>
      <c r="B6688">
        <v>7.3861867501362202</v>
      </c>
    </row>
    <row r="6689" spans="1:2" x14ac:dyDescent="0.25">
      <c r="A6689">
        <v>27.714166855368902</v>
      </c>
      <c r="B6689">
        <v>-2.32483675440379</v>
      </c>
    </row>
    <row r="6690" spans="1:2" x14ac:dyDescent="0.25">
      <c r="A6690">
        <v>8.4422283776883909</v>
      </c>
      <c r="B6690">
        <v>0.72465226508919001</v>
      </c>
    </row>
    <row r="6691" spans="1:2" x14ac:dyDescent="0.25">
      <c r="A6691">
        <v>36.476180934388204</v>
      </c>
      <c r="B6691">
        <v>-0.70224784523330996</v>
      </c>
    </row>
    <row r="6692" spans="1:2" x14ac:dyDescent="0.25">
      <c r="A6692">
        <v>33.061168340032197</v>
      </c>
      <c r="B6692">
        <v>-6.3667623813753504</v>
      </c>
    </row>
    <row r="6693" spans="1:2" x14ac:dyDescent="0.25">
      <c r="A6693">
        <f>-26.0597808974834</f>
        <v>-26.0597808974834</v>
      </c>
      <c r="B6693">
        <v>-16.525819141523201</v>
      </c>
    </row>
    <row r="6694" spans="1:2" x14ac:dyDescent="0.25">
      <c r="A6694">
        <v>11.900294258933</v>
      </c>
      <c r="B6694">
        <v>4.7744571811180396</v>
      </c>
    </row>
    <row r="6695" spans="1:2" x14ac:dyDescent="0.25">
      <c r="A6695">
        <v>36.111216334972802</v>
      </c>
      <c r="B6695">
        <v>-1.7819721164563</v>
      </c>
    </row>
    <row r="6696" spans="1:2" x14ac:dyDescent="0.25">
      <c r="A6696">
        <v>27.295274738865299</v>
      </c>
      <c r="B6696">
        <v>-0.77550930869529799</v>
      </c>
    </row>
    <row r="6697" spans="1:2" x14ac:dyDescent="0.25">
      <c r="A6697">
        <v>25.913492988215101</v>
      </c>
      <c r="B6697">
        <v>-8.93143735307752</v>
      </c>
    </row>
    <row r="6698" spans="1:2" x14ac:dyDescent="0.25">
      <c r="A6698">
        <v>25.6586032955348</v>
      </c>
      <c r="B6698">
        <v>-8.7036829128826092</v>
      </c>
    </row>
    <row r="6699" spans="1:2" x14ac:dyDescent="0.25">
      <c r="A6699">
        <f>-26.5490824368769</f>
        <v>-26.549082436876901</v>
      </c>
      <c r="B6699">
        <v>-10.5760978017595</v>
      </c>
    </row>
    <row r="6700" spans="1:2" x14ac:dyDescent="0.25">
      <c r="A6700">
        <v>13.5339602250941</v>
      </c>
      <c r="B6700">
        <v>3.7558654053651002</v>
      </c>
    </row>
    <row r="6701" spans="1:2" x14ac:dyDescent="0.25">
      <c r="A6701">
        <f>-31.6304923741379</f>
        <v>-31.630492374137901</v>
      </c>
      <c r="B6701">
        <v>-16.4725558010547</v>
      </c>
    </row>
    <row r="6702" spans="1:2" x14ac:dyDescent="0.25">
      <c r="A6702">
        <f>-29.9630051834276</f>
        <v>-29.963005183427601</v>
      </c>
      <c r="B6702">
        <v>-11.3553790572086</v>
      </c>
    </row>
    <row r="6703" spans="1:2" x14ac:dyDescent="0.25">
      <c r="A6703">
        <v>37.080263962129898</v>
      </c>
      <c r="B6703">
        <v>-4.6668254599764403</v>
      </c>
    </row>
    <row r="6704" spans="1:2" x14ac:dyDescent="0.25">
      <c r="A6704">
        <f>-26.6158575151943</f>
        <v>-26.6158575151943</v>
      </c>
      <c r="B6704">
        <v>-17.420987513253799</v>
      </c>
    </row>
    <row r="6705" spans="1:2" x14ac:dyDescent="0.25">
      <c r="A6705">
        <v>9.2560899190063193</v>
      </c>
      <c r="B6705">
        <v>5.5837006963096298</v>
      </c>
    </row>
    <row r="6706" spans="1:2" x14ac:dyDescent="0.25">
      <c r="A6706">
        <v>0.73608499868875199</v>
      </c>
      <c r="B6706">
        <v>4.5453769036626301</v>
      </c>
    </row>
    <row r="6707" spans="1:2" x14ac:dyDescent="0.25">
      <c r="A6707">
        <f>-21.4423631616519</f>
        <v>-21.442363161651901</v>
      </c>
      <c r="B6707">
        <v>-17.9706300467837</v>
      </c>
    </row>
    <row r="6708" spans="1:2" x14ac:dyDescent="0.25">
      <c r="A6708">
        <v>0.39397935456879501</v>
      </c>
      <c r="B6708">
        <v>0.11561245566121101</v>
      </c>
    </row>
    <row r="6709" spans="1:2" x14ac:dyDescent="0.25">
      <c r="A6709">
        <f>-18.7047712203803</f>
        <v>-18.704771220380302</v>
      </c>
      <c r="B6709">
        <v>-15.973730511559401</v>
      </c>
    </row>
    <row r="6710" spans="1:2" x14ac:dyDescent="0.25">
      <c r="A6710">
        <f>-34.9439677312072</f>
        <v>-34.943967731207202</v>
      </c>
      <c r="B6710">
        <v>-15.215756832136799</v>
      </c>
    </row>
    <row r="6711" spans="1:2" x14ac:dyDescent="0.25">
      <c r="A6711">
        <v>26.7815638781322</v>
      </c>
      <c r="B6711">
        <v>-4.6724180895482696</v>
      </c>
    </row>
    <row r="6712" spans="1:2" x14ac:dyDescent="0.25">
      <c r="A6712">
        <f>-18.599004166958</f>
        <v>-18.599004166958</v>
      </c>
      <c r="B6712">
        <v>-11.385929719619201</v>
      </c>
    </row>
    <row r="6713" spans="1:2" x14ac:dyDescent="0.25">
      <c r="A6713">
        <v>27.523674798866899</v>
      </c>
      <c r="B6713">
        <v>-5.7283131233652202</v>
      </c>
    </row>
    <row r="6714" spans="1:2" x14ac:dyDescent="0.25">
      <c r="A6714">
        <f>-19.0527000996079</f>
        <v>-19.0527000996079</v>
      </c>
      <c r="B6714">
        <v>-17.0071143014844</v>
      </c>
    </row>
    <row r="6715" spans="1:2" x14ac:dyDescent="0.25">
      <c r="A6715">
        <f>-16.8311632816447</f>
        <v>-16.831163281644699</v>
      </c>
      <c r="B6715">
        <v>-11.898507096949</v>
      </c>
    </row>
    <row r="6716" spans="1:2" x14ac:dyDescent="0.25">
      <c r="A6716">
        <v>1.78483926737726</v>
      </c>
      <c r="B6716">
        <v>2.6678120212344298</v>
      </c>
    </row>
    <row r="6717" spans="1:2" x14ac:dyDescent="0.25">
      <c r="A6717">
        <v>30.608856038081701</v>
      </c>
      <c r="B6717">
        <v>-8.7457755066586191</v>
      </c>
    </row>
    <row r="6718" spans="1:2" x14ac:dyDescent="0.25">
      <c r="A6718">
        <v>34.241213429086798</v>
      </c>
      <c r="B6718">
        <v>-2.2797269037799399</v>
      </c>
    </row>
    <row r="6719" spans="1:2" x14ac:dyDescent="0.25">
      <c r="A6719">
        <v>35.069144933671502</v>
      </c>
      <c r="B6719">
        <v>2.6556186640299E-2</v>
      </c>
    </row>
    <row r="6720" spans="1:2" x14ac:dyDescent="0.25">
      <c r="A6720">
        <v>32.6675385780309</v>
      </c>
      <c r="B6720">
        <v>-9.5267440207969791</v>
      </c>
    </row>
    <row r="6721" spans="1:2" x14ac:dyDescent="0.25">
      <c r="A6721">
        <f>-25.1016348756431</f>
        <v>-25.1016348756431</v>
      </c>
      <c r="B6721">
        <v>-9.5159968186094499</v>
      </c>
    </row>
    <row r="6722" spans="1:2" x14ac:dyDescent="0.25">
      <c r="A6722">
        <f>-21.0079916809074</f>
        <v>-21.007991680907399</v>
      </c>
      <c r="B6722">
        <v>-10.7671781752284</v>
      </c>
    </row>
    <row r="6723" spans="1:2" x14ac:dyDescent="0.25">
      <c r="A6723">
        <f>-25.7322803599227</f>
        <v>-25.732280359922701</v>
      </c>
      <c r="B6723">
        <v>-11.110233153725099</v>
      </c>
    </row>
    <row r="6724" spans="1:2" x14ac:dyDescent="0.25">
      <c r="A6724">
        <v>5.7903874695868298</v>
      </c>
      <c r="B6724">
        <v>9.2114145712544193</v>
      </c>
    </row>
    <row r="6725" spans="1:2" x14ac:dyDescent="0.25">
      <c r="A6725">
        <f>-27.2331610917706</f>
        <v>-27.233161091770601</v>
      </c>
      <c r="B6725">
        <v>-15.2207297987348</v>
      </c>
    </row>
    <row r="6726" spans="1:2" x14ac:dyDescent="0.25">
      <c r="A6726">
        <v>32.867356850089202</v>
      </c>
      <c r="B6726">
        <v>-3.8843380884132301</v>
      </c>
    </row>
    <row r="6727" spans="1:2" x14ac:dyDescent="0.25">
      <c r="A6727">
        <f>-17.3634131304557</f>
        <v>-17.363413130455701</v>
      </c>
      <c r="B6727">
        <v>-9.8536661951476496</v>
      </c>
    </row>
    <row r="6728" spans="1:2" x14ac:dyDescent="0.25">
      <c r="A6728">
        <f>-31.5189478820646</f>
        <v>-31.518947882064602</v>
      </c>
      <c r="B6728">
        <v>-19.3519670588819</v>
      </c>
    </row>
    <row r="6729" spans="1:2" x14ac:dyDescent="0.25">
      <c r="A6729">
        <f>-26.75683496048</f>
        <v>-26.756834960479999</v>
      </c>
      <c r="B6729">
        <v>-15.0578017523003</v>
      </c>
    </row>
    <row r="6730" spans="1:2" x14ac:dyDescent="0.25">
      <c r="A6730">
        <f>-24.0492578776681</f>
        <v>-24.049257877668101</v>
      </c>
      <c r="B6730">
        <v>-14.545899620933101</v>
      </c>
    </row>
    <row r="6731" spans="1:2" x14ac:dyDescent="0.25">
      <c r="A6731">
        <v>9.9973708252078506</v>
      </c>
      <c r="B6731">
        <v>1.9960611180993799</v>
      </c>
    </row>
    <row r="6732" spans="1:2" x14ac:dyDescent="0.25">
      <c r="A6732">
        <f>-20.9666752025511</f>
        <v>-20.966675202551102</v>
      </c>
      <c r="B6732">
        <v>-11.202381205482901</v>
      </c>
    </row>
    <row r="6733" spans="1:2" x14ac:dyDescent="0.25">
      <c r="A6733">
        <f>-34.1875728296577</f>
        <v>-34.187572829657697</v>
      </c>
      <c r="B6733">
        <v>-13.8595014476434</v>
      </c>
    </row>
    <row r="6734" spans="1:2" x14ac:dyDescent="0.25">
      <c r="A6734">
        <v>30.3864248962666</v>
      </c>
      <c r="B6734">
        <v>-7.7428156278595903</v>
      </c>
    </row>
    <row r="6735" spans="1:2" x14ac:dyDescent="0.25">
      <c r="A6735">
        <v>36.992201054439299</v>
      </c>
      <c r="B6735">
        <v>-1.1444141795796401</v>
      </c>
    </row>
    <row r="6736" spans="1:2" x14ac:dyDescent="0.25">
      <c r="A6736">
        <v>11.809556703857499</v>
      </c>
      <c r="B6736">
        <v>0.26227714385853801</v>
      </c>
    </row>
    <row r="6737" spans="1:2" x14ac:dyDescent="0.25">
      <c r="A6737">
        <v>35.108985950924897</v>
      </c>
      <c r="B6737">
        <v>-8.9259376348666297</v>
      </c>
    </row>
    <row r="6738" spans="1:2" x14ac:dyDescent="0.25">
      <c r="A6738">
        <f>-21.7302274034299</f>
        <v>-21.7302274034299</v>
      </c>
      <c r="B6738">
        <v>-10.855899972184099</v>
      </c>
    </row>
    <row r="6739" spans="1:2" x14ac:dyDescent="0.25">
      <c r="A6739">
        <v>6.4260841432012503</v>
      </c>
      <c r="B6739">
        <v>7.7061419919156799</v>
      </c>
    </row>
    <row r="6740" spans="1:2" x14ac:dyDescent="0.25">
      <c r="A6740">
        <v>31.2829328459453</v>
      </c>
      <c r="B6740">
        <v>-0.38976512931534602</v>
      </c>
    </row>
    <row r="6741" spans="1:2" x14ac:dyDescent="0.25">
      <c r="A6741">
        <v>6.2739308796532098</v>
      </c>
      <c r="B6741">
        <v>3.7455060479503501</v>
      </c>
    </row>
    <row r="6742" spans="1:2" x14ac:dyDescent="0.25">
      <c r="A6742">
        <f>-22.5410126131931</f>
        <v>-22.5410126131931</v>
      </c>
      <c r="B6742">
        <v>-13.5866220406712</v>
      </c>
    </row>
    <row r="6743" spans="1:2" x14ac:dyDescent="0.25">
      <c r="A6743">
        <v>33.270323761079197</v>
      </c>
      <c r="B6743">
        <v>-1.2824328152839599</v>
      </c>
    </row>
    <row r="6744" spans="1:2" x14ac:dyDescent="0.25">
      <c r="A6744">
        <f>-22.7762969486859</f>
        <v>-22.7762969486859</v>
      </c>
      <c r="B6744">
        <v>-17.463369549437299</v>
      </c>
    </row>
    <row r="6745" spans="1:2" x14ac:dyDescent="0.25">
      <c r="A6745">
        <v>27.209855248578901</v>
      </c>
      <c r="B6745">
        <v>-4.9114068193615701</v>
      </c>
    </row>
    <row r="6746" spans="1:2" x14ac:dyDescent="0.25">
      <c r="A6746">
        <f>-16.9836196661678</f>
        <v>-16.983619666167801</v>
      </c>
      <c r="B6746">
        <v>-17.4278542740605</v>
      </c>
    </row>
    <row r="6747" spans="1:2" x14ac:dyDescent="0.25">
      <c r="A6747">
        <v>37.859185538108299</v>
      </c>
      <c r="B6747">
        <v>-7.1771705656656399</v>
      </c>
    </row>
    <row r="6748" spans="1:2" x14ac:dyDescent="0.25">
      <c r="A6748">
        <v>-4.6159141324653801</v>
      </c>
      <c r="B6748">
        <v>9.4135895292121994</v>
      </c>
    </row>
    <row r="6749" spans="1:2" x14ac:dyDescent="0.25">
      <c r="A6749">
        <v>4.9850336207054999</v>
      </c>
      <c r="B6749">
        <v>9.3006303010010996</v>
      </c>
    </row>
    <row r="6750" spans="1:2" x14ac:dyDescent="0.25">
      <c r="A6750">
        <f>-22.3193534729067</f>
        <v>-22.319353472906698</v>
      </c>
      <c r="B6750">
        <v>-15.035342802341599</v>
      </c>
    </row>
    <row r="6751" spans="1:2" x14ac:dyDescent="0.25">
      <c r="A6751">
        <f>-21.8591713643908</f>
        <v>-21.8591713643908</v>
      </c>
      <c r="B6751">
        <v>-14.761262718304099</v>
      </c>
    </row>
    <row r="6752" spans="1:2" x14ac:dyDescent="0.25">
      <c r="A6752">
        <v>6.87457128469502</v>
      </c>
      <c r="B6752">
        <v>8.2521862254131708</v>
      </c>
    </row>
    <row r="6753" spans="1:2" x14ac:dyDescent="0.25">
      <c r="A6753">
        <f>-27.3057529818166</f>
        <v>-27.3057529818166</v>
      </c>
      <c r="B6753">
        <v>-17.6705099087897</v>
      </c>
    </row>
    <row r="6754" spans="1:2" x14ac:dyDescent="0.25">
      <c r="A6754">
        <v>12.9118390598384</v>
      </c>
      <c r="B6754">
        <v>0.12439561203534499</v>
      </c>
    </row>
    <row r="6755" spans="1:2" x14ac:dyDescent="0.25">
      <c r="A6755">
        <v>7.3582506675424302</v>
      </c>
      <c r="B6755">
        <v>3.1666812752724298</v>
      </c>
    </row>
    <row r="6756" spans="1:2" x14ac:dyDescent="0.25">
      <c r="A6756">
        <f>-20.6051699725413</f>
        <v>-20.605169972541301</v>
      </c>
      <c r="B6756">
        <v>-13.7983638087995</v>
      </c>
    </row>
    <row r="6757" spans="1:2" x14ac:dyDescent="0.25">
      <c r="A6757">
        <v>27.6482286291936</v>
      </c>
      <c r="B6757">
        <v>-7.0049955868227904</v>
      </c>
    </row>
    <row r="6758" spans="1:2" x14ac:dyDescent="0.25">
      <c r="A6758">
        <v>-1.58310025501636</v>
      </c>
      <c r="B6758">
        <v>3.3557097182975499</v>
      </c>
    </row>
    <row r="6759" spans="1:2" x14ac:dyDescent="0.25">
      <c r="A6759">
        <f>-31.6000772313035</f>
        <v>-31.600077231303501</v>
      </c>
      <c r="B6759">
        <v>-18.901747907367099</v>
      </c>
    </row>
    <row r="6760" spans="1:2" x14ac:dyDescent="0.25">
      <c r="A6760">
        <v>36.0062916275619</v>
      </c>
      <c r="B6760">
        <v>-7.8294297656282099</v>
      </c>
    </row>
    <row r="6761" spans="1:2" x14ac:dyDescent="0.25">
      <c r="A6761">
        <f>-20.2817465044297</f>
        <v>-20.281746504429702</v>
      </c>
      <c r="B6761">
        <v>-18.694601688766301</v>
      </c>
    </row>
    <row r="6762" spans="1:2" x14ac:dyDescent="0.25">
      <c r="A6762">
        <v>22.877608301624999</v>
      </c>
      <c r="B6762">
        <v>-0.16366951844421901</v>
      </c>
    </row>
    <row r="6763" spans="1:2" x14ac:dyDescent="0.25">
      <c r="A6763">
        <f>-20.6568317486298</f>
        <v>-20.656831748629799</v>
      </c>
      <c r="B6763">
        <v>-18.5988922673323</v>
      </c>
    </row>
    <row r="6764" spans="1:2" x14ac:dyDescent="0.25">
      <c r="A6764">
        <v>12.8930447423646</v>
      </c>
      <c r="B6764">
        <v>8.1433878564968207</v>
      </c>
    </row>
    <row r="6765" spans="1:2" x14ac:dyDescent="0.25">
      <c r="A6765">
        <f>-15.9692442729294</f>
        <v>-15.9692442729294</v>
      </c>
      <c r="B6765">
        <v>-10.120765098846199</v>
      </c>
    </row>
    <row r="6766" spans="1:2" x14ac:dyDescent="0.25">
      <c r="A6766">
        <v>11.021457547385401</v>
      </c>
      <c r="B6766">
        <v>2.5389294318373001</v>
      </c>
    </row>
    <row r="6767" spans="1:2" x14ac:dyDescent="0.25">
      <c r="A6767">
        <f>-34.5477548555158</f>
        <v>-34.547754855515798</v>
      </c>
      <c r="B6767">
        <v>-17.787681022222799</v>
      </c>
    </row>
    <row r="6768" spans="1:2" x14ac:dyDescent="0.25">
      <c r="A6768">
        <f>-30.2752985349285</f>
        <v>-30.275298534928499</v>
      </c>
      <c r="B6768">
        <v>-11.0383178854992</v>
      </c>
    </row>
    <row r="6769" spans="1:2" x14ac:dyDescent="0.25">
      <c r="A6769">
        <v>-3.1623162489970502</v>
      </c>
      <c r="B6769">
        <v>4.0622231238246602</v>
      </c>
    </row>
    <row r="6770" spans="1:2" x14ac:dyDescent="0.25">
      <c r="A6770">
        <v>29.443922535200699</v>
      </c>
      <c r="B6770">
        <v>-6.81141722183078</v>
      </c>
    </row>
    <row r="6771" spans="1:2" x14ac:dyDescent="0.25">
      <c r="A6771">
        <f>-24.7102961214426</f>
        <v>-24.7102961214426</v>
      </c>
      <c r="B6771">
        <v>-10.892692136361299</v>
      </c>
    </row>
    <row r="6772" spans="1:2" x14ac:dyDescent="0.25">
      <c r="A6772">
        <f>-22.6634278920843</f>
        <v>-22.6634278920843</v>
      </c>
      <c r="B6772">
        <v>-10.995744634142699</v>
      </c>
    </row>
    <row r="6773" spans="1:2" x14ac:dyDescent="0.25">
      <c r="A6773">
        <v>0.77581714073250096</v>
      </c>
      <c r="B6773">
        <v>0.93685836823098601</v>
      </c>
    </row>
    <row r="6774" spans="1:2" x14ac:dyDescent="0.25">
      <c r="A6774">
        <v>4.8036393300397702</v>
      </c>
      <c r="B6774">
        <v>2.8385308492589201</v>
      </c>
    </row>
    <row r="6775" spans="1:2" x14ac:dyDescent="0.25">
      <c r="A6775">
        <f>-25.5695412636137</f>
        <v>-25.569541263613701</v>
      </c>
      <c r="B6775">
        <v>-17.72520465277</v>
      </c>
    </row>
    <row r="6776" spans="1:2" x14ac:dyDescent="0.25">
      <c r="A6776">
        <v>32.0818191193489</v>
      </c>
      <c r="B6776">
        <v>-4.1883686456161904</v>
      </c>
    </row>
    <row r="6777" spans="1:2" x14ac:dyDescent="0.25">
      <c r="A6777">
        <v>37.593969594178702</v>
      </c>
      <c r="B6777">
        <v>0.20564823494599499</v>
      </c>
    </row>
    <row r="6778" spans="1:2" x14ac:dyDescent="0.25">
      <c r="A6778">
        <v>36.729872940057199</v>
      </c>
      <c r="B6778">
        <v>-0.74474496302209303</v>
      </c>
    </row>
    <row r="6779" spans="1:2" x14ac:dyDescent="0.25">
      <c r="A6779">
        <f>-25.7545071945271</f>
        <v>-25.7545071945271</v>
      </c>
      <c r="B6779">
        <v>-13.975035840611</v>
      </c>
    </row>
    <row r="6780" spans="1:2" x14ac:dyDescent="0.25">
      <c r="A6780">
        <v>31.5431025689244</v>
      </c>
      <c r="B6780">
        <v>-7.0177330429217903</v>
      </c>
    </row>
    <row r="6781" spans="1:2" x14ac:dyDescent="0.25">
      <c r="A6781">
        <v>-2.68896640588614</v>
      </c>
      <c r="B6781">
        <v>9.1787027937846997</v>
      </c>
    </row>
    <row r="6782" spans="1:2" x14ac:dyDescent="0.25">
      <c r="A6782">
        <v>2.11611934440799</v>
      </c>
      <c r="B6782">
        <v>6.5579566960640197</v>
      </c>
    </row>
    <row r="6783" spans="1:2" x14ac:dyDescent="0.25">
      <c r="A6783">
        <f>-32.9226032734902</f>
        <v>-32.922603273490203</v>
      </c>
      <c r="B6783">
        <v>-10.875453558645701</v>
      </c>
    </row>
    <row r="6784" spans="1:2" x14ac:dyDescent="0.25">
      <c r="A6784">
        <v>-4.86582767048644</v>
      </c>
      <c r="B6784">
        <v>4.7332539704585699</v>
      </c>
    </row>
    <row r="6785" spans="1:2" x14ac:dyDescent="0.25">
      <c r="A6785">
        <v>-0.37061660109189998</v>
      </c>
      <c r="B6785">
        <v>7.8659894782844404</v>
      </c>
    </row>
    <row r="6786" spans="1:2" x14ac:dyDescent="0.25">
      <c r="A6786">
        <f>-22.4880157511791</f>
        <v>-22.488015751179098</v>
      </c>
      <c r="B6786">
        <v>-10.538638836849501</v>
      </c>
    </row>
    <row r="6787" spans="1:2" x14ac:dyDescent="0.25">
      <c r="A6787">
        <f>-34.8446928975929</f>
        <v>-34.8446928975929</v>
      </c>
      <c r="B6787">
        <v>-9.8709509447486603</v>
      </c>
    </row>
    <row r="6788" spans="1:2" x14ac:dyDescent="0.25">
      <c r="A6788">
        <v>7.9177341235419902</v>
      </c>
      <c r="B6788">
        <v>1.93457784806578</v>
      </c>
    </row>
    <row r="6789" spans="1:2" x14ac:dyDescent="0.25">
      <c r="A6789">
        <v>6.9446139022229101</v>
      </c>
      <c r="B6789">
        <v>7.9426996922296098</v>
      </c>
    </row>
    <row r="6790" spans="1:2" x14ac:dyDescent="0.25">
      <c r="A6790">
        <v>29.816920407836601</v>
      </c>
      <c r="B6790">
        <v>-5.2386972032555201</v>
      </c>
    </row>
    <row r="6791" spans="1:2" x14ac:dyDescent="0.25">
      <c r="A6791">
        <v>39.449946750891101</v>
      </c>
      <c r="B6791">
        <v>-9.40250072643701</v>
      </c>
    </row>
    <row r="6792" spans="1:2" x14ac:dyDescent="0.25">
      <c r="A6792">
        <f>-25.1502953427288</f>
        <v>-25.1502953427288</v>
      </c>
      <c r="B6792">
        <v>-18.287099521928301</v>
      </c>
    </row>
    <row r="6793" spans="1:2" x14ac:dyDescent="0.25">
      <c r="A6793">
        <v>-2.62496601497004</v>
      </c>
      <c r="B6793">
        <v>2.91259396312668</v>
      </c>
    </row>
    <row r="6794" spans="1:2" x14ac:dyDescent="0.25">
      <c r="A6794">
        <v>11.398244795561601</v>
      </c>
      <c r="B6794">
        <v>0.59353136185915401</v>
      </c>
    </row>
    <row r="6795" spans="1:2" x14ac:dyDescent="0.25">
      <c r="A6795">
        <f>-23.7094669194878</f>
        <v>-23.709466919487799</v>
      </c>
      <c r="B6795">
        <v>-11.079975044884799</v>
      </c>
    </row>
    <row r="6796" spans="1:2" x14ac:dyDescent="0.25">
      <c r="A6796">
        <v>10.5458776972244</v>
      </c>
      <c r="B6796">
        <v>3.30536794590062</v>
      </c>
    </row>
    <row r="6797" spans="1:2" x14ac:dyDescent="0.25">
      <c r="A6797">
        <v>9.0225509125783301</v>
      </c>
      <c r="B6797">
        <v>-0.20906475763518501</v>
      </c>
    </row>
    <row r="6798" spans="1:2" x14ac:dyDescent="0.25">
      <c r="A6798">
        <v>8.0490057044603898</v>
      </c>
      <c r="B6798">
        <v>4.9397686992482797</v>
      </c>
    </row>
    <row r="6799" spans="1:2" x14ac:dyDescent="0.25">
      <c r="A6799">
        <v>21.422358176719499</v>
      </c>
      <c r="B6799">
        <v>-1.8357703107735699</v>
      </c>
    </row>
    <row r="6800" spans="1:2" x14ac:dyDescent="0.25">
      <c r="A6800">
        <v>-0.87758010180414103</v>
      </c>
      <c r="B6800">
        <v>4.62835583326678</v>
      </c>
    </row>
    <row r="6801" spans="1:2" x14ac:dyDescent="0.25">
      <c r="A6801">
        <f>-25.6673195565687</f>
        <v>-25.6673195565687</v>
      </c>
      <c r="B6801">
        <v>-10.0734561643</v>
      </c>
    </row>
    <row r="6802" spans="1:2" x14ac:dyDescent="0.25">
      <c r="A6802">
        <v>-0.61478443623068701</v>
      </c>
      <c r="B6802">
        <v>5.53481380774135</v>
      </c>
    </row>
    <row r="6803" spans="1:2" x14ac:dyDescent="0.25">
      <c r="A6803">
        <f>-25.1430503159099</f>
        <v>-25.1430503159099</v>
      </c>
      <c r="B6803">
        <v>-16.992227588339201</v>
      </c>
    </row>
    <row r="6804" spans="1:2" x14ac:dyDescent="0.25">
      <c r="A6804">
        <f>-16.4870436548509</f>
        <v>-16.487043654850901</v>
      </c>
      <c r="B6804">
        <v>-9.6154665880987906</v>
      </c>
    </row>
    <row r="6805" spans="1:2" x14ac:dyDescent="0.25">
      <c r="A6805">
        <v>4.1756040723183201</v>
      </c>
      <c r="B6805">
        <v>5.5378705010543499</v>
      </c>
    </row>
    <row r="6806" spans="1:2" x14ac:dyDescent="0.25">
      <c r="A6806">
        <f>-32.7959780968308</f>
        <v>-32.795978096830801</v>
      </c>
      <c r="B6806">
        <v>-18.680427033303999</v>
      </c>
    </row>
    <row r="6807" spans="1:2" x14ac:dyDescent="0.25">
      <c r="A6807">
        <f>-20.9865762337035</f>
        <v>-20.986576233703499</v>
      </c>
      <c r="B6807">
        <v>-10.809296423957999</v>
      </c>
    </row>
    <row r="6808" spans="1:2" x14ac:dyDescent="0.25">
      <c r="A6808">
        <v>-2.3199492823290502</v>
      </c>
      <c r="B6808">
        <v>4.7273505356778003</v>
      </c>
    </row>
    <row r="6809" spans="1:2" x14ac:dyDescent="0.25">
      <c r="A6809">
        <v>35.587299823107102</v>
      </c>
      <c r="B6809">
        <v>-5.4811391999263099</v>
      </c>
    </row>
    <row r="6810" spans="1:2" x14ac:dyDescent="0.25">
      <c r="A6810">
        <v>31.842186185868599</v>
      </c>
      <c r="B6810">
        <v>-4.67973715646262</v>
      </c>
    </row>
    <row r="6811" spans="1:2" x14ac:dyDescent="0.25">
      <c r="A6811">
        <v>24.005076736048</v>
      </c>
      <c r="B6811">
        <v>-0.15430024466178799</v>
      </c>
    </row>
    <row r="6812" spans="1:2" x14ac:dyDescent="0.25">
      <c r="A6812">
        <v>20.8366136188816</v>
      </c>
      <c r="B6812">
        <v>-8.6639538709652797</v>
      </c>
    </row>
    <row r="6813" spans="1:2" x14ac:dyDescent="0.25">
      <c r="A6813">
        <v>22.0806805644219</v>
      </c>
      <c r="B6813">
        <v>-9.5525221782418193</v>
      </c>
    </row>
    <row r="6814" spans="1:2" x14ac:dyDescent="0.25">
      <c r="A6814">
        <f>-21.2719197170582</f>
        <v>-21.2719197170582</v>
      </c>
      <c r="B6814">
        <v>-18.098704094692501</v>
      </c>
    </row>
    <row r="6815" spans="1:2" x14ac:dyDescent="0.25">
      <c r="A6815">
        <v>-3.24452118140713</v>
      </c>
      <c r="B6815">
        <v>3.5850244501661401</v>
      </c>
    </row>
    <row r="6816" spans="1:2" x14ac:dyDescent="0.25">
      <c r="A6816">
        <f>-20.1562319478068</f>
        <v>-20.156231947806798</v>
      </c>
      <c r="B6816">
        <v>-11.9584406203561</v>
      </c>
    </row>
    <row r="6817" spans="1:2" x14ac:dyDescent="0.25">
      <c r="A6817">
        <f>-20.4209661726692</f>
        <v>-20.4209661726692</v>
      </c>
      <c r="B6817">
        <v>-17.524187858556299</v>
      </c>
    </row>
    <row r="6818" spans="1:2" x14ac:dyDescent="0.25">
      <c r="A6818">
        <v>1.4464336813290299</v>
      </c>
      <c r="B6818">
        <v>9.2831523378227292</v>
      </c>
    </row>
    <row r="6819" spans="1:2" x14ac:dyDescent="0.25">
      <c r="A6819">
        <v>-5.7428574452135699</v>
      </c>
      <c r="B6819">
        <v>8.3161274253674602</v>
      </c>
    </row>
    <row r="6820" spans="1:2" x14ac:dyDescent="0.25">
      <c r="A6820">
        <v>33.046673726914896</v>
      </c>
      <c r="B6820">
        <v>-4.3544182025186098</v>
      </c>
    </row>
    <row r="6821" spans="1:2" x14ac:dyDescent="0.25">
      <c r="A6821">
        <f>-18.8849076767987</f>
        <v>-18.884907676798701</v>
      </c>
      <c r="B6821">
        <v>-15.328357882382299</v>
      </c>
    </row>
    <row r="6822" spans="1:2" x14ac:dyDescent="0.25">
      <c r="A6822">
        <f>-30.1719612549908</f>
        <v>-30.171961254990801</v>
      </c>
      <c r="B6822">
        <v>-14.5966988980351</v>
      </c>
    </row>
    <row r="6823" spans="1:2" x14ac:dyDescent="0.25">
      <c r="A6823">
        <f>-24.7698210814225</f>
        <v>-24.769821081422499</v>
      </c>
      <c r="B6823">
        <v>-17.2943316848304</v>
      </c>
    </row>
    <row r="6824" spans="1:2" x14ac:dyDescent="0.25">
      <c r="A6824">
        <v>32.053012378938902</v>
      </c>
      <c r="B6824">
        <v>-4.9081760881000402</v>
      </c>
    </row>
    <row r="6825" spans="1:2" x14ac:dyDescent="0.25">
      <c r="A6825">
        <v>38.783743780225699</v>
      </c>
      <c r="B6825">
        <v>-7.7485281414873501</v>
      </c>
    </row>
    <row r="6826" spans="1:2" x14ac:dyDescent="0.25">
      <c r="A6826">
        <f>-20.7270112990916</f>
        <v>-20.7270112990916</v>
      </c>
      <c r="B6826">
        <v>-10.610920962362099</v>
      </c>
    </row>
    <row r="6827" spans="1:2" x14ac:dyDescent="0.25">
      <c r="A6827">
        <f>-21.8209451722805</f>
        <v>-21.820945172280499</v>
      </c>
      <c r="B6827">
        <v>-12.8403359245646</v>
      </c>
    </row>
    <row r="6828" spans="1:2" x14ac:dyDescent="0.25">
      <c r="A6828">
        <v>-5.4555041918493803</v>
      </c>
      <c r="B6828">
        <v>4.4359606288284699</v>
      </c>
    </row>
    <row r="6829" spans="1:2" x14ac:dyDescent="0.25">
      <c r="A6829">
        <v>-2.5096127771922698</v>
      </c>
      <c r="B6829">
        <v>4.9095969502395098</v>
      </c>
    </row>
    <row r="6830" spans="1:2" x14ac:dyDescent="0.25">
      <c r="A6830">
        <v>22.208996627957202</v>
      </c>
      <c r="B6830">
        <v>-4.4638107861851397</v>
      </c>
    </row>
    <row r="6831" spans="1:2" x14ac:dyDescent="0.25">
      <c r="A6831">
        <v>29.168668682388201</v>
      </c>
      <c r="B6831">
        <v>-7.8885974958660796</v>
      </c>
    </row>
    <row r="6832" spans="1:2" x14ac:dyDescent="0.25">
      <c r="A6832">
        <v>27.142203025599098</v>
      </c>
      <c r="B6832">
        <v>-6.07640132167883</v>
      </c>
    </row>
    <row r="6833" spans="1:2" x14ac:dyDescent="0.25">
      <c r="A6833">
        <f>-33.2838726660221</f>
        <v>-33.283872666022098</v>
      </c>
      <c r="B6833">
        <v>-10.4704064735855</v>
      </c>
    </row>
    <row r="6834" spans="1:2" x14ac:dyDescent="0.25">
      <c r="A6834">
        <f>-23.8878004843179</f>
        <v>-23.8878004843179</v>
      </c>
      <c r="B6834">
        <v>-10.2514954568992</v>
      </c>
    </row>
    <row r="6835" spans="1:2" x14ac:dyDescent="0.25">
      <c r="A6835">
        <v>-2.4989028830363802</v>
      </c>
      <c r="B6835">
        <v>1.8575157621246701</v>
      </c>
    </row>
    <row r="6836" spans="1:2" x14ac:dyDescent="0.25">
      <c r="A6836">
        <f>-22.3242333735113</f>
        <v>-22.324233373511301</v>
      </c>
      <c r="B6836">
        <v>-17.014278420159801</v>
      </c>
    </row>
    <row r="6837" spans="1:2" x14ac:dyDescent="0.25">
      <c r="A6837">
        <f>-21.6237300573762</f>
        <v>-21.6237300573762</v>
      </c>
      <c r="B6837">
        <v>-12.068399267940899</v>
      </c>
    </row>
    <row r="6838" spans="1:2" x14ac:dyDescent="0.25">
      <c r="A6838">
        <v>1.0473276646159899</v>
      </c>
      <c r="B6838">
        <v>7.2914229148088801</v>
      </c>
    </row>
    <row r="6839" spans="1:2" x14ac:dyDescent="0.25">
      <c r="A6839">
        <f>-30.4168974387612</f>
        <v>-30.4168974387612</v>
      </c>
      <c r="B6839">
        <v>-11.9592866576919</v>
      </c>
    </row>
    <row r="6840" spans="1:2" x14ac:dyDescent="0.25">
      <c r="A6840">
        <v>11.8213224625237</v>
      </c>
      <c r="B6840">
        <v>3.6840196282270399</v>
      </c>
    </row>
    <row r="6841" spans="1:2" x14ac:dyDescent="0.25">
      <c r="A6841">
        <v>-3.5781511128090102</v>
      </c>
      <c r="B6841">
        <v>4.8468395548658503</v>
      </c>
    </row>
    <row r="6842" spans="1:2" x14ac:dyDescent="0.25">
      <c r="A6842">
        <f>-24.2110392491679</f>
        <v>-24.2110392491679</v>
      </c>
      <c r="B6842">
        <v>-18.7243476358877</v>
      </c>
    </row>
    <row r="6843" spans="1:2" x14ac:dyDescent="0.25">
      <c r="A6843">
        <v>39.157050057046902</v>
      </c>
      <c r="B6843">
        <v>-3.2603272047751699</v>
      </c>
    </row>
    <row r="6844" spans="1:2" x14ac:dyDescent="0.25">
      <c r="A6844">
        <f>-20.2870561100377</f>
        <v>-20.2870561100377</v>
      </c>
      <c r="B6844">
        <v>-19.236288723026401</v>
      </c>
    </row>
    <row r="6845" spans="1:2" x14ac:dyDescent="0.25">
      <c r="A6845">
        <v>28.243343650923698</v>
      </c>
      <c r="B6845">
        <v>-1.15505439118857</v>
      </c>
    </row>
    <row r="6846" spans="1:2" x14ac:dyDescent="0.25">
      <c r="A6846">
        <f>-31.3792563714284</f>
        <v>-31.379256371428401</v>
      </c>
      <c r="B6846">
        <v>-13.5622153295004</v>
      </c>
    </row>
    <row r="6847" spans="1:2" x14ac:dyDescent="0.25">
      <c r="A6847">
        <v>25.191254719073999</v>
      </c>
      <c r="B6847">
        <v>-8.6341572350676792</v>
      </c>
    </row>
    <row r="6848" spans="1:2" x14ac:dyDescent="0.25">
      <c r="A6848">
        <f>-30.4972711413284</f>
        <v>-30.497271141328401</v>
      </c>
      <c r="B6848">
        <v>-15.550219900400499</v>
      </c>
    </row>
    <row r="6849" spans="1:2" x14ac:dyDescent="0.25">
      <c r="A6849">
        <v>24.2310313230643</v>
      </c>
      <c r="B6849">
        <v>-2.4314414541501699</v>
      </c>
    </row>
    <row r="6850" spans="1:2" x14ac:dyDescent="0.25">
      <c r="A6850">
        <f>-25.4687716882042</f>
        <v>-25.4687716882042</v>
      </c>
      <c r="B6850">
        <v>-9.7282843568171593</v>
      </c>
    </row>
    <row r="6851" spans="1:2" x14ac:dyDescent="0.25">
      <c r="A6851">
        <v>6.1695210296703999</v>
      </c>
      <c r="B6851">
        <v>7.3522882124936704</v>
      </c>
    </row>
    <row r="6852" spans="1:2" x14ac:dyDescent="0.25">
      <c r="A6852">
        <v>26.4496271213672</v>
      </c>
      <c r="B6852">
        <v>-0.46491051392659699</v>
      </c>
    </row>
    <row r="6853" spans="1:2" x14ac:dyDescent="0.25">
      <c r="A6853">
        <f>-27.7903104297485</f>
        <v>-27.790310429748502</v>
      </c>
      <c r="B6853">
        <v>-13.136788930826</v>
      </c>
    </row>
    <row r="6854" spans="1:2" x14ac:dyDescent="0.25">
      <c r="A6854">
        <v>8.6014781560869906</v>
      </c>
      <c r="B6854">
        <v>0.80360578100927404</v>
      </c>
    </row>
    <row r="6855" spans="1:2" x14ac:dyDescent="0.25">
      <c r="A6855">
        <v>28.8887290011819</v>
      </c>
      <c r="B6855">
        <v>-7.6651930953025502</v>
      </c>
    </row>
    <row r="6856" spans="1:2" x14ac:dyDescent="0.25">
      <c r="A6856">
        <f>-29.0883531587824</f>
        <v>-29.0883531587824</v>
      </c>
      <c r="B6856">
        <v>-16.8274546260199</v>
      </c>
    </row>
    <row r="6857" spans="1:2" x14ac:dyDescent="0.25">
      <c r="A6857">
        <v>6.77463465706251</v>
      </c>
      <c r="B6857">
        <v>2.4576437395100501</v>
      </c>
    </row>
    <row r="6858" spans="1:2" x14ac:dyDescent="0.25">
      <c r="A6858">
        <f>-32.0502030927258</f>
        <v>-32.050203092725802</v>
      </c>
      <c r="B6858">
        <v>-11.740760604418901</v>
      </c>
    </row>
    <row r="6859" spans="1:2" x14ac:dyDescent="0.25">
      <c r="A6859">
        <v>35.696237512880998</v>
      </c>
      <c r="B6859">
        <v>-4.82792564601161</v>
      </c>
    </row>
    <row r="6860" spans="1:2" x14ac:dyDescent="0.25">
      <c r="A6860">
        <v>8.0009556659418308</v>
      </c>
      <c r="B6860">
        <v>6.2209383830937197</v>
      </c>
    </row>
    <row r="6861" spans="1:2" x14ac:dyDescent="0.25">
      <c r="A6861">
        <f>-20.2669303169643</f>
        <v>-20.266930316964299</v>
      </c>
      <c r="B6861">
        <v>-14.158128539405</v>
      </c>
    </row>
    <row r="6862" spans="1:2" x14ac:dyDescent="0.25">
      <c r="A6862">
        <v>38.956888620369703</v>
      </c>
      <c r="B6862">
        <v>-0.45970173016072702</v>
      </c>
    </row>
    <row r="6863" spans="1:2" x14ac:dyDescent="0.25">
      <c r="A6863">
        <v>2.4726638277967101</v>
      </c>
      <c r="B6863">
        <v>2.4929792755269098</v>
      </c>
    </row>
    <row r="6864" spans="1:2" x14ac:dyDescent="0.25">
      <c r="A6864">
        <f>-21.0116252541916</f>
        <v>-21.0116252541916</v>
      </c>
      <c r="B6864">
        <v>-13.4131904958485</v>
      </c>
    </row>
    <row r="6865" spans="1:2" x14ac:dyDescent="0.25">
      <c r="A6865">
        <v>26.407567941935099</v>
      </c>
      <c r="B6865">
        <v>-0.74902625859070604</v>
      </c>
    </row>
    <row r="6866" spans="1:2" x14ac:dyDescent="0.25">
      <c r="A6866">
        <v>11.831451988665799</v>
      </c>
      <c r="B6866">
        <v>4.42500289089572</v>
      </c>
    </row>
    <row r="6867" spans="1:2" x14ac:dyDescent="0.25">
      <c r="A6867">
        <v>40.059069099693701</v>
      </c>
      <c r="B6867">
        <v>-4.38447053614395</v>
      </c>
    </row>
    <row r="6868" spans="1:2" x14ac:dyDescent="0.25">
      <c r="A6868">
        <v>1.09483756680575</v>
      </c>
      <c r="B6868">
        <v>6.9090601044252002</v>
      </c>
    </row>
    <row r="6869" spans="1:2" x14ac:dyDescent="0.25">
      <c r="A6869">
        <v>13.5886506225877</v>
      </c>
      <c r="B6869">
        <v>1.60961581848339</v>
      </c>
    </row>
    <row r="6870" spans="1:2" x14ac:dyDescent="0.25">
      <c r="A6870">
        <v>39.708718903316203</v>
      </c>
      <c r="B6870">
        <v>-8.1922147503729494</v>
      </c>
    </row>
    <row r="6871" spans="1:2" x14ac:dyDescent="0.25">
      <c r="A6871">
        <v>24.452410035971798</v>
      </c>
      <c r="B6871">
        <v>-1.3702255674963999</v>
      </c>
    </row>
    <row r="6872" spans="1:2" x14ac:dyDescent="0.25">
      <c r="A6872">
        <v>31.494445177064801</v>
      </c>
      <c r="B6872">
        <v>-0.81533185104166905</v>
      </c>
    </row>
    <row r="6873" spans="1:2" x14ac:dyDescent="0.25">
      <c r="A6873">
        <f>-26.2175122869261</f>
        <v>-26.217512286926102</v>
      </c>
      <c r="B6873">
        <v>-10.1736978851833</v>
      </c>
    </row>
    <row r="6874" spans="1:2" x14ac:dyDescent="0.25">
      <c r="A6874">
        <v>25.5907275341389</v>
      </c>
      <c r="B6874">
        <v>-9.1244183470936306</v>
      </c>
    </row>
    <row r="6875" spans="1:2" x14ac:dyDescent="0.25">
      <c r="A6875">
        <v>30.223426192297001</v>
      </c>
      <c r="B6875">
        <v>-4.3807962503309303</v>
      </c>
    </row>
    <row r="6876" spans="1:2" x14ac:dyDescent="0.25">
      <c r="A6876">
        <v>-5.6105459335893402</v>
      </c>
      <c r="B6876">
        <v>3.0076560940717099</v>
      </c>
    </row>
    <row r="6877" spans="1:2" x14ac:dyDescent="0.25">
      <c r="A6877">
        <v>9.0253513898194697</v>
      </c>
      <c r="B6877">
        <v>8.3072773581119908</v>
      </c>
    </row>
    <row r="6878" spans="1:2" x14ac:dyDescent="0.25">
      <c r="A6878">
        <f>-28.0213352661303</f>
        <v>-28.021335266130301</v>
      </c>
      <c r="B6878">
        <v>-10.0371410129884</v>
      </c>
    </row>
    <row r="6879" spans="1:2" x14ac:dyDescent="0.25">
      <c r="A6879">
        <v>-6.1475354078193396</v>
      </c>
      <c r="B6879">
        <v>6.8379538638659696</v>
      </c>
    </row>
    <row r="6880" spans="1:2" x14ac:dyDescent="0.25">
      <c r="A6880">
        <v>25.705601951287701</v>
      </c>
      <c r="B6880">
        <v>-8.9924040945506505</v>
      </c>
    </row>
    <row r="6881" spans="1:2" x14ac:dyDescent="0.25">
      <c r="A6881">
        <v>25.566425365550501</v>
      </c>
      <c r="B6881">
        <v>-8.6308980465506604</v>
      </c>
    </row>
    <row r="6882" spans="1:2" x14ac:dyDescent="0.25">
      <c r="A6882">
        <v>-4.0199776429868397</v>
      </c>
      <c r="B6882">
        <v>3.4401141916826501</v>
      </c>
    </row>
    <row r="6883" spans="1:2" x14ac:dyDescent="0.25">
      <c r="A6883">
        <f>-32.9286585409524</f>
        <v>-32.928658540952398</v>
      </c>
      <c r="B6883">
        <v>-18.621891669418702</v>
      </c>
    </row>
    <row r="6884" spans="1:2" x14ac:dyDescent="0.25">
      <c r="A6884">
        <v>-1.6684013005323499</v>
      </c>
      <c r="B6884">
        <v>3.2873356822540201</v>
      </c>
    </row>
    <row r="6885" spans="1:2" x14ac:dyDescent="0.25">
      <c r="A6885">
        <v>2.6138755493345398</v>
      </c>
      <c r="B6885">
        <v>3.6458661037963802</v>
      </c>
    </row>
    <row r="6886" spans="1:2" x14ac:dyDescent="0.25">
      <c r="A6886">
        <v>9.4544633545340702</v>
      </c>
      <c r="B6886">
        <v>7.2622326268621498</v>
      </c>
    </row>
    <row r="6887" spans="1:2" x14ac:dyDescent="0.25">
      <c r="A6887">
        <v>-3.13353436417747</v>
      </c>
      <c r="B6887">
        <v>4.2801711797859801</v>
      </c>
    </row>
    <row r="6888" spans="1:2" x14ac:dyDescent="0.25">
      <c r="A6888">
        <f>-31.7927250961752</f>
        <v>-31.7927250961752</v>
      </c>
      <c r="B6888">
        <v>-10.5664552674617</v>
      </c>
    </row>
    <row r="6889" spans="1:2" x14ac:dyDescent="0.25">
      <c r="A6889">
        <v>32.869820866849402</v>
      </c>
      <c r="B6889">
        <v>-8.2362845286177802</v>
      </c>
    </row>
    <row r="6890" spans="1:2" x14ac:dyDescent="0.25">
      <c r="A6890">
        <f>-23.0395566102973</f>
        <v>-23.0395566102973</v>
      </c>
      <c r="B6890">
        <v>-13.829457616266501</v>
      </c>
    </row>
    <row r="6891" spans="1:2" x14ac:dyDescent="0.25">
      <c r="A6891">
        <v>38.335566033408398</v>
      </c>
      <c r="B6891">
        <v>-2.2010571052654302</v>
      </c>
    </row>
    <row r="6892" spans="1:2" x14ac:dyDescent="0.25">
      <c r="A6892">
        <v>27.530409394025799</v>
      </c>
      <c r="B6892">
        <v>0.12926746669098299</v>
      </c>
    </row>
    <row r="6893" spans="1:2" x14ac:dyDescent="0.25">
      <c r="A6893">
        <v>27.3958499734754</v>
      </c>
      <c r="B6893">
        <v>-0.80424340357816704</v>
      </c>
    </row>
    <row r="6894" spans="1:2" x14ac:dyDescent="0.25">
      <c r="A6894">
        <v>12.9613544635544</v>
      </c>
      <c r="B6894">
        <v>8.4792507594361108</v>
      </c>
    </row>
    <row r="6895" spans="1:2" x14ac:dyDescent="0.25">
      <c r="A6895">
        <v>4.7015310005659403</v>
      </c>
      <c r="B6895">
        <v>8.9564022406783597</v>
      </c>
    </row>
    <row r="6896" spans="1:2" x14ac:dyDescent="0.25">
      <c r="A6896">
        <v>7.5628399390578496</v>
      </c>
      <c r="B6896">
        <v>5.6263684788079997</v>
      </c>
    </row>
    <row r="6897" spans="1:2" x14ac:dyDescent="0.25">
      <c r="A6897">
        <f>-16.9199378767522</f>
        <v>-16.919937876752201</v>
      </c>
      <c r="B6897">
        <v>-15.709384274635299</v>
      </c>
    </row>
    <row r="6898" spans="1:2" x14ac:dyDescent="0.25">
      <c r="A6898">
        <v>23.884023174594802</v>
      </c>
      <c r="B6898">
        <v>-0.42131642473947201</v>
      </c>
    </row>
    <row r="6899" spans="1:2" x14ac:dyDescent="0.25">
      <c r="A6899">
        <v>24.593611847425201</v>
      </c>
      <c r="B6899">
        <v>-8.5809625297980894</v>
      </c>
    </row>
    <row r="6900" spans="1:2" x14ac:dyDescent="0.25">
      <c r="A6900">
        <v>-1.55871198090786</v>
      </c>
      <c r="B6900">
        <v>0.66619891261559006</v>
      </c>
    </row>
    <row r="6901" spans="1:2" x14ac:dyDescent="0.25">
      <c r="A6901">
        <v>26.485755164629602</v>
      </c>
      <c r="B6901">
        <v>-4.9813835256152199</v>
      </c>
    </row>
    <row r="6902" spans="1:2" x14ac:dyDescent="0.25">
      <c r="A6902">
        <v>8.9106760554318694</v>
      </c>
      <c r="B6902">
        <v>9.4528797269403793</v>
      </c>
    </row>
    <row r="6903" spans="1:2" x14ac:dyDescent="0.25">
      <c r="A6903">
        <v>4.0661015228683501</v>
      </c>
      <c r="B6903">
        <v>3.9064465703728999</v>
      </c>
    </row>
    <row r="6904" spans="1:2" x14ac:dyDescent="0.25">
      <c r="A6904">
        <v>6.09146151871078E-2</v>
      </c>
      <c r="B6904">
        <v>5.9053429508522699</v>
      </c>
    </row>
    <row r="6905" spans="1:2" x14ac:dyDescent="0.25">
      <c r="A6905">
        <v>32.680478227273703</v>
      </c>
      <c r="B6905">
        <v>-3.9454945675031001</v>
      </c>
    </row>
    <row r="6906" spans="1:2" x14ac:dyDescent="0.25">
      <c r="A6906">
        <v>13.2865854977528</v>
      </c>
      <c r="B6906">
        <v>2.4233874092226801</v>
      </c>
    </row>
    <row r="6907" spans="1:2" x14ac:dyDescent="0.25">
      <c r="A6907">
        <v>11.5181486257615</v>
      </c>
      <c r="B6907">
        <v>7.4145791087467297</v>
      </c>
    </row>
    <row r="6908" spans="1:2" x14ac:dyDescent="0.25">
      <c r="A6908">
        <v>33.200158523540502</v>
      </c>
      <c r="B6908">
        <v>4.7883522209733798E-2</v>
      </c>
    </row>
    <row r="6909" spans="1:2" x14ac:dyDescent="0.25">
      <c r="A6909">
        <v>8.4644501804682495</v>
      </c>
      <c r="B6909">
        <v>5.6192531617933597</v>
      </c>
    </row>
    <row r="6910" spans="1:2" x14ac:dyDescent="0.25">
      <c r="A6910">
        <v>32.903965908171699</v>
      </c>
      <c r="B6910">
        <v>-8.2412550436681205</v>
      </c>
    </row>
    <row r="6911" spans="1:2" x14ac:dyDescent="0.25">
      <c r="A6911">
        <v>1.0354786227349899</v>
      </c>
      <c r="B6911">
        <v>3.4709995367009201</v>
      </c>
    </row>
    <row r="6912" spans="1:2" x14ac:dyDescent="0.25">
      <c r="A6912">
        <v>39.156783448813997</v>
      </c>
      <c r="B6912">
        <v>-2.6951635908950902</v>
      </c>
    </row>
    <row r="6913" spans="1:2" x14ac:dyDescent="0.25">
      <c r="A6913">
        <f>-32.4985498850593</f>
        <v>-32.498549885059298</v>
      </c>
      <c r="B6913">
        <v>-15.5437924829886</v>
      </c>
    </row>
    <row r="6914" spans="1:2" x14ac:dyDescent="0.25">
      <c r="A6914">
        <f>-27.8484407727758</f>
        <v>-27.848440772775799</v>
      </c>
      <c r="B6914">
        <v>-10.8972564912089</v>
      </c>
    </row>
    <row r="6915" spans="1:2" x14ac:dyDescent="0.25">
      <c r="A6915">
        <v>32.7278558162824</v>
      </c>
      <c r="B6915">
        <v>-3.3776594485592399</v>
      </c>
    </row>
    <row r="6916" spans="1:2" x14ac:dyDescent="0.25">
      <c r="A6916">
        <v>-5.24246618220345</v>
      </c>
      <c r="B6916">
        <v>4.6940218116427497</v>
      </c>
    </row>
    <row r="6917" spans="1:2" x14ac:dyDescent="0.25">
      <c r="A6917">
        <v>4.0081048275278697</v>
      </c>
      <c r="B6917">
        <v>0.95953949573987796</v>
      </c>
    </row>
    <row r="6918" spans="1:2" x14ac:dyDescent="0.25">
      <c r="A6918">
        <f>-20.215048282597</f>
        <v>-20.215048282596999</v>
      </c>
      <c r="B6918">
        <v>-11.7507628741507</v>
      </c>
    </row>
    <row r="6919" spans="1:2" x14ac:dyDescent="0.25">
      <c r="A6919">
        <v>38.925402267745703</v>
      </c>
      <c r="B6919">
        <v>0.101124185970608</v>
      </c>
    </row>
    <row r="6920" spans="1:2" x14ac:dyDescent="0.25">
      <c r="A6920">
        <v>35.685739502153602</v>
      </c>
      <c r="B6920">
        <v>-8.6112183941555607</v>
      </c>
    </row>
    <row r="6921" spans="1:2" x14ac:dyDescent="0.25">
      <c r="A6921">
        <f>-18.2506023758224</f>
        <v>-18.2506023758224</v>
      </c>
      <c r="B6921">
        <v>-10.8345373704688</v>
      </c>
    </row>
    <row r="6922" spans="1:2" x14ac:dyDescent="0.25">
      <c r="A6922">
        <v>35.610508675511603</v>
      </c>
      <c r="B6922">
        <v>-1.9341033971388599</v>
      </c>
    </row>
    <row r="6923" spans="1:2" x14ac:dyDescent="0.25">
      <c r="A6923">
        <f>-33.0379876877403</f>
        <v>-33.037987687740298</v>
      </c>
      <c r="B6923">
        <v>-16.4979452640003</v>
      </c>
    </row>
    <row r="6924" spans="1:2" x14ac:dyDescent="0.25">
      <c r="A6924">
        <v>26.8453589312596</v>
      </c>
      <c r="B6924">
        <v>-0.78548405252253894</v>
      </c>
    </row>
    <row r="6925" spans="1:2" x14ac:dyDescent="0.25">
      <c r="A6925">
        <f>-30.6380506069455</f>
        <v>-30.638050606945502</v>
      </c>
      <c r="B6925">
        <v>-10.5023344621645</v>
      </c>
    </row>
    <row r="6926" spans="1:2" x14ac:dyDescent="0.25">
      <c r="A6926">
        <f>-17.4418765341352</f>
        <v>-17.441876534135201</v>
      </c>
      <c r="B6926">
        <v>-17.966756891925701</v>
      </c>
    </row>
    <row r="6927" spans="1:2" x14ac:dyDescent="0.25">
      <c r="A6927">
        <v>9.9588378473745003</v>
      </c>
      <c r="B6927">
        <v>1.7134882725512399</v>
      </c>
    </row>
    <row r="6928" spans="1:2" x14ac:dyDescent="0.25">
      <c r="A6928">
        <v>27.6292164979203</v>
      </c>
      <c r="B6928">
        <v>-4.9128685123866499E-2</v>
      </c>
    </row>
    <row r="6929" spans="1:2" x14ac:dyDescent="0.25">
      <c r="A6929">
        <f>-17.0290644378432</f>
        <v>-17.0290644378432</v>
      </c>
      <c r="B6929">
        <v>-17.384338579022099</v>
      </c>
    </row>
    <row r="6930" spans="1:2" x14ac:dyDescent="0.25">
      <c r="A6930">
        <v>26.8355823435007</v>
      </c>
      <c r="B6930">
        <v>-3.1280204576080402</v>
      </c>
    </row>
    <row r="6931" spans="1:2" x14ac:dyDescent="0.25">
      <c r="A6931">
        <f>-30.1745680197326</f>
        <v>-30.1745680197326</v>
      </c>
      <c r="B6931">
        <v>-14.6517380510771</v>
      </c>
    </row>
    <row r="6932" spans="1:2" x14ac:dyDescent="0.25">
      <c r="A6932">
        <v>2.3691779490921698</v>
      </c>
      <c r="B6932">
        <v>9.5041080763882793</v>
      </c>
    </row>
    <row r="6933" spans="1:2" x14ac:dyDescent="0.25">
      <c r="A6933">
        <v>9.2676720334439793</v>
      </c>
      <c r="B6933">
        <v>9.2467007694131897</v>
      </c>
    </row>
    <row r="6934" spans="1:2" x14ac:dyDescent="0.25">
      <c r="A6934">
        <f>-2.63221948170405</f>
        <v>-2.6322194817040501</v>
      </c>
      <c r="B6934">
        <v>-5.6073276414412003E-2</v>
      </c>
    </row>
    <row r="6935" spans="1:2" x14ac:dyDescent="0.25">
      <c r="A6935">
        <v>5.4192361801889302</v>
      </c>
      <c r="B6935">
        <v>0.48182151900445502</v>
      </c>
    </row>
    <row r="6936" spans="1:2" x14ac:dyDescent="0.25">
      <c r="A6936">
        <v>0.70018209111475005</v>
      </c>
      <c r="B6936">
        <v>3.4354904324297699</v>
      </c>
    </row>
    <row r="6937" spans="1:2" x14ac:dyDescent="0.25">
      <c r="A6937">
        <v>37.284441683983097</v>
      </c>
      <c r="B6937">
        <v>-3.9500144305219398</v>
      </c>
    </row>
    <row r="6938" spans="1:2" x14ac:dyDescent="0.25">
      <c r="A6938">
        <v>12.947660120089999</v>
      </c>
      <c r="B6938">
        <v>0.18956151706989799</v>
      </c>
    </row>
    <row r="6939" spans="1:2" x14ac:dyDescent="0.25">
      <c r="A6939">
        <f>-33.8654516701427</f>
        <v>-33.865451670142697</v>
      </c>
      <c r="B6939">
        <v>-18.738971607871701</v>
      </c>
    </row>
    <row r="6940" spans="1:2" x14ac:dyDescent="0.25">
      <c r="A6940">
        <v>-6.3048903443708602</v>
      </c>
      <c r="B6940">
        <v>5.4122747666731801</v>
      </c>
    </row>
    <row r="6941" spans="1:2" x14ac:dyDescent="0.25">
      <c r="A6941">
        <v>26.471171670589602</v>
      </c>
      <c r="B6941">
        <v>-8.43997620965939</v>
      </c>
    </row>
    <row r="6942" spans="1:2" x14ac:dyDescent="0.25">
      <c r="A6942">
        <v>38.639330841243897</v>
      </c>
      <c r="B6942">
        <v>-3.4631801997729597E-2</v>
      </c>
    </row>
    <row r="6943" spans="1:2" x14ac:dyDescent="0.25">
      <c r="A6943">
        <v>21.514557976310499</v>
      </c>
      <c r="B6943">
        <v>-1.9177776084244</v>
      </c>
    </row>
    <row r="6944" spans="1:2" x14ac:dyDescent="0.25">
      <c r="A6944">
        <v>12.411948895152999</v>
      </c>
      <c r="B6944">
        <v>8.3404844503768807</v>
      </c>
    </row>
    <row r="6945" spans="1:2" x14ac:dyDescent="0.25">
      <c r="A6945">
        <f>-25.1643299956409</f>
        <v>-25.164329995640902</v>
      </c>
      <c r="B6945">
        <v>-15.9669670762654</v>
      </c>
    </row>
    <row r="6946" spans="1:2" x14ac:dyDescent="0.25">
      <c r="A6946">
        <v>24.194262025866902</v>
      </c>
      <c r="B6946">
        <v>-8.8645530910562798</v>
      </c>
    </row>
    <row r="6947" spans="1:2" x14ac:dyDescent="0.25">
      <c r="A6947">
        <v>6.15240906890877E-2</v>
      </c>
      <c r="B6947">
        <v>4.6499885649933903</v>
      </c>
    </row>
    <row r="6948" spans="1:2" x14ac:dyDescent="0.25">
      <c r="A6948">
        <f>-3.30578605192335</f>
        <v>-3.30578605192335</v>
      </c>
      <c r="B6948">
        <v>-0.169806684579971</v>
      </c>
    </row>
    <row r="6949" spans="1:2" x14ac:dyDescent="0.25">
      <c r="A6949">
        <v>9.7136136959480197</v>
      </c>
      <c r="B6949">
        <v>5.4547695144927903</v>
      </c>
    </row>
    <row r="6950" spans="1:2" x14ac:dyDescent="0.25">
      <c r="A6950">
        <v>4.3170678835433201</v>
      </c>
      <c r="B6950">
        <v>8.8244938735474996</v>
      </c>
    </row>
    <row r="6951" spans="1:2" x14ac:dyDescent="0.25">
      <c r="A6951">
        <v>23.8003999453299</v>
      </c>
      <c r="B6951">
        <v>-9.1950997193616804</v>
      </c>
    </row>
    <row r="6952" spans="1:2" x14ac:dyDescent="0.25">
      <c r="A6952">
        <f>-32.4144817943063</f>
        <v>-32.414481794306298</v>
      </c>
      <c r="B6952">
        <v>-14.964892515863699</v>
      </c>
    </row>
    <row r="6953" spans="1:2" x14ac:dyDescent="0.25">
      <c r="A6953">
        <v>0.27800264831793903</v>
      </c>
      <c r="B6953">
        <v>2.8885510881779601</v>
      </c>
    </row>
    <row r="6954" spans="1:2" x14ac:dyDescent="0.25">
      <c r="A6954">
        <v>4.0159326048401596</v>
      </c>
      <c r="B6954">
        <v>2.8254704166311502</v>
      </c>
    </row>
    <row r="6955" spans="1:2" x14ac:dyDescent="0.25">
      <c r="A6955">
        <v>30.924956470687999</v>
      </c>
      <c r="B6955">
        <v>-4.1249287248712596</v>
      </c>
    </row>
    <row r="6956" spans="1:2" x14ac:dyDescent="0.25">
      <c r="A6956">
        <v>-3.08999512547929E-2</v>
      </c>
      <c r="B6956">
        <v>9.1349331175361392</v>
      </c>
    </row>
    <row r="6957" spans="1:2" x14ac:dyDescent="0.25">
      <c r="A6957">
        <v>40.534145693603001</v>
      </c>
      <c r="B6957">
        <v>-8.39273978472389</v>
      </c>
    </row>
    <row r="6958" spans="1:2" x14ac:dyDescent="0.25">
      <c r="A6958">
        <f>-23.0574274538885</f>
        <v>-23.057427453888501</v>
      </c>
      <c r="B6958">
        <v>-14.531206856091501</v>
      </c>
    </row>
    <row r="6959" spans="1:2" x14ac:dyDescent="0.25">
      <c r="A6959">
        <f>-18.9517635916747</f>
        <v>-18.951763591674698</v>
      </c>
      <c r="B6959">
        <v>-16.8117259895213</v>
      </c>
    </row>
    <row r="6960" spans="1:2" x14ac:dyDescent="0.25">
      <c r="A6960">
        <f>-28.2324445982271</f>
        <v>-28.232444598227101</v>
      </c>
      <c r="B6960">
        <v>-13.5674911222965</v>
      </c>
    </row>
    <row r="6961" spans="1:2" x14ac:dyDescent="0.25">
      <c r="A6961">
        <f>-22.6091074689231</f>
        <v>-22.609107468923099</v>
      </c>
      <c r="B6961">
        <v>-11.8046600909852</v>
      </c>
    </row>
    <row r="6962" spans="1:2" x14ac:dyDescent="0.25">
      <c r="A6962">
        <v>-5.6153790782093003</v>
      </c>
      <c r="B6962">
        <v>7.2571809658612603</v>
      </c>
    </row>
    <row r="6963" spans="1:2" x14ac:dyDescent="0.25">
      <c r="A6963">
        <v>28.015259852177198</v>
      </c>
      <c r="B6963">
        <v>-5.4762859977585396</v>
      </c>
    </row>
    <row r="6964" spans="1:2" x14ac:dyDescent="0.25">
      <c r="A6964">
        <v>-0.567486166160445</v>
      </c>
      <c r="B6964">
        <v>2.4590032119391401</v>
      </c>
    </row>
    <row r="6965" spans="1:2" x14ac:dyDescent="0.25">
      <c r="A6965">
        <v>3.6552587791670499</v>
      </c>
      <c r="B6965">
        <v>0.483042931098218</v>
      </c>
    </row>
    <row r="6966" spans="1:2" x14ac:dyDescent="0.25">
      <c r="A6966">
        <v>40.733894518977699</v>
      </c>
      <c r="B6966">
        <v>-7.8498596586065998</v>
      </c>
    </row>
    <row r="6967" spans="1:2" x14ac:dyDescent="0.25">
      <c r="A6967">
        <f>-33.8475382953199</f>
        <v>-33.8475382953199</v>
      </c>
      <c r="B6967">
        <v>-16.386813655105499</v>
      </c>
    </row>
    <row r="6968" spans="1:2" x14ac:dyDescent="0.25">
      <c r="A6968">
        <f>-34.8800679778701</f>
        <v>-34.880067977870098</v>
      </c>
      <c r="B6968">
        <v>-12.5903207690661</v>
      </c>
    </row>
    <row r="6969" spans="1:2" x14ac:dyDescent="0.25">
      <c r="A6969">
        <v>7.3141323588720999</v>
      </c>
      <c r="B6969">
        <v>3.3689134056274601</v>
      </c>
    </row>
    <row r="6970" spans="1:2" x14ac:dyDescent="0.25">
      <c r="A6970">
        <v>10.351244379931501</v>
      </c>
      <c r="B6970">
        <v>5.50630496102454</v>
      </c>
    </row>
    <row r="6971" spans="1:2" x14ac:dyDescent="0.25">
      <c r="A6971">
        <v>-3.0429583309574699</v>
      </c>
      <c r="B6971">
        <v>3.8125860194105998</v>
      </c>
    </row>
    <row r="6972" spans="1:2" x14ac:dyDescent="0.25">
      <c r="A6972">
        <v>38.529706860540401</v>
      </c>
      <c r="B6972">
        <v>-5.5899545831282298</v>
      </c>
    </row>
    <row r="6973" spans="1:2" x14ac:dyDescent="0.25">
      <c r="A6973">
        <v>3.2369459481804301</v>
      </c>
      <c r="B6973">
        <v>3.3895815655415098</v>
      </c>
    </row>
    <row r="6974" spans="1:2" x14ac:dyDescent="0.25">
      <c r="A6974">
        <f>-25.0063446609843</f>
        <v>-25.006344660984301</v>
      </c>
      <c r="B6974">
        <v>-19.239083911556801</v>
      </c>
    </row>
    <row r="6975" spans="1:2" x14ac:dyDescent="0.25">
      <c r="A6975">
        <v>35.208340944593701</v>
      </c>
      <c r="B6975">
        <v>0.234327862017845</v>
      </c>
    </row>
    <row r="6976" spans="1:2" x14ac:dyDescent="0.25">
      <c r="A6976">
        <v>35.337458476486098</v>
      </c>
      <c r="B6976">
        <v>-4.2147930497550101</v>
      </c>
    </row>
    <row r="6977" spans="1:2" x14ac:dyDescent="0.25">
      <c r="A6977">
        <v>25.137309271642199</v>
      </c>
      <c r="B6977">
        <v>-2.0538479346536098</v>
      </c>
    </row>
    <row r="6978" spans="1:2" x14ac:dyDescent="0.25">
      <c r="A6978">
        <f>-17.8073958770683</f>
        <v>-17.807395877068299</v>
      </c>
      <c r="B6978">
        <v>-17.3065366860654</v>
      </c>
    </row>
    <row r="6979" spans="1:2" x14ac:dyDescent="0.25">
      <c r="A6979">
        <v>36.684418943750302</v>
      </c>
      <c r="B6979">
        <v>-3.7545017014634001</v>
      </c>
    </row>
    <row r="6980" spans="1:2" x14ac:dyDescent="0.25">
      <c r="A6980">
        <v>-6.2743290784964003</v>
      </c>
      <c r="B6980">
        <v>0.36107483631364801</v>
      </c>
    </row>
    <row r="6981" spans="1:2" x14ac:dyDescent="0.25">
      <c r="A6981">
        <f>-29.205865165611</f>
        <v>-29.205865165611002</v>
      </c>
      <c r="B6981">
        <v>-16.822297605132501</v>
      </c>
    </row>
    <row r="6982" spans="1:2" x14ac:dyDescent="0.25">
      <c r="A6982">
        <f>-29.077905389454</f>
        <v>-29.077905389453999</v>
      </c>
      <c r="B6982">
        <v>-10.589722370338301</v>
      </c>
    </row>
    <row r="6983" spans="1:2" x14ac:dyDescent="0.25">
      <c r="A6983">
        <v>24.4025545026165</v>
      </c>
      <c r="B6983">
        <v>-3.5934781866599899</v>
      </c>
    </row>
    <row r="6984" spans="1:2" x14ac:dyDescent="0.25">
      <c r="A6984">
        <f>-16.7730249609325</f>
        <v>-16.773024960932499</v>
      </c>
      <c r="B6984">
        <v>-13.4752666829764</v>
      </c>
    </row>
    <row r="6985" spans="1:2" x14ac:dyDescent="0.25">
      <c r="A6985">
        <f>-29.8453310788302</f>
        <v>-29.845331078830199</v>
      </c>
      <c r="B6985">
        <v>-9.5878877292557494</v>
      </c>
    </row>
    <row r="6986" spans="1:2" x14ac:dyDescent="0.25">
      <c r="A6986">
        <f>-29.6270793558799</f>
        <v>-29.6270793558799</v>
      </c>
      <c r="B6986">
        <v>-12.3968130355311</v>
      </c>
    </row>
    <row r="6987" spans="1:2" x14ac:dyDescent="0.25">
      <c r="A6987">
        <f>-20.0279763833085</f>
        <v>-20.027976383308498</v>
      </c>
      <c r="B6987">
        <v>-13.636337245889401</v>
      </c>
    </row>
    <row r="6988" spans="1:2" x14ac:dyDescent="0.25">
      <c r="A6988">
        <v>24.124352733302899</v>
      </c>
      <c r="B6988">
        <v>-2.0637846708605698</v>
      </c>
    </row>
    <row r="6989" spans="1:2" x14ac:dyDescent="0.25">
      <c r="A6989">
        <v>-4.1854992888837499</v>
      </c>
      <c r="B6989">
        <v>6.8252209547136999</v>
      </c>
    </row>
    <row r="6990" spans="1:2" x14ac:dyDescent="0.25">
      <c r="A6990">
        <f>-20.6466051491293</f>
        <v>-20.6466051491293</v>
      </c>
      <c r="B6990">
        <v>-10.517610090144499</v>
      </c>
    </row>
    <row r="6991" spans="1:2" x14ac:dyDescent="0.25">
      <c r="A6991">
        <v>-5.0842615573672196</v>
      </c>
      <c r="B6991">
        <v>5.7626416774242504</v>
      </c>
    </row>
    <row r="6992" spans="1:2" x14ac:dyDescent="0.25">
      <c r="A6992">
        <f>-25.8705792029138</f>
        <v>-25.870579202913799</v>
      </c>
      <c r="B6992">
        <v>-17.618664173723602</v>
      </c>
    </row>
    <row r="6993" spans="1:2" x14ac:dyDescent="0.25">
      <c r="A6993">
        <v>30.040537282142001</v>
      </c>
      <c r="B6993">
        <v>-9.6449816808519007</v>
      </c>
    </row>
    <row r="6994" spans="1:2" x14ac:dyDescent="0.25">
      <c r="A6994">
        <f>-32.4998499415847</f>
        <v>-32.499849941584699</v>
      </c>
      <c r="B6994">
        <v>-19.259155579342298</v>
      </c>
    </row>
    <row r="6995" spans="1:2" x14ac:dyDescent="0.25">
      <c r="A6995">
        <v>5.1844530308614196</v>
      </c>
      <c r="B6995">
        <v>5.3014461700197399</v>
      </c>
    </row>
    <row r="6996" spans="1:2" x14ac:dyDescent="0.25">
      <c r="A6996">
        <v>10.568597231175801</v>
      </c>
      <c r="B6996">
        <v>7.2839869793551202</v>
      </c>
    </row>
    <row r="6997" spans="1:2" x14ac:dyDescent="0.25">
      <c r="A6997">
        <v>29.5709448612524</v>
      </c>
      <c r="B6997">
        <v>-4.7956474040393804</v>
      </c>
    </row>
    <row r="6998" spans="1:2" x14ac:dyDescent="0.25">
      <c r="A6998">
        <v>-4.3459987400512796</v>
      </c>
      <c r="B6998">
        <v>4.6579245084419902</v>
      </c>
    </row>
    <row r="6999" spans="1:2" x14ac:dyDescent="0.25">
      <c r="A6999">
        <v>38.321045176680897</v>
      </c>
      <c r="B6999">
        <v>-9.0513308411622706</v>
      </c>
    </row>
    <row r="7000" spans="1:2" x14ac:dyDescent="0.25">
      <c r="A7000">
        <f>-18.4389853213036</f>
        <v>-18.438985321303601</v>
      </c>
      <c r="B7000">
        <v>-17.826254505699598</v>
      </c>
    </row>
    <row r="7001" spans="1:2" x14ac:dyDescent="0.25">
      <c r="A7001">
        <f>-31.2614899918924</f>
        <v>-31.2614899918924</v>
      </c>
      <c r="B7001">
        <v>-15.254510256744799</v>
      </c>
    </row>
    <row r="7002" spans="1:2" x14ac:dyDescent="0.25">
      <c r="A7002">
        <f>-24.4752871202238</f>
        <v>-24.4752871202238</v>
      </c>
      <c r="B7002">
        <v>-10.8694033721324</v>
      </c>
    </row>
    <row r="7003" spans="1:2" x14ac:dyDescent="0.25">
      <c r="A7003">
        <v>-6.22577591180971</v>
      </c>
      <c r="B7003">
        <v>2.3750119131132301</v>
      </c>
    </row>
    <row r="7004" spans="1:2" x14ac:dyDescent="0.25">
      <c r="A7004">
        <v>3.9523761474453498</v>
      </c>
      <c r="B7004">
        <v>3.7122711442330001</v>
      </c>
    </row>
    <row r="7005" spans="1:2" x14ac:dyDescent="0.25">
      <c r="A7005">
        <v>25.808879117694001</v>
      </c>
      <c r="B7005">
        <v>-3.0696030405348198</v>
      </c>
    </row>
    <row r="7006" spans="1:2" x14ac:dyDescent="0.25">
      <c r="A7006">
        <f>-15.4389170753046</f>
        <v>-15.4389170753046</v>
      </c>
      <c r="B7006">
        <v>-14.339518552280699</v>
      </c>
    </row>
    <row r="7007" spans="1:2" x14ac:dyDescent="0.25">
      <c r="A7007">
        <f>-33.998025253052</f>
        <v>-33.998025253051999</v>
      </c>
      <c r="B7007">
        <v>-17.297152043703498</v>
      </c>
    </row>
    <row r="7008" spans="1:2" x14ac:dyDescent="0.25">
      <c r="A7008">
        <v>27.057221722591599</v>
      </c>
      <c r="B7008">
        <v>-6.9531690049907304</v>
      </c>
    </row>
    <row r="7009" spans="1:2" x14ac:dyDescent="0.25">
      <c r="A7009">
        <f>-16.148328865446</f>
        <v>-16.148328865446</v>
      </c>
      <c r="B7009">
        <v>-17.1093021163482</v>
      </c>
    </row>
    <row r="7010" spans="1:2" x14ac:dyDescent="0.25">
      <c r="A7010">
        <v>34.063182609973097</v>
      </c>
      <c r="B7010">
        <v>-9.2513067658186703</v>
      </c>
    </row>
    <row r="7011" spans="1:2" x14ac:dyDescent="0.25">
      <c r="A7011">
        <v>0.82020733526145595</v>
      </c>
      <c r="B7011">
        <v>7.8197469431402</v>
      </c>
    </row>
    <row r="7012" spans="1:2" x14ac:dyDescent="0.25">
      <c r="A7012">
        <v>22.539506962716899</v>
      </c>
      <c r="B7012">
        <v>-5.4154936663292998</v>
      </c>
    </row>
    <row r="7013" spans="1:2" x14ac:dyDescent="0.25">
      <c r="A7013">
        <v>35.001695472462899</v>
      </c>
      <c r="B7013">
        <v>-5.0444120757939102</v>
      </c>
    </row>
    <row r="7014" spans="1:2" x14ac:dyDescent="0.25">
      <c r="A7014">
        <v>-3.4011676721698501</v>
      </c>
      <c r="B7014">
        <v>9.0291386596404308</v>
      </c>
    </row>
    <row r="7015" spans="1:2" x14ac:dyDescent="0.25">
      <c r="A7015">
        <v>39.449536761530602</v>
      </c>
      <c r="B7015">
        <v>-7.7710790183600604</v>
      </c>
    </row>
    <row r="7016" spans="1:2" x14ac:dyDescent="0.25">
      <c r="A7016">
        <v>39.166367183928799</v>
      </c>
      <c r="B7016">
        <v>-1.06066187520679</v>
      </c>
    </row>
    <row r="7017" spans="1:2" x14ac:dyDescent="0.25">
      <c r="A7017">
        <f>-30.8810462283664</f>
        <v>-30.881046228366401</v>
      </c>
      <c r="B7017">
        <v>-14.0454401410231</v>
      </c>
    </row>
    <row r="7018" spans="1:2" x14ac:dyDescent="0.25">
      <c r="A7018">
        <f>-16.027840093739</f>
        <v>-16.027840093739002</v>
      </c>
      <c r="B7018">
        <v>-9.6944065932499797</v>
      </c>
    </row>
    <row r="7019" spans="1:2" x14ac:dyDescent="0.25">
      <c r="A7019">
        <f>-15.8266455065494</f>
        <v>-15.826645506549401</v>
      </c>
      <c r="B7019">
        <v>-11.1227447458279</v>
      </c>
    </row>
    <row r="7020" spans="1:2" x14ac:dyDescent="0.25">
      <c r="A7020">
        <v>12.400002947801701</v>
      </c>
      <c r="B7020">
        <v>8.4632318613368707</v>
      </c>
    </row>
    <row r="7021" spans="1:2" x14ac:dyDescent="0.25">
      <c r="A7021">
        <v>10.6851305289289</v>
      </c>
      <c r="B7021">
        <v>7.7493266937151999</v>
      </c>
    </row>
    <row r="7022" spans="1:2" x14ac:dyDescent="0.25">
      <c r="A7022">
        <v>1.4853762901213501</v>
      </c>
      <c r="B7022">
        <v>8.4942311442061396</v>
      </c>
    </row>
    <row r="7023" spans="1:2" x14ac:dyDescent="0.25">
      <c r="A7023">
        <f>-28.081446524768</f>
        <v>-28.081446524768001</v>
      </c>
      <c r="B7023">
        <v>-12.754410224252799</v>
      </c>
    </row>
    <row r="7024" spans="1:2" x14ac:dyDescent="0.25">
      <c r="A7024">
        <v>0.43357402395412298</v>
      </c>
      <c r="B7024">
        <v>4.2643623940559801</v>
      </c>
    </row>
    <row r="7025" spans="1:2" x14ac:dyDescent="0.25">
      <c r="A7025">
        <f>-30.3026658655296</f>
        <v>-30.302665865529601</v>
      </c>
      <c r="B7025">
        <v>-9.6141911256393104</v>
      </c>
    </row>
    <row r="7026" spans="1:2" x14ac:dyDescent="0.25">
      <c r="A7026">
        <f>-17.0939948064515</f>
        <v>-17.093994806451501</v>
      </c>
      <c r="B7026">
        <v>-11.748542966658301</v>
      </c>
    </row>
    <row r="7027" spans="1:2" x14ac:dyDescent="0.25">
      <c r="A7027">
        <v>4.7095611552868304</v>
      </c>
      <c r="B7027">
        <v>9.2321176138630197</v>
      </c>
    </row>
    <row r="7028" spans="1:2" x14ac:dyDescent="0.25">
      <c r="A7028">
        <f>-27.7920866408329</f>
        <v>-27.792086640832899</v>
      </c>
      <c r="B7028">
        <v>-13.558885830810199</v>
      </c>
    </row>
    <row r="7029" spans="1:2" x14ac:dyDescent="0.25">
      <c r="A7029">
        <f>-30.4015695117662</f>
        <v>-30.401569511766201</v>
      </c>
      <c r="B7029">
        <v>-15.8077904941917</v>
      </c>
    </row>
    <row r="7030" spans="1:2" x14ac:dyDescent="0.25">
      <c r="A7030">
        <f>-31.8919750968429</f>
        <v>-31.891975096842899</v>
      </c>
      <c r="B7030">
        <v>-14.6547533763648</v>
      </c>
    </row>
    <row r="7031" spans="1:2" x14ac:dyDescent="0.25">
      <c r="A7031">
        <v>-2.1998423425300802</v>
      </c>
      <c r="B7031">
        <v>7.4059196793886901</v>
      </c>
    </row>
    <row r="7032" spans="1:2" x14ac:dyDescent="0.25">
      <c r="A7032">
        <v>25.468767783901502</v>
      </c>
      <c r="B7032">
        <v>-5.1050201292387802</v>
      </c>
    </row>
    <row r="7033" spans="1:2" x14ac:dyDescent="0.25">
      <c r="A7033">
        <v>34.167011421861197</v>
      </c>
      <c r="B7033">
        <v>-8.8295477800656599</v>
      </c>
    </row>
    <row r="7034" spans="1:2" x14ac:dyDescent="0.25">
      <c r="A7034">
        <v>26.455942743709699</v>
      </c>
      <c r="B7034">
        <v>-9.36052444185359</v>
      </c>
    </row>
    <row r="7035" spans="1:2" x14ac:dyDescent="0.25">
      <c r="A7035">
        <v>-4.7158885622886597</v>
      </c>
      <c r="B7035">
        <v>8.4215999260095504</v>
      </c>
    </row>
    <row r="7036" spans="1:2" x14ac:dyDescent="0.25">
      <c r="A7036">
        <v>1.2771001511207301</v>
      </c>
      <c r="B7036">
        <v>5.40607248101343</v>
      </c>
    </row>
    <row r="7037" spans="1:2" x14ac:dyDescent="0.25">
      <c r="A7037">
        <v>-1.05418115099572</v>
      </c>
      <c r="B7037">
        <v>3.26834041799661</v>
      </c>
    </row>
    <row r="7038" spans="1:2" x14ac:dyDescent="0.25">
      <c r="A7038">
        <v>11.7460101508316</v>
      </c>
      <c r="B7038">
        <v>4.9756160401497098</v>
      </c>
    </row>
    <row r="7039" spans="1:2" x14ac:dyDescent="0.25">
      <c r="A7039">
        <v>21.5368221937632</v>
      </c>
      <c r="B7039">
        <v>-7.3134627529687801</v>
      </c>
    </row>
    <row r="7040" spans="1:2" x14ac:dyDescent="0.25">
      <c r="A7040">
        <f>-31.976658010898</f>
        <v>-31.976658010897999</v>
      </c>
      <c r="B7040">
        <v>-13.8606961741301</v>
      </c>
    </row>
    <row r="7041" spans="1:2" x14ac:dyDescent="0.25">
      <c r="A7041">
        <v>26.303554577395701</v>
      </c>
      <c r="B7041">
        <v>-8.36212865841755</v>
      </c>
    </row>
    <row r="7042" spans="1:2" x14ac:dyDescent="0.25">
      <c r="A7042">
        <v>36.698544261086298</v>
      </c>
      <c r="B7042">
        <v>-9.6066940341761793</v>
      </c>
    </row>
    <row r="7043" spans="1:2" x14ac:dyDescent="0.25">
      <c r="A7043">
        <f>-16.7127001553599</f>
        <v>-16.712700155359901</v>
      </c>
      <c r="B7043">
        <v>-15.3290101591978</v>
      </c>
    </row>
    <row r="7044" spans="1:2" x14ac:dyDescent="0.25">
      <c r="A7044">
        <v>38.9944763889971</v>
      </c>
      <c r="B7044">
        <v>-1.7157210563335901</v>
      </c>
    </row>
    <row r="7045" spans="1:2" x14ac:dyDescent="0.25">
      <c r="A7045">
        <v>8.9069447516638203</v>
      </c>
      <c r="B7045">
        <v>6.0865393326300303</v>
      </c>
    </row>
    <row r="7046" spans="1:2" x14ac:dyDescent="0.25">
      <c r="A7046">
        <v>27.989139269777699</v>
      </c>
      <c r="B7046">
        <v>-1.3492730148476999</v>
      </c>
    </row>
    <row r="7047" spans="1:2" x14ac:dyDescent="0.25">
      <c r="A7047">
        <v>31.887542807506499</v>
      </c>
      <c r="B7047">
        <v>-6.6829752903258601</v>
      </c>
    </row>
    <row r="7048" spans="1:2" x14ac:dyDescent="0.25">
      <c r="A7048">
        <f>-24.9068347630508</f>
        <v>-24.906834763050799</v>
      </c>
      <c r="B7048">
        <v>-11.745151877539399</v>
      </c>
    </row>
    <row r="7049" spans="1:2" x14ac:dyDescent="0.25">
      <c r="A7049">
        <f>-34.029407369366</f>
        <v>-34.029407369365998</v>
      </c>
      <c r="B7049">
        <v>-17.9265798279088</v>
      </c>
    </row>
    <row r="7050" spans="1:2" x14ac:dyDescent="0.25">
      <c r="A7050">
        <v>35.241414050310297</v>
      </c>
      <c r="B7050">
        <v>-1.2390870228797299</v>
      </c>
    </row>
    <row r="7051" spans="1:2" x14ac:dyDescent="0.25">
      <c r="A7051">
        <v>40.690420073019197</v>
      </c>
      <c r="B7051">
        <v>-2.4175234405547199</v>
      </c>
    </row>
    <row r="7052" spans="1:2" x14ac:dyDescent="0.25">
      <c r="A7052">
        <v>9.2709711889000292</v>
      </c>
      <c r="B7052">
        <v>2.79056716131059</v>
      </c>
    </row>
    <row r="7053" spans="1:2" x14ac:dyDescent="0.25">
      <c r="A7053">
        <f>-28.1636505638911</f>
        <v>-28.1636505638911</v>
      </c>
      <c r="B7053">
        <v>-14.0252035627514</v>
      </c>
    </row>
    <row r="7054" spans="1:2" x14ac:dyDescent="0.25">
      <c r="A7054">
        <f>-17.7528010245123</f>
        <v>-17.752801024512301</v>
      </c>
      <c r="B7054">
        <v>-18.579713790484899</v>
      </c>
    </row>
    <row r="7055" spans="1:2" x14ac:dyDescent="0.25">
      <c r="A7055">
        <f>-18.9824012822878</f>
        <v>-18.9824012822878</v>
      </c>
      <c r="B7055">
        <v>-18.419285500874199</v>
      </c>
    </row>
    <row r="7056" spans="1:2" x14ac:dyDescent="0.25">
      <c r="A7056">
        <v>-3.6961432591558601</v>
      </c>
      <c r="B7056">
        <v>8.6191076254768504</v>
      </c>
    </row>
    <row r="7057" spans="1:2" x14ac:dyDescent="0.25">
      <c r="A7057">
        <v>5.9101172037145604</v>
      </c>
      <c r="B7057">
        <v>3.0340095690836901</v>
      </c>
    </row>
    <row r="7058" spans="1:2" x14ac:dyDescent="0.25">
      <c r="A7058">
        <v>34.014167160690498</v>
      </c>
      <c r="B7058">
        <v>-8.3641839947757095</v>
      </c>
    </row>
    <row r="7059" spans="1:2" x14ac:dyDescent="0.25">
      <c r="A7059">
        <v>20.889219136193802</v>
      </c>
      <c r="B7059">
        <v>-7.1539619652998496</v>
      </c>
    </row>
    <row r="7060" spans="1:2" x14ac:dyDescent="0.25">
      <c r="A7060">
        <f>-29.0865187583157</f>
        <v>-29.086518758315702</v>
      </c>
      <c r="B7060">
        <v>-16.0008487858195</v>
      </c>
    </row>
    <row r="7061" spans="1:2" x14ac:dyDescent="0.25">
      <c r="A7061">
        <v>6.0234340091812602</v>
      </c>
      <c r="B7061">
        <v>6.8339871577700402</v>
      </c>
    </row>
    <row r="7062" spans="1:2" x14ac:dyDescent="0.25">
      <c r="A7062">
        <v>-2.8040333742902099</v>
      </c>
      <c r="B7062">
        <v>1.92817873575004</v>
      </c>
    </row>
    <row r="7063" spans="1:2" x14ac:dyDescent="0.25">
      <c r="A7063">
        <v>24.346828131034201</v>
      </c>
      <c r="B7063">
        <v>-3.3224349938821001</v>
      </c>
    </row>
    <row r="7064" spans="1:2" x14ac:dyDescent="0.25">
      <c r="A7064">
        <f>-15.335362844641</f>
        <v>-15.335362844641001</v>
      </c>
      <c r="B7064">
        <v>-14.9064471287549</v>
      </c>
    </row>
    <row r="7065" spans="1:2" x14ac:dyDescent="0.25">
      <c r="A7065">
        <v>34.861755330320598</v>
      </c>
      <c r="B7065">
        <v>-2.37541733584687</v>
      </c>
    </row>
    <row r="7066" spans="1:2" x14ac:dyDescent="0.25">
      <c r="A7066">
        <v>23.901145338407499</v>
      </c>
      <c r="B7066">
        <v>-2.41593724102</v>
      </c>
    </row>
    <row r="7067" spans="1:2" x14ac:dyDescent="0.25">
      <c r="A7067">
        <v>-4.3079046200675802E-3</v>
      </c>
      <c r="B7067">
        <v>5.1370419283107402</v>
      </c>
    </row>
    <row r="7068" spans="1:2" x14ac:dyDescent="0.25">
      <c r="A7068">
        <v>25.417368783065399</v>
      </c>
      <c r="B7068">
        <v>-3.4464183601081801</v>
      </c>
    </row>
    <row r="7069" spans="1:2" x14ac:dyDescent="0.25">
      <c r="A7069">
        <v>35.724446620691999</v>
      </c>
      <c r="B7069">
        <v>0.26803575514163902</v>
      </c>
    </row>
    <row r="7070" spans="1:2" x14ac:dyDescent="0.25">
      <c r="A7070">
        <v>11.3418283460285</v>
      </c>
      <c r="B7070">
        <v>7.4099627702171604</v>
      </c>
    </row>
    <row r="7071" spans="1:2" x14ac:dyDescent="0.25">
      <c r="A7071">
        <v>33.102298776128698</v>
      </c>
      <c r="B7071">
        <v>-2.9875035465261099</v>
      </c>
    </row>
    <row r="7072" spans="1:2" x14ac:dyDescent="0.25">
      <c r="A7072">
        <v>28.945742944897901</v>
      </c>
      <c r="B7072">
        <v>-6.2480286841675996</v>
      </c>
    </row>
    <row r="7073" spans="1:2" x14ac:dyDescent="0.25">
      <c r="A7073">
        <v>11.1283677427339</v>
      </c>
      <c r="B7073">
        <v>4.2944945302041697</v>
      </c>
    </row>
    <row r="7074" spans="1:2" x14ac:dyDescent="0.25">
      <c r="A7074">
        <f>-34.174552863358</f>
        <v>-34.174552863358002</v>
      </c>
      <c r="B7074">
        <v>-16.548650769044301</v>
      </c>
    </row>
    <row r="7075" spans="1:2" x14ac:dyDescent="0.25">
      <c r="A7075">
        <v>2.7228783716636298</v>
      </c>
      <c r="B7075">
        <v>2.2608504030946799</v>
      </c>
    </row>
    <row r="7076" spans="1:2" x14ac:dyDescent="0.25">
      <c r="A7076">
        <v>-5.4189616893656103</v>
      </c>
      <c r="B7076">
        <v>0.49726596503890103</v>
      </c>
    </row>
    <row r="7077" spans="1:2" x14ac:dyDescent="0.25">
      <c r="A7077">
        <v>-5.4647459458060199</v>
      </c>
      <c r="B7077">
        <v>3.64705230527517</v>
      </c>
    </row>
    <row r="7078" spans="1:2" x14ac:dyDescent="0.25">
      <c r="A7078">
        <v>9.0265704243330802</v>
      </c>
      <c r="B7078">
        <v>8.7041888942845205</v>
      </c>
    </row>
    <row r="7079" spans="1:2" x14ac:dyDescent="0.25">
      <c r="A7079">
        <f>-33.5537915235017</f>
        <v>-33.553791523501701</v>
      </c>
      <c r="B7079">
        <v>-18.378819722393199</v>
      </c>
    </row>
    <row r="7080" spans="1:2" x14ac:dyDescent="0.25">
      <c r="A7080">
        <v>5.8757047469843098</v>
      </c>
      <c r="B7080">
        <v>2.8260389905129002</v>
      </c>
    </row>
    <row r="7081" spans="1:2" x14ac:dyDescent="0.25">
      <c r="A7081">
        <v>5.1584490390148696</v>
      </c>
      <c r="B7081">
        <v>5.6786234974227003</v>
      </c>
    </row>
    <row r="7082" spans="1:2" x14ac:dyDescent="0.25">
      <c r="A7082">
        <v>27.969851856203501</v>
      </c>
      <c r="B7082">
        <v>-1.8495967163345699</v>
      </c>
    </row>
    <row r="7083" spans="1:2" x14ac:dyDescent="0.25">
      <c r="A7083">
        <v>21.948146186362798</v>
      </c>
      <c r="B7083">
        <v>-4.6699015570751303</v>
      </c>
    </row>
    <row r="7084" spans="1:2" x14ac:dyDescent="0.25">
      <c r="A7084">
        <v>30.472414645253298</v>
      </c>
      <c r="B7084">
        <v>-0.33726840523010798</v>
      </c>
    </row>
    <row r="7085" spans="1:2" x14ac:dyDescent="0.25">
      <c r="A7085">
        <f>-33.9555949140417</f>
        <v>-33.955594914041697</v>
      </c>
      <c r="B7085">
        <v>-17.110881489745498</v>
      </c>
    </row>
    <row r="7086" spans="1:2" x14ac:dyDescent="0.25">
      <c r="A7086">
        <v>5.43750406898784</v>
      </c>
      <c r="B7086">
        <v>9.4032811502127895</v>
      </c>
    </row>
    <row r="7087" spans="1:2" x14ac:dyDescent="0.25">
      <c r="A7087">
        <v>37.036961010529502</v>
      </c>
      <c r="B7087">
        <v>-7.2588238439497701</v>
      </c>
    </row>
    <row r="7088" spans="1:2" x14ac:dyDescent="0.25">
      <c r="A7088">
        <v>10.0402346415857</v>
      </c>
      <c r="B7088">
        <v>8.9806091387540796</v>
      </c>
    </row>
    <row r="7089" spans="1:2" x14ac:dyDescent="0.25">
      <c r="A7089">
        <v>34.905436207635802</v>
      </c>
      <c r="B7089">
        <v>-7.8459398004035004</v>
      </c>
    </row>
    <row r="7090" spans="1:2" x14ac:dyDescent="0.25">
      <c r="A7090">
        <v>40.460505038206101</v>
      </c>
      <c r="B7090">
        <v>-6.9386027198209703</v>
      </c>
    </row>
    <row r="7091" spans="1:2" x14ac:dyDescent="0.25">
      <c r="A7091">
        <v>35.100679744505101</v>
      </c>
      <c r="B7091">
        <v>-6.8078142005075097</v>
      </c>
    </row>
    <row r="7092" spans="1:2" x14ac:dyDescent="0.25">
      <c r="A7092">
        <v>1.6327186532021201</v>
      </c>
      <c r="B7092">
        <v>3.7569705886481501</v>
      </c>
    </row>
    <row r="7093" spans="1:2" x14ac:dyDescent="0.25">
      <c r="A7093">
        <v>35.286212741179398</v>
      </c>
      <c r="B7093">
        <v>-7.3466009439802704</v>
      </c>
    </row>
    <row r="7094" spans="1:2" x14ac:dyDescent="0.25">
      <c r="A7094">
        <f>-19.6249038493753</f>
        <v>-19.624903849375301</v>
      </c>
      <c r="B7094">
        <v>-15.984549868354</v>
      </c>
    </row>
    <row r="7095" spans="1:2" x14ac:dyDescent="0.25">
      <c r="A7095">
        <v>37.2153959336379</v>
      </c>
      <c r="B7095">
        <v>-8.0545866793815897</v>
      </c>
    </row>
    <row r="7096" spans="1:2" x14ac:dyDescent="0.25">
      <c r="A7096">
        <f>-25.9333381099053</f>
        <v>-25.9333381099053</v>
      </c>
      <c r="B7096">
        <v>-17.0712914486651</v>
      </c>
    </row>
    <row r="7097" spans="1:2" x14ac:dyDescent="0.25">
      <c r="A7097">
        <v>40.254071665009597</v>
      </c>
      <c r="B7097">
        <v>-8.1072203157453</v>
      </c>
    </row>
    <row r="7098" spans="1:2" x14ac:dyDescent="0.25">
      <c r="A7098">
        <v>9.5140848684185393</v>
      </c>
      <c r="B7098">
        <v>6.6091793081526697</v>
      </c>
    </row>
    <row r="7099" spans="1:2" x14ac:dyDescent="0.25">
      <c r="A7099">
        <f>-24.5554562788277</f>
        <v>-24.555456278827702</v>
      </c>
      <c r="B7099">
        <v>-15.325690027375201</v>
      </c>
    </row>
    <row r="7100" spans="1:2" x14ac:dyDescent="0.25">
      <c r="A7100">
        <v>31.879763220430601</v>
      </c>
      <c r="B7100">
        <v>-5.6043290399443197</v>
      </c>
    </row>
    <row r="7101" spans="1:2" x14ac:dyDescent="0.25">
      <c r="A7101">
        <f>-28.4003193010558</f>
        <v>-28.400319301055799</v>
      </c>
      <c r="B7101">
        <v>-18.362441059327999</v>
      </c>
    </row>
    <row r="7102" spans="1:2" x14ac:dyDescent="0.25">
      <c r="A7102">
        <f>-20.2530970205303</f>
        <v>-20.253097020530301</v>
      </c>
      <c r="B7102">
        <v>-11.7080718745288</v>
      </c>
    </row>
    <row r="7103" spans="1:2" x14ac:dyDescent="0.25">
      <c r="A7103">
        <v>-2.27125714870933</v>
      </c>
      <c r="B7103">
        <v>1.05509670865752</v>
      </c>
    </row>
    <row r="7104" spans="1:2" x14ac:dyDescent="0.25">
      <c r="A7104">
        <f>-18.0042821187155</f>
        <v>-18.004282118715501</v>
      </c>
      <c r="B7104">
        <v>-18.708554787568101</v>
      </c>
    </row>
    <row r="7105" spans="1:2" x14ac:dyDescent="0.25">
      <c r="A7105">
        <v>21.084546830380901</v>
      </c>
      <c r="B7105">
        <v>-1.79556420190109</v>
      </c>
    </row>
    <row r="7106" spans="1:2" x14ac:dyDescent="0.25">
      <c r="A7106">
        <f>-15.7457130986497</f>
        <v>-15.7457130986497</v>
      </c>
      <c r="B7106">
        <v>-13.5067270418616</v>
      </c>
    </row>
    <row r="7107" spans="1:2" x14ac:dyDescent="0.25">
      <c r="A7107">
        <f>-16.726075296964</f>
        <v>-16.726075296964002</v>
      </c>
      <c r="B7107">
        <v>-11.3140972007558</v>
      </c>
    </row>
    <row r="7108" spans="1:2" x14ac:dyDescent="0.25">
      <c r="A7108">
        <v>35.945594101184902</v>
      </c>
      <c r="B7108">
        <v>-1.25060811855192</v>
      </c>
    </row>
    <row r="7109" spans="1:2" x14ac:dyDescent="0.25">
      <c r="A7109">
        <f>-27.0504415490627</f>
        <v>-27.0504415490627</v>
      </c>
      <c r="B7109">
        <v>-17.7549629228313</v>
      </c>
    </row>
    <row r="7110" spans="1:2" x14ac:dyDescent="0.25">
      <c r="A7110">
        <f>-32.219172611345</f>
        <v>-32.219172611345002</v>
      </c>
      <c r="B7110">
        <v>-9.7707230820620392</v>
      </c>
    </row>
    <row r="7111" spans="1:2" x14ac:dyDescent="0.25">
      <c r="A7111">
        <v>23.506593920346901</v>
      </c>
      <c r="B7111">
        <v>-4.6673644740416904</v>
      </c>
    </row>
    <row r="7112" spans="1:2" x14ac:dyDescent="0.25">
      <c r="A7112">
        <v>11.3272377066576</v>
      </c>
      <c r="B7112">
        <v>8.2758404488922892</v>
      </c>
    </row>
    <row r="7113" spans="1:2" x14ac:dyDescent="0.25">
      <c r="A7113">
        <v>32.2710967590777</v>
      </c>
      <c r="B7113">
        <v>-1.0143664241854</v>
      </c>
    </row>
    <row r="7114" spans="1:2" x14ac:dyDescent="0.25">
      <c r="A7114">
        <f>-20.5481256369887</f>
        <v>-20.548125636988701</v>
      </c>
      <c r="B7114">
        <v>-18.582563432896698</v>
      </c>
    </row>
    <row r="7115" spans="1:2" x14ac:dyDescent="0.25">
      <c r="A7115">
        <v>7.7920693602921096</v>
      </c>
      <c r="B7115">
        <v>-5.95389299726631E-2</v>
      </c>
    </row>
    <row r="7116" spans="1:2" x14ac:dyDescent="0.25">
      <c r="A7116">
        <v>39.634118850087603</v>
      </c>
      <c r="B7116">
        <v>-7.4202554368999998</v>
      </c>
    </row>
    <row r="7117" spans="1:2" x14ac:dyDescent="0.25">
      <c r="A7117">
        <v>10.3158473877393</v>
      </c>
      <c r="B7117">
        <v>2.25011931647609</v>
      </c>
    </row>
    <row r="7118" spans="1:2" x14ac:dyDescent="0.25">
      <c r="A7118">
        <f>-25.1749719734144</f>
        <v>-25.174971973414401</v>
      </c>
      <c r="B7118">
        <v>-16.4138772213824</v>
      </c>
    </row>
    <row r="7119" spans="1:2" x14ac:dyDescent="0.25">
      <c r="A7119">
        <v>31.701701831358498</v>
      </c>
      <c r="B7119">
        <v>-7.4078018310135203</v>
      </c>
    </row>
    <row r="7120" spans="1:2" x14ac:dyDescent="0.25">
      <c r="A7120">
        <v>24.421280396041499</v>
      </c>
      <c r="B7120">
        <v>-5.70666706871123</v>
      </c>
    </row>
    <row r="7121" spans="1:2" x14ac:dyDescent="0.25">
      <c r="A7121">
        <v>12.084934441796801</v>
      </c>
      <c r="B7121">
        <v>6.7195174629143501</v>
      </c>
    </row>
    <row r="7122" spans="1:2" x14ac:dyDescent="0.25">
      <c r="A7122">
        <f>-24.2594834368657</f>
        <v>-24.2594834368657</v>
      </c>
      <c r="B7122">
        <v>-18.6015223316723</v>
      </c>
    </row>
    <row r="7123" spans="1:2" x14ac:dyDescent="0.25">
      <c r="A7123">
        <f>-34.1330579575431</f>
        <v>-34.133057957543102</v>
      </c>
      <c r="B7123">
        <v>-12.2219110699889</v>
      </c>
    </row>
    <row r="7124" spans="1:2" x14ac:dyDescent="0.25">
      <c r="A7124">
        <v>-5.7812616017999199</v>
      </c>
      <c r="B7124">
        <v>4.4335317486365398</v>
      </c>
    </row>
    <row r="7125" spans="1:2" x14ac:dyDescent="0.25">
      <c r="A7125">
        <v>35.476705932758598</v>
      </c>
      <c r="B7125">
        <v>-5.5431096197623999</v>
      </c>
    </row>
    <row r="7126" spans="1:2" x14ac:dyDescent="0.25">
      <c r="A7126">
        <v>34.553700972822497</v>
      </c>
      <c r="B7126">
        <v>0.153799530320471</v>
      </c>
    </row>
    <row r="7127" spans="1:2" x14ac:dyDescent="0.25">
      <c r="A7127">
        <v>13.410328409419799</v>
      </c>
      <c r="B7127">
        <v>1.9842152000095199</v>
      </c>
    </row>
    <row r="7128" spans="1:2" x14ac:dyDescent="0.25">
      <c r="A7128">
        <v>7.11590818422727</v>
      </c>
      <c r="B7128">
        <v>7.6261840158678398</v>
      </c>
    </row>
    <row r="7129" spans="1:2" x14ac:dyDescent="0.25">
      <c r="A7129">
        <f>-21.1829267468984</f>
        <v>-21.182926746898399</v>
      </c>
      <c r="B7129">
        <v>-10.7581646122955</v>
      </c>
    </row>
    <row r="7130" spans="1:2" x14ac:dyDescent="0.25">
      <c r="A7130">
        <v>32.347736457574598</v>
      </c>
      <c r="B7130">
        <v>-5.9222881111718904</v>
      </c>
    </row>
    <row r="7131" spans="1:2" x14ac:dyDescent="0.25">
      <c r="A7131">
        <v>3.6712340806256298</v>
      </c>
      <c r="B7131">
        <v>6.6156714361811302</v>
      </c>
    </row>
    <row r="7132" spans="1:2" x14ac:dyDescent="0.25">
      <c r="A7132">
        <v>26.3801465301711</v>
      </c>
      <c r="B7132">
        <v>-7.9696866332150398</v>
      </c>
    </row>
    <row r="7133" spans="1:2" x14ac:dyDescent="0.25">
      <c r="A7133">
        <f>-22.3932271251435</f>
        <v>-22.3932271251435</v>
      </c>
      <c r="B7133">
        <v>-14.1522744749478</v>
      </c>
    </row>
    <row r="7134" spans="1:2" x14ac:dyDescent="0.25">
      <c r="A7134">
        <v>-4.3553091353440303</v>
      </c>
      <c r="B7134">
        <v>0.60067919995805197</v>
      </c>
    </row>
    <row r="7135" spans="1:2" x14ac:dyDescent="0.25">
      <c r="A7135">
        <v>32.528182145650298</v>
      </c>
      <c r="B7135">
        <v>-0.53573400667162296</v>
      </c>
    </row>
    <row r="7136" spans="1:2" x14ac:dyDescent="0.25">
      <c r="A7136">
        <f>-32.1405776544081</f>
        <v>-32.140577654408098</v>
      </c>
      <c r="B7136">
        <v>-12.1391386049043</v>
      </c>
    </row>
    <row r="7137" spans="1:2" x14ac:dyDescent="0.25">
      <c r="A7137">
        <v>34.316965052685198</v>
      </c>
      <c r="B7137">
        <v>-6.63360603244855</v>
      </c>
    </row>
    <row r="7138" spans="1:2" x14ac:dyDescent="0.25">
      <c r="A7138">
        <f>-32.3026596747735</f>
        <v>-32.302659674773501</v>
      </c>
      <c r="B7138">
        <v>-11.071396467086499</v>
      </c>
    </row>
    <row r="7139" spans="1:2" x14ac:dyDescent="0.25">
      <c r="A7139">
        <v>36.912614654996297</v>
      </c>
      <c r="B7139">
        <v>-4.97061600780488</v>
      </c>
    </row>
    <row r="7140" spans="1:2" x14ac:dyDescent="0.25">
      <c r="A7140">
        <f>-31.719442217402</f>
        <v>-31.719442217402001</v>
      </c>
      <c r="B7140">
        <v>-18.709183099987399</v>
      </c>
    </row>
    <row r="7141" spans="1:2" x14ac:dyDescent="0.25">
      <c r="A7141">
        <f>-25.7580664800425</f>
        <v>-25.758066480042501</v>
      </c>
      <c r="B7141">
        <v>-17.381150661096601</v>
      </c>
    </row>
    <row r="7142" spans="1:2" x14ac:dyDescent="0.25">
      <c r="A7142">
        <v>-1.5929651858479701</v>
      </c>
      <c r="B7142">
        <v>8.8916843769755296</v>
      </c>
    </row>
    <row r="7143" spans="1:2" x14ac:dyDescent="0.25">
      <c r="A7143">
        <f>-23.3587239360413</f>
        <v>-23.358723936041301</v>
      </c>
      <c r="B7143">
        <v>-10.1934496748584</v>
      </c>
    </row>
    <row r="7144" spans="1:2" x14ac:dyDescent="0.25">
      <c r="A7144">
        <v>9.2171648282105298</v>
      </c>
      <c r="B7144">
        <v>8.1469402599975798</v>
      </c>
    </row>
    <row r="7145" spans="1:2" x14ac:dyDescent="0.25">
      <c r="A7145">
        <v>2.45997721172537</v>
      </c>
      <c r="B7145">
        <v>4.8437179651533002</v>
      </c>
    </row>
    <row r="7146" spans="1:2" x14ac:dyDescent="0.25">
      <c r="A7146">
        <v>10.223779959928899</v>
      </c>
      <c r="B7146">
        <v>0.55245296067079896</v>
      </c>
    </row>
    <row r="7147" spans="1:2" x14ac:dyDescent="0.25">
      <c r="A7147">
        <v>10.3979046731802</v>
      </c>
      <c r="B7147">
        <v>9.5196288393728494</v>
      </c>
    </row>
    <row r="7148" spans="1:2" x14ac:dyDescent="0.25">
      <c r="A7148">
        <v>4.31916181517549</v>
      </c>
      <c r="B7148">
        <v>7.2603693486317997</v>
      </c>
    </row>
    <row r="7149" spans="1:2" x14ac:dyDescent="0.25">
      <c r="A7149">
        <f>-19.370402929956</f>
        <v>-19.370402929956001</v>
      </c>
      <c r="B7149">
        <v>-14.465741217453999</v>
      </c>
    </row>
    <row r="7150" spans="1:2" x14ac:dyDescent="0.25">
      <c r="A7150">
        <v>27.347535586073299</v>
      </c>
      <c r="B7150">
        <v>-2.87545766079251</v>
      </c>
    </row>
    <row r="7151" spans="1:2" x14ac:dyDescent="0.25">
      <c r="A7151">
        <f>-33.2831283751893</f>
        <v>-33.2831283751893</v>
      </c>
      <c r="B7151">
        <v>-16.8071020630566</v>
      </c>
    </row>
    <row r="7152" spans="1:2" x14ac:dyDescent="0.25">
      <c r="A7152">
        <v>32.033450026483202</v>
      </c>
      <c r="B7152">
        <v>-9.1685453621403799</v>
      </c>
    </row>
    <row r="7153" spans="1:2" x14ac:dyDescent="0.25">
      <c r="A7153">
        <v>36.708755156719697</v>
      </c>
      <c r="B7153">
        <v>-5.1457971438119499</v>
      </c>
    </row>
    <row r="7154" spans="1:2" x14ac:dyDescent="0.25">
      <c r="A7154">
        <v>9.1477019383546203</v>
      </c>
      <c r="B7154">
        <v>2.9016826080167601</v>
      </c>
    </row>
    <row r="7155" spans="1:2" x14ac:dyDescent="0.25">
      <c r="A7155">
        <f>-35.1312328097544</f>
        <v>-35.131232809754401</v>
      </c>
      <c r="B7155">
        <v>-19.059152676970299</v>
      </c>
    </row>
    <row r="7156" spans="1:2" x14ac:dyDescent="0.25">
      <c r="A7156">
        <f>-25.1126809662035</f>
        <v>-25.112680966203499</v>
      </c>
      <c r="B7156">
        <v>-14.994899364838</v>
      </c>
    </row>
    <row r="7157" spans="1:2" x14ac:dyDescent="0.25">
      <c r="A7157">
        <v>6.4452292393533996</v>
      </c>
      <c r="B7157">
        <v>5.0096757698727297</v>
      </c>
    </row>
    <row r="7158" spans="1:2" x14ac:dyDescent="0.25">
      <c r="A7158">
        <v>35.5348012442103</v>
      </c>
      <c r="B7158">
        <v>0.28010001928952699</v>
      </c>
    </row>
    <row r="7159" spans="1:2" x14ac:dyDescent="0.25">
      <c r="A7159">
        <v>-3.3081831588836002</v>
      </c>
      <c r="B7159">
        <v>9.2391237676814306</v>
      </c>
    </row>
    <row r="7160" spans="1:2" x14ac:dyDescent="0.25">
      <c r="A7160">
        <v>7.7344838831991396</v>
      </c>
      <c r="B7160">
        <v>7.8700943850258502</v>
      </c>
    </row>
    <row r="7161" spans="1:2" x14ac:dyDescent="0.25">
      <c r="A7161">
        <f>-17.0599638338483</f>
        <v>-17.0599638338483</v>
      </c>
      <c r="B7161">
        <v>-18.463391504972801</v>
      </c>
    </row>
    <row r="7162" spans="1:2" x14ac:dyDescent="0.25">
      <c r="A7162">
        <f>-25.9526785026051</f>
        <v>-25.952678502605099</v>
      </c>
      <c r="B7162">
        <v>-12.422997331085501</v>
      </c>
    </row>
    <row r="7163" spans="1:2" x14ac:dyDescent="0.25">
      <c r="A7163">
        <v>33.683300822099902</v>
      </c>
      <c r="B7163">
        <v>-3.9127204213531499</v>
      </c>
    </row>
    <row r="7164" spans="1:2" x14ac:dyDescent="0.25">
      <c r="A7164">
        <f>-22.3053314397694</f>
        <v>-22.3053314397694</v>
      </c>
      <c r="B7164">
        <v>-11.701891890189</v>
      </c>
    </row>
    <row r="7165" spans="1:2" x14ac:dyDescent="0.25">
      <c r="A7165">
        <v>33.452208047766497</v>
      </c>
      <c r="B7165">
        <v>-5.4200877121775202</v>
      </c>
    </row>
    <row r="7166" spans="1:2" x14ac:dyDescent="0.25">
      <c r="A7166">
        <f>-19.9633835959765</f>
        <v>-19.963383595976499</v>
      </c>
      <c r="B7166">
        <v>-18.465494351622102</v>
      </c>
    </row>
    <row r="7167" spans="1:2" x14ac:dyDescent="0.25">
      <c r="A7167">
        <f>-26.6506067051339</f>
        <v>-26.6506067051339</v>
      </c>
      <c r="B7167">
        <v>-18.231570144119299</v>
      </c>
    </row>
    <row r="7168" spans="1:2" x14ac:dyDescent="0.25">
      <c r="A7168">
        <v>-1.0602884269413699</v>
      </c>
      <c r="B7168">
        <v>3.8632929651653698</v>
      </c>
    </row>
    <row r="7169" spans="1:2" x14ac:dyDescent="0.25">
      <c r="A7169">
        <v>40.565926946837898</v>
      </c>
      <c r="B7169">
        <v>-7.0443656830871904</v>
      </c>
    </row>
    <row r="7170" spans="1:2" x14ac:dyDescent="0.25">
      <c r="A7170">
        <v>11.703735299163601</v>
      </c>
      <c r="B7170">
        <v>1.76384328723842</v>
      </c>
    </row>
    <row r="7171" spans="1:2" x14ac:dyDescent="0.25">
      <c r="A7171">
        <v>-0.199967352791946</v>
      </c>
      <c r="B7171">
        <v>8.9931302500133192</v>
      </c>
    </row>
    <row r="7172" spans="1:2" x14ac:dyDescent="0.25">
      <c r="A7172">
        <v>37.797470716632397</v>
      </c>
      <c r="B7172">
        <v>-7.3676355074564803</v>
      </c>
    </row>
    <row r="7173" spans="1:2" x14ac:dyDescent="0.25">
      <c r="A7173">
        <v>36.972957992681202</v>
      </c>
      <c r="B7173">
        <v>-2.7364841973773002</v>
      </c>
    </row>
    <row r="7174" spans="1:2" x14ac:dyDescent="0.25">
      <c r="A7174">
        <v>22.747423116552199</v>
      </c>
      <c r="B7174">
        <v>-7.9780724633146098</v>
      </c>
    </row>
    <row r="7175" spans="1:2" x14ac:dyDescent="0.25">
      <c r="A7175">
        <f>-25.0703416404548</f>
        <v>-25.070341640454799</v>
      </c>
      <c r="B7175">
        <v>-19.3988676684015</v>
      </c>
    </row>
    <row r="7176" spans="1:2" x14ac:dyDescent="0.25">
      <c r="A7176">
        <v>37.388159770061598</v>
      </c>
      <c r="B7176">
        <v>-8.6974005220727708</v>
      </c>
    </row>
    <row r="7177" spans="1:2" x14ac:dyDescent="0.25">
      <c r="A7177">
        <v>36.430018782782298</v>
      </c>
      <c r="B7177">
        <v>-1.9142344687120401</v>
      </c>
    </row>
    <row r="7178" spans="1:2" x14ac:dyDescent="0.25">
      <c r="A7178">
        <v>-0.93184196746394299</v>
      </c>
      <c r="B7178">
        <v>1.5323540043273101</v>
      </c>
    </row>
    <row r="7179" spans="1:2" x14ac:dyDescent="0.25">
      <c r="A7179">
        <v>11.523874739434101</v>
      </c>
      <c r="B7179">
        <v>0.56449085330294702</v>
      </c>
    </row>
    <row r="7180" spans="1:2" x14ac:dyDescent="0.25">
      <c r="A7180">
        <v>8.3873278004160401</v>
      </c>
      <c r="B7180">
        <v>7.0545007816822798</v>
      </c>
    </row>
    <row r="7181" spans="1:2" x14ac:dyDescent="0.25">
      <c r="A7181">
        <f>-26.5671935127914</f>
        <v>-26.567193512791398</v>
      </c>
      <c r="B7181">
        <v>-9.9793080525565507</v>
      </c>
    </row>
    <row r="7182" spans="1:2" x14ac:dyDescent="0.25">
      <c r="A7182">
        <v>9.0277785119795197</v>
      </c>
      <c r="B7182">
        <v>3.8876225533177502</v>
      </c>
    </row>
    <row r="7183" spans="1:2" x14ac:dyDescent="0.25">
      <c r="A7183">
        <v>33.869056494717498</v>
      </c>
      <c r="B7183">
        <v>-7.1576307215118602</v>
      </c>
    </row>
    <row r="7184" spans="1:2" x14ac:dyDescent="0.25">
      <c r="A7184">
        <v>27.8403532388751</v>
      </c>
      <c r="B7184">
        <v>-8.3377537453651893</v>
      </c>
    </row>
    <row r="7185" spans="1:2" x14ac:dyDescent="0.25">
      <c r="A7185">
        <v>2.4403475073742902</v>
      </c>
      <c r="B7185">
        <v>3.5159732526171701</v>
      </c>
    </row>
    <row r="7186" spans="1:2" x14ac:dyDescent="0.25">
      <c r="A7186">
        <v>33.023257597967103</v>
      </c>
      <c r="B7186">
        <v>3.8056973219415299E-2</v>
      </c>
    </row>
    <row r="7187" spans="1:2" x14ac:dyDescent="0.25">
      <c r="A7187">
        <v>31.4857626782076</v>
      </c>
      <c r="B7187">
        <v>-1.2358623336158601</v>
      </c>
    </row>
    <row r="7188" spans="1:2" x14ac:dyDescent="0.25">
      <c r="A7188">
        <v>10.328773334730201</v>
      </c>
      <c r="B7188">
        <v>7.3714161260127398</v>
      </c>
    </row>
    <row r="7189" spans="1:2" x14ac:dyDescent="0.25">
      <c r="A7189">
        <v>-4.6245478206664403</v>
      </c>
      <c r="B7189">
        <v>1.39302634171692</v>
      </c>
    </row>
    <row r="7190" spans="1:2" x14ac:dyDescent="0.25">
      <c r="A7190">
        <v>38.147973295152397</v>
      </c>
      <c r="B7190">
        <v>-3.0349808109491301</v>
      </c>
    </row>
    <row r="7191" spans="1:2" x14ac:dyDescent="0.25">
      <c r="A7191">
        <v>27.5044193821156</v>
      </c>
      <c r="B7191">
        <v>-7.5763286215104602</v>
      </c>
    </row>
    <row r="7192" spans="1:2" x14ac:dyDescent="0.25">
      <c r="A7192">
        <v>-5.5241047740057301</v>
      </c>
      <c r="B7192">
        <v>0.562039865864285</v>
      </c>
    </row>
    <row r="7193" spans="1:2" x14ac:dyDescent="0.25">
      <c r="A7193">
        <f>-19.2636700403312</f>
        <v>-19.263670040331199</v>
      </c>
      <c r="B7193">
        <v>-17.221147586790199</v>
      </c>
    </row>
    <row r="7194" spans="1:2" x14ac:dyDescent="0.25">
      <c r="A7194">
        <v>28.2557845726881</v>
      </c>
      <c r="B7194">
        <v>-4.8198753508967904</v>
      </c>
    </row>
    <row r="7195" spans="1:2" x14ac:dyDescent="0.25">
      <c r="A7195">
        <f>-34.1260784146352</f>
        <v>-34.126078414635202</v>
      </c>
      <c r="B7195">
        <v>-15.7774815793589</v>
      </c>
    </row>
    <row r="7196" spans="1:2" x14ac:dyDescent="0.25">
      <c r="A7196">
        <f>-18.9187490412607</f>
        <v>-18.9187490412607</v>
      </c>
      <c r="B7196">
        <v>-11.7601523247302</v>
      </c>
    </row>
    <row r="7197" spans="1:2" x14ac:dyDescent="0.25">
      <c r="A7197">
        <v>22.212445469063901</v>
      </c>
      <c r="B7197">
        <v>-3.3580892403265099</v>
      </c>
    </row>
    <row r="7198" spans="1:2" x14ac:dyDescent="0.25">
      <c r="A7198">
        <v>26.543128398856101</v>
      </c>
      <c r="B7198">
        <v>-6.9731821584485996</v>
      </c>
    </row>
    <row r="7199" spans="1:2" x14ac:dyDescent="0.25">
      <c r="A7199">
        <v>30.603170474878201</v>
      </c>
      <c r="B7199">
        <v>-5.29636475819858</v>
      </c>
    </row>
    <row r="7200" spans="1:2" x14ac:dyDescent="0.25">
      <c r="A7200">
        <f>-27.3899116755042</f>
        <v>-27.389911675504202</v>
      </c>
      <c r="B7200">
        <v>-14.092237271658901</v>
      </c>
    </row>
    <row r="7201" spans="1:2" x14ac:dyDescent="0.25">
      <c r="A7201">
        <v>29.505962705874801</v>
      </c>
      <c r="B7201">
        <v>-6.7536555350691101</v>
      </c>
    </row>
    <row r="7202" spans="1:2" x14ac:dyDescent="0.25">
      <c r="A7202">
        <v>38.667023646189399</v>
      </c>
      <c r="B7202">
        <v>-6.6601852487931996</v>
      </c>
    </row>
    <row r="7203" spans="1:2" x14ac:dyDescent="0.25">
      <c r="A7203">
        <v>6.9308584579107997</v>
      </c>
      <c r="B7203">
        <v>8.8546612315831403</v>
      </c>
    </row>
    <row r="7204" spans="1:2" x14ac:dyDescent="0.25">
      <c r="A7204">
        <f>-24.5518829980121</f>
        <v>-24.551882998012101</v>
      </c>
      <c r="B7204">
        <v>-17.384724062328601</v>
      </c>
    </row>
    <row r="7205" spans="1:2" x14ac:dyDescent="0.25">
      <c r="A7205">
        <v>3.0429932610237902</v>
      </c>
      <c r="B7205">
        <v>0.95076014514290097</v>
      </c>
    </row>
    <row r="7206" spans="1:2" x14ac:dyDescent="0.25">
      <c r="A7206">
        <f>-20.8520040930478</f>
        <v>-20.8520040930478</v>
      </c>
      <c r="B7206">
        <v>-15.2358583989664</v>
      </c>
    </row>
    <row r="7207" spans="1:2" x14ac:dyDescent="0.25">
      <c r="A7207">
        <v>12.297543111687</v>
      </c>
      <c r="B7207">
        <v>1.83243521003656</v>
      </c>
    </row>
    <row r="7208" spans="1:2" x14ac:dyDescent="0.25">
      <c r="A7208">
        <v>29.287527686065499</v>
      </c>
      <c r="B7208">
        <v>-2.0497958570221502</v>
      </c>
    </row>
    <row r="7209" spans="1:2" x14ac:dyDescent="0.25">
      <c r="A7209">
        <f>-34.1612612050432</f>
        <v>-34.161261205043203</v>
      </c>
      <c r="B7209">
        <v>-15.848471843498899</v>
      </c>
    </row>
    <row r="7210" spans="1:2" x14ac:dyDescent="0.25">
      <c r="A7210">
        <f>-27.6999290485629</f>
        <v>-27.6999290485629</v>
      </c>
      <c r="B7210">
        <v>-14.084200210578</v>
      </c>
    </row>
    <row r="7211" spans="1:2" x14ac:dyDescent="0.25">
      <c r="A7211">
        <f>-32.5140212379883</f>
        <v>-32.514021237988302</v>
      </c>
      <c r="B7211">
        <v>-14.6623704737745</v>
      </c>
    </row>
    <row r="7212" spans="1:2" x14ac:dyDescent="0.25">
      <c r="A7212">
        <v>3.9079510593385001</v>
      </c>
      <c r="B7212">
        <v>8.5459977715029893</v>
      </c>
    </row>
    <row r="7213" spans="1:2" x14ac:dyDescent="0.25">
      <c r="A7213">
        <f>-31.6652160805814</f>
        <v>-31.665216080581398</v>
      </c>
      <c r="B7213">
        <v>-16.462734495284199</v>
      </c>
    </row>
    <row r="7214" spans="1:2" x14ac:dyDescent="0.25">
      <c r="A7214">
        <v>34.266819921933099</v>
      </c>
      <c r="B7214">
        <v>-2.99230721407744</v>
      </c>
    </row>
    <row r="7215" spans="1:2" x14ac:dyDescent="0.25">
      <c r="A7215">
        <f>-30.0118406306426</f>
        <v>-30.011840630642599</v>
      </c>
      <c r="B7215">
        <v>-17.161155793048501</v>
      </c>
    </row>
    <row r="7216" spans="1:2" x14ac:dyDescent="0.25">
      <c r="A7216">
        <v>23.3289418577112</v>
      </c>
      <c r="B7216">
        <v>-1.27162140998089</v>
      </c>
    </row>
    <row r="7217" spans="1:2" x14ac:dyDescent="0.25">
      <c r="A7217">
        <v>-5.2002965224614801</v>
      </c>
      <c r="B7217">
        <v>3.7692624471617102</v>
      </c>
    </row>
    <row r="7218" spans="1:2" x14ac:dyDescent="0.25">
      <c r="A7218">
        <v>-3.2897013094087799</v>
      </c>
      <c r="B7218">
        <v>6.9550072567408696</v>
      </c>
    </row>
    <row r="7219" spans="1:2" x14ac:dyDescent="0.25">
      <c r="A7219">
        <v>0.70113168968728901</v>
      </c>
      <c r="B7219">
        <v>6.9139046852819597</v>
      </c>
    </row>
    <row r="7220" spans="1:2" x14ac:dyDescent="0.25">
      <c r="A7220">
        <v>31.0007222782857</v>
      </c>
      <c r="B7220">
        <v>-0.60225749479441304</v>
      </c>
    </row>
    <row r="7221" spans="1:2" x14ac:dyDescent="0.25">
      <c r="A7221">
        <f>-32.1526528035532</f>
        <v>-32.152652803553202</v>
      </c>
      <c r="B7221">
        <v>-13.2201600090808</v>
      </c>
    </row>
    <row r="7222" spans="1:2" x14ac:dyDescent="0.25">
      <c r="A7222">
        <v>13.1019199514735</v>
      </c>
      <c r="B7222">
        <v>7.2597461265501897</v>
      </c>
    </row>
    <row r="7223" spans="1:2" x14ac:dyDescent="0.25">
      <c r="A7223">
        <v>0.54785904629923099</v>
      </c>
      <c r="B7223">
        <v>2.52479999779694</v>
      </c>
    </row>
    <row r="7224" spans="1:2" x14ac:dyDescent="0.25">
      <c r="A7224">
        <v>11.1217681724565</v>
      </c>
      <c r="B7224">
        <v>2.4547749070389999</v>
      </c>
    </row>
    <row r="7225" spans="1:2" x14ac:dyDescent="0.25">
      <c r="A7225">
        <v>36.967268917185102</v>
      </c>
      <c r="B7225">
        <v>-2.46403589138919</v>
      </c>
    </row>
    <row r="7226" spans="1:2" x14ac:dyDescent="0.25">
      <c r="A7226">
        <v>9.0634643590899699</v>
      </c>
      <c r="B7226">
        <v>2.8282956455113899</v>
      </c>
    </row>
    <row r="7227" spans="1:2" x14ac:dyDescent="0.25">
      <c r="A7227">
        <v>25.812009654211899</v>
      </c>
      <c r="B7227">
        <v>-1.51003987365666</v>
      </c>
    </row>
    <row r="7228" spans="1:2" x14ac:dyDescent="0.25">
      <c r="A7228">
        <v>8.1292695060599893</v>
      </c>
      <c r="B7228">
        <v>3.8481235812170098</v>
      </c>
    </row>
    <row r="7229" spans="1:2" x14ac:dyDescent="0.25">
      <c r="A7229">
        <v>1.4462626773142699</v>
      </c>
      <c r="B7229">
        <v>5.49494325122427</v>
      </c>
    </row>
    <row r="7230" spans="1:2" x14ac:dyDescent="0.25">
      <c r="A7230">
        <f>-23.5829910013929</f>
        <v>-23.582991001392902</v>
      </c>
      <c r="B7230">
        <v>-14.8178369685963</v>
      </c>
    </row>
    <row r="7231" spans="1:2" x14ac:dyDescent="0.25">
      <c r="A7231">
        <v>1.1577624888162401</v>
      </c>
      <c r="B7231">
        <v>1.0437522667830299</v>
      </c>
    </row>
    <row r="7232" spans="1:2" x14ac:dyDescent="0.25">
      <c r="A7232">
        <v>25.370992865156399</v>
      </c>
      <c r="B7232">
        <v>-2.9036358934907498</v>
      </c>
    </row>
    <row r="7233" spans="1:2" x14ac:dyDescent="0.25">
      <c r="A7233">
        <f>-22.3336335959412</f>
        <v>-22.333633595941201</v>
      </c>
      <c r="B7233">
        <v>-9.7003444820777993</v>
      </c>
    </row>
    <row r="7234" spans="1:2" x14ac:dyDescent="0.25">
      <c r="A7234">
        <v>27.405139859611499</v>
      </c>
      <c r="B7234">
        <v>-4.9145000200219497</v>
      </c>
    </row>
    <row r="7235" spans="1:2" x14ac:dyDescent="0.25">
      <c r="A7235">
        <v>38.105467796686199</v>
      </c>
      <c r="B7235">
        <v>-4.3648107019510904</v>
      </c>
    </row>
    <row r="7236" spans="1:2" x14ac:dyDescent="0.25">
      <c r="A7236">
        <v>3.2378694735643898</v>
      </c>
      <c r="B7236">
        <v>4.1338063649927799</v>
      </c>
    </row>
    <row r="7237" spans="1:2" x14ac:dyDescent="0.25">
      <c r="A7237">
        <v>-5.2696830770151299</v>
      </c>
      <c r="B7237">
        <v>7.0536557314315198</v>
      </c>
    </row>
    <row r="7238" spans="1:2" x14ac:dyDescent="0.25">
      <c r="A7238">
        <f>-21.0614148463208</f>
        <v>-21.061414846320801</v>
      </c>
      <c r="B7238">
        <v>-11.176467951697401</v>
      </c>
    </row>
    <row r="7239" spans="1:2" x14ac:dyDescent="0.25">
      <c r="A7239">
        <f>-16.6429759154424</f>
        <v>-16.642975915442399</v>
      </c>
      <c r="B7239">
        <v>-15.5815459590634</v>
      </c>
    </row>
    <row r="7240" spans="1:2" x14ac:dyDescent="0.25">
      <c r="A7240">
        <v>7.0188179306604797</v>
      </c>
      <c r="B7240">
        <v>4.6335431857334299</v>
      </c>
    </row>
    <row r="7241" spans="1:2" x14ac:dyDescent="0.25">
      <c r="A7241">
        <f>-34.7518014568813</f>
        <v>-34.751801456881303</v>
      </c>
      <c r="B7241">
        <v>-19.137549012097299</v>
      </c>
    </row>
    <row r="7242" spans="1:2" x14ac:dyDescent="0.25">
      <c r="A7242">
        <f>-16.3370799989662</f>
        <v>-16.3370799989662</v>
      </c>
      <c r="B7242">
        <v>-10.9597385954181</v>
      </c>
    </row>
    <row r="7243" spans="1:2" x14ac:dyDescent="0.25">
      <c r="A7243">
        <v>31.336537489858099</v>
      </c>
      <c r="B7243">
        <v>-0.261922776621695</v>
      </c>
    </row>
    <row r="7244" spans="1:2" x14ac:dyDescent="0.25">
      <c r="A7244">
        <v>8.1966219981386192</v>
      </c>
      <c r="B7244">
        <v>9.5713094190176697</v>
      </c>
    </row>
    <row r="7245" spans="1:2" x14ac:dyDescent="0.25">
      <c r="A7245">
        <v>1.5435628661675</v>
      </c>
      <c r="B7245">
        <v>9.1082301454229295</v>
      </c>
    </row>
    <row r="7246" spans="1:2" x14ac:dyDescent="0.25">
      <c r="A7246">
        <v>30.157862614859599</v>
      </c>
      <c r="B7246">
        <v>-5.1272319545945502</v>
      </c>
    </row>
    <row r="7247" spans="1:2" x14ac:dyDescent="0.25">
      <c r="A7247">
        <v>11.449792420311599</v>
      </c>
      <c r="B7247">
        <v>8.0286073358858001</v>
      </c>
    </row>
    <row r="7248" spans="1:2" x14ac:dyDescent="0.25">
      <c r="A7248">
        <v>-4.2828178873062903</v>
      </c>
      <c r="B7248">
        <v>0.13849700133592699</v>
      </c>
    </row>
    <row r="7249" spans="1:2" x14ac:dyDescent="0.25">
      <c r="A7249">
        <f>-18.3210543038065</f>
        <v>-18.321054303806498</v>
      </c>
      <c r="B7249">
        <v>-14.138825746255501</v>
      </c>
    </row>
    <row r="7250" spans="1:2" x14ac:dyDescent="0.25">
      <c r="A7250">
        <v>4.8945224381044703</v>
      </c>
      <c r="B7250">
        <v>0.19217984007521599</v>
      </c>
    </row>
    <row r="7251" spans="1:2" x14ac:dyDescent="0.25">
      <c r="A7251">
        <v>33.256904006906097</v>
      </c>
      <c r="B7251">
        <v>-5.9555526449203402</v>
      </c>
    </row>
    <row r="7252" spans="1:2" x14ac:dyDescent="0.25">
      <c r="A7252">
        <v>12.2273839340343</v>
      </c>
      <c r="B7252">
        <v>2.17901547756466</v>
      </c>
    </row>
    <row r="7253" spans="1:2" x14ac:dyDescent="0.25">
      <c r="A7253">
        <v>29.748632965086099</v>
      </c>
      <c r="B7253">
        <v>-4.4483588535933496</v>
      </c>
    </row>
    <row r="7254" spans="1:2" x14ac:dyDescent="0.25">
      <c r="A7254">
        <f>-28.1569046455999</f>
        <v>-28.156904645599901</v>
      </c>
      <c r="B7254">
        <v>-19.0844271741813</v>
      </c>
    </row>
    <row r="7255" spans="1:2" x14ac:dyDescent="0.25">
      <c r="A7255">
        <v>20.852869043325601</v>
      </c>
      <c r="B7255">
        <v>-8.5228012061842797</v>
      </c>
    </row>
    <row r="7256" spans="1:2" x14ac:dyDescent="0.25">
      <c r="A7256">
        <v>39.328962549310802</v>
      </c>
      <c r="B7256">
        <v>-7.7372424445148997</v>
      </c>
    </row>
    <row r="7257" spans="1:2" x14ac:dyDescent="0.25">
      <c r="A7257">
        <v>9.3143595622705906</v>
      </c>
      <c r="B7257">
        <v>7.1929813221095902</v>
      </c>
    </row>
    <row r="7258" spans="1:2" x14ac:dyDescent="0.25">
      <c r="A7258">
        <f>-29.8425432540819</f>
        <v>-29.8425432540819</v>
      </c>
      <c r="B7258">
        <v>-14.5127250514007</v>
      </c>
    </row>
    <row r="7259" spans="1:2" x14ac:dyDescent="0.25">
      <c r="A7259">
        <f>-35.116484824382</f>
        <v>-35.116484824381999</v>
      </c>
      <c r="B7259">
        <v>-19.199670554511801</v>
      </c>
    </row>
    <row r="7260" spans="1:2" x14ac:dyDescent="0.25">
      <c r="A7260">
        <v>33.550487253196998</v>
      </c>
      <c r="B7260">
        <v>-2.8731039107957201</v>
      </c>
    </row>
    <row r="7261" spans="1:2" x14ac:dyDescent="0.25">
      <c r="A7261">
        <v>-5.2421277949976801</v>
      </c>
      <c r="B7261">
        <v>8.5034414822813105</v>
      </c>
    </row>
    <row r="7262" spans="1:2" x14ac:dyDescent="0.25">
      <c r="A7262">
        <f>-20.4546767082375</f>
        <v>-20.4546767082375</v>
      </c>
      <c r="B7262">
        <v>-12.735283158615299</v>
      </c>
    </row>
    <row r="7263" spans="1:2" x14ac:dyDescent="0.25">
      <c r="A7263">
        <f>-17.1775883343533</f>
        <v>-17.177588334353299</v>
      </c>
      <c r="B7263">
        <v>-9.6874301324580401</v>
      </c>
    </row>
    <row r="7264" spans="1:2" x14ac:dyDescent="0.25">
      <c r="A7264">
        <v>36.793628351967101</v>
      </c>
      <c r="B7264">
        <v>-1.63714078744074</v>
      </c>
    </row>
    <row r="7265" spans="1:2" x14ac:dyDescent="0.25">
      <c r="A7265">
        <f>-27.6304070975275</f>
        <v>-27.630407097527499</v>
      </c>
      <c r="B7265">
        <v>-12.9589539093657</v>
      </c>
    </row>
    <row r="7266" spans="1:2" x14ac:dyDescent="0.25">
      <c r="A7266">
        <v>6.59633231049256</v>
      </c>
      <c r="B7266">
        <v>1.3856652525679101</v>
      </c>
    </row>
    <row r="7267" spans="1:2" x14ac:dyDescent="0.25">
      <c r="A7267">
        <v>21.7016278026551</v>
      </c>
      <c r="B7267">
        <v>-3.6981278701326099</v>
      </c>
    </row>
    <row r="7268" spans="1:2" x14ac:dyDescent="0.25">
      <c r="A7268">
        <f>-34.5982628977662</f>
        <v>-34.598262897766197</v>
      </c>
      <c r="B7268">
        <v>-16.718114802829302</v>
      </c>
    </row>
    <row r="7269" spans="1:2" x14ac:dyDescent="0.25">
      <c r="A7269">
        <v>1.1883444111172301</v>
      </c>
      <c r="B7269">
        <v>8.4160029617456793</v>
      </c>
    </row>
    <row r="7270" spans="1:2" x14ac:dyDescent="0.25">
      <c r="A7270">
        <f>-27.5812269677655</f>
        <v>-27.581226967765499</v>
      </c>
      <c r="B7270">
        <v>-17.285407243263101</v>
      </c>
    </row>
    <row r="7271" spans="1:2" x14ac:dyDescent="0.25">
      <c r="A7271">
        <v>5.1255954221701296</v>
      </c>
      <c r="B7271">
        <v>7.23840448302174</v>
      </c>
    </row>
    <row r="7272" spans="1:2" x14ac:dyDescent="0.25">
      <c r="A7272">
        <v>35.838447653263302</v>
      </c>
      <c r="B7272">
        <v>-2.2384852042940899</v>
      </c>
    </row>
    <row r="7273" spans="1:2" x14ac:dyDescent="0.25">
      <c r="A7273">
        <f>-21.0830092562661</f>
        <v>-21.083009256266099</v>
      </c>
      <c r="B7273">
        <v>-14.7220215648933</v>
      </c>
    </row>
    <row r="7274" spans="1:2" x14ac:dyDescent="0.25">
      <c r="A7274">
        <v>2.7230344671945401</v>
      </c>
      <c r="B7274">
        <v>9.0406978145922707</v>
      </c>
    </row>
    <row r="7275" spans="1:2" x14ac:dyDescent="0.25">
      <c r="A7275">
        <v>-5.3910313237868301</v>
      </c>
      <c r="B7275">
        <v>3.2979949487859099</v>
      </c>
    </row>
    <row r="7276" spans="1:2" x14ac:dyDescent="0.25">
      <c r="A7276">
        <v>7.8233127635787598</v>
      </c>
      <c r="B7276">
        <v>7.1995000446849797</v>
      </c>
    </row>
    <row r="7277" spans="1:2" x14ac:dyDescent="0.25">
      <c r="A7277">
        <f>-28.2434571586788</f>
        <v>-28.243457158678801</v>
      </c>
      <c r="B7277">
        <v>-14.865378461639001</v>
      </c>
    </row>
    <row r="7278" spans="1:2" x14ac:dyDescent="0.25">
      <c r="A7278">
        <v>31.948568754974399</v>
      </c>
      <c r="B7278">
        <v>-4.2705088905509303</v>
      </c>
    </row>
    <row r="7279" spans="1:2" x14ac:dyDescent="0.25">
      <c r="A7279">
        <v>6.8813775933477404</v>
      </c>
      <c r="B7279">
        <v>1.7622952532736</v>
      </c>
    </row>
    <row r="7280" spans="1:2" x14ac:dyDescent="0.25">
      <c r="A7280">
        <v>22.1682070115614</v>
      </c>
      <c r="B7280">
        <v>-0.52556227096514596</v>
      </c>
    </row>
    <row r="7281" spans="1:2" x14ac:dyDescent="0.25">
      <c r="A7281">
        <f>-22.348279863526</f>
        <v>-22.348279863525999</v>
      </c>
      <c r="B7281">
        <v>-10.8519403394458</v>
      </c>
    </row>
    <row r="7282" spans="1:2" x14ac:dyDescent="0.25">
      <c r="A7282">
        <v>10.9767826168667</v>
      </c>
      <c r="B7282">
        <v>3.4452913204422901</v>
      </c>
    </row>
    <row r="7283" spans="1:2" x14ac:dyDescent="0.25">
      <c r="A7283">
        <f>-23.1823698984215</f>
        <v>-23.182369898421499</v>
      </c>
      <c r="B7283">
        <v>-12.4448644969199</v>
      </c>
    </row>
    <row r="7284" spans="1:2" x14ac:dyDescent="0.25">
      <c r="A7284">
        <f>-15.3276948657051</f>
        <v>-15.3276948657051</v>
      </c>
      <c r="B7284">
        <v>-17.5410324542651</v>
      </c>
    </row>
    <row r="7285" spans="1:2" x14ac:dyDescent="0.25">
      <c r="A7285">
        <f>-30.4722722221771</f>
        <v>-30.4722722221771</v>
      </c>
      <c r="B7285">
        <v>-17.7444318837771</v>
      </c>
    </row>
    <row r="7286" spans="1:2" x14ac:dyDescent="0.25">
      <c r="A7286">
        <v>27.532626002986099</v>
      </c>
      <c r="B7286">
        <v>-1.9128869065017899</v>
      </c>
    </row>
    <row r="7287" spans="1:2" x14ac:dyDescent="0.25">
      <c r="A7287">
        <v>13.408838034635499</v>
      </c>
      <c r="B7287">
        <v>8.1532802397923998</v>
      </c>
    </row>
    <row r="7288" spans="1:2" x14ac:dyDescent="0.25">
      <c r="A7288">
        <v>38.9014342327322</v>
      </c>
      <c r="B7288">
        <v>-8.3629386000899402</v>
      </c>
    </row>
    <row r="7289" spans="1:2" x14ac:dyDescent="0.25">
      <c r="A7289">
        <f>-28.730754237441</f>
        <v>-28.730754237441001</v>
      </c>
      <c r="B7289">
        <v>-13.279759396997401</v>
      </c>
    </row>
    <row r="7290" spans="1:2" x14ac:dyDescent="0.25">
      <c r="A7290">
        <v>2.71768024159927</v>
      </c>
      <c r="B7290">
        <v>-0.10889499230251801</v>
      </c>
    </row>
    <row r="7291" spans="1:2" x14ac:dyDescent="0.25">
      <c r="A7291">
        <f>-31.4544078835594</f>
        <v>-31.454407883559401</v>
      </c>
      <c r="B7291">
        <v>-18.452779119721601</v>
      </c>
    </row>
    <row r="7292" spans="1:2" x14ac:dyDescent="0.25">
      <c r="A7292">
        <f>-24.5143708423857</f>
        <v>-24.514370842385699</v>
      </c>
      <c r="B7292">
        <v>-15.63399532949</v>
      </c>
    </row>
    <row r="7293" spans="1:2" x14ac:dyDescent="0.25">
      <c r="A7293">
        <f>-22.5389143107415</f>
        <v>-22.5389143107415</v>
      </c>
      <c r="B7293">
        <v>-16.294631448535</v>
      </c>
    </row>
    <row r="7294" spans="1:2" x14ac:dyDescent="0.25">
      <c r="A7294">
        <f>-21.1476925705531</f>
        <v>-21.147692570553101</v>
      </c>
      <c r="B7294">
        <v>-18.634271370799699</v>
      </c>
    </row>
    <row r="7295" spans="1:2" x14ac:dyDescent="0.25">
      <c r="A7295">
        <v>1.78348630733691</v>
      </c>
      <c r="B7295">
        <v>6.3092338515236097</v>
      </c>
    </row>
    <row r="7296" spans="1:2" x14ac:dyDescent="0.25">
      <c r="A7296">
        <f>-22.1232738456763</f>
        <v>-22.123273845676302</v>
      </c>
      <c r="B7296">
        <v>-17.155633298997699</v>
      </c>
    </row>
    <row r="7297" spans="1:2" x14ac:dyDescent="0.25">
      <c r="A7297">
        <v>2.9260540025997699</v>
      </c>
      <c r="B7297">
        <v>1.41524906103272</v>
      </c>
    </row>
    <row r="7298" spans="1:2" x14ac:dyDescent="0.25">
      <c r="A7298">
        <v>26.885458786485501</v>
      </c>
      <c r="B7298">
        <v>-8.9300426574000191</v>
      </c>
    </row>
    <row r="7299" spans="1:2" x14ac:dyDescent="0.25">
      <c r="A7299">
        <f>-17.6766888820334</f>
        <v>-17.6766888820334</v>
      </c>
      <c r="B7299">
        <v>-16.079183617080101</v>
      </c>
    </row>
    <row r="7300" spans="1:2" x14ac:dyDescent="0.25">
      <c r="A7300">
        <f>-20.9507096761331</f>
        <v>-20.950709676133101</v>
      </c>
      <c r="B7300">
        <v>-14.8997948421292</v>
      </c>
    </row>
    <row r="7301" spans="1:2" x14ac:dyDescent="0.25">
      <c r="A7301">
        <f>-29.1201236839457</f>
        <v>-29.1201236839457</v>
      </c>
      <c r="B7301">
        <v>-15.9733151924006</v>
      </c>
    </row>
    <row r="7302" spans="1:2" x14ac:dyDescent="0.25">
      <c r="A7302">
        <v>-3.4434990755821202</v>
      </c>
      <c r="B7302">
        <v>6.7360027131672</v>
      </c>
    </row>
    <row r="7303" spans="1:2" x14ac:dyDescent="0.25">
      <c r="A7303">
        <f>-22.8823031518106</f>
        <v>-22.8823031518106</v>
      </c>
      <c r="B7303">
        <v>-15.1270542588914</v>
      </c>
    </row>
    <row r="7304" spans="1:2" x14ac:dyDescent="0.25">
      <c r="A7304">
        <v>23.330356291745002</v>
      </c>
      <c r="B7304">
        <v>-5.2022711366596397</v>
      </c>
    </row>
    <row r="7305" spans="1:2" x14ac:dyDescent="0.25">
      <c r="A7305">
        <v>3.6064520560012001</v>
      </c>
      <c r="B7305">
        <v>7.9973917288572904</v>
      </c>
    </row>
    <row r="7306" spans="1:2" x14ac:dyDescent="0.25">
      <c r="A7306">
        <v>32.229180919533199</v>
      </c>
      <c r="B7306">
        <v>-7.2908466057725398</v>
      </c>
    </row>
    <row r="7307" spans="1:2" x14ac:dyDescent="0.25">
      <c r="A7307">
        <v>36.9176204739952</v>
      </c>
      <c r="B7307">
        <v>-1.1535156781107601</v>
      </c>
    </row>
    <row r="7308" spans="1:2" x14ac:dyDescent="0.25">
      <c r="A7308">
        <v>7.7257065001165204</v>
      </c>
      <c r="B7308">
        <v>7.9234108516315596</v>
      </c>
    </row>
    <row r="7309" spans="1:2" x14ac:dyDescent="0.25">
      <c r="A7309">
        <f>-22.2048315762301</f>
        <v>-22.204831576230099</v>
      </c>
      <c r="B7309">
        <v>-10.6912001620429</v>
      </c>
    </row>
    <row r="7310" spans="1:2" x14ac:dyDescent="0.25">
      <c r="A7310">
        <v>38.4922284451482</v>
      </c>
      <c r="B7310">
        <v>-7.7884309221908596</v>
      </c>
    </row>
    <row r="7311" spans="1:2" x14ac:dyDescent="0.25">
      <c r="A7311">
        <v>34.738821799773099</v>
      </c>
      <c r="B7311">
        <v>-5.7294929043499296</v>
      </c>
    </row>
    <row r="7312" spans="1:2" x14ac:dyDescent="0.25">
      <c r="A7312">
        <f>-15.9624862608329</f>
        <v>-15.9624862608329</v>
      </c>
      <c r="B7312">
        <v>-12.3597583662179</v>
      </c>
    </row>
    <row r="7313" spans="1:2" x14ac:dyDescent="0.25">
      <c r="A7313">
        <v>-4.5290287657802599</v>
      </c>
      <c r="B7313">
        <v>6.5193828703577399</v>
      </c>
    </row>
    <row r="7314" spans="1:2" x14ac:dyDescent="0.25">
      <c r="A7314">
        <v>10.0397785502837</v>
      </c>
      <c r="B7314">
        <v>6.9703121043421801</v>
      </c>
    </row>
    <row r="7315" spans="1:2" x14ac:dyDescent="0.25">
      <c r="A7315">
        <f>-26.373917438269</f>
        <v>-26.373917438269</v>
      </c>
      <c r="B7315">
        <v>-13.2932117369309</v>
      </c>
    </row>
    <row r="7316" spans="1:2" x14ac:dyDescent="0.25">
      <c r="A7316">
        <v>-0.37496460963797101</v>
      </c>
      <c r="B7316">
        <v>3.6617803875133901</v>
      </c>
    </row>
    <row r="7317" spans="1:2" x14ac:dyDescent="0.25">
      <c r="A7317">
        <v>6.90143554116566</v>
      </c>
      <c r="B7317">
        <v>1.5749855459604101</v>
      </c>
    </row>
    <row r="7318" spans="1:2" x14ac:dyDescent="0.25">
      <c r="A7318">
        <v>30.600429938812599</v>
      </c>
      <c r="B7318">
        <v>-3.2096119717676599</v>
      </c>
    </row>
    <row r="7319" spans="1:2" x14ac:dyDescent="0.25">
      <c r="A7319">
        <f>-25.4643925341517</f>
        <v>-25.464392534151699</v>
      </c>
      <c r="B7319">
        <v>-17.3209542904934</v>
      </c>
    </row>
    <row r="7320" spans="1:2" x14ac:dyDescent="0.25">
      <c r="A7320">
        <f>-22.4856794038476</f>
        <v>-22.485679403847598</v>
      </c>
      <c r="B7320">
        <v>-18.208885079297598</v>
      </c>
    </row>
    <row r="7321" spans="1:2" x14ac:dyDescent="0.25">
      <c r="A7321">
        <f>-30.3142400735313</f>
        <v>-30.314240073531298</v>
      </c>
      <c r="B7321">
        <v>-12.101679333953101</v>
      </c>
    </row>
    <row r="7322" spans="1:2" x14ac:dyDescent="0.25">
      <c r="A7322">
        <f>-22.9510852990167</f>
        <v>-22.9510852990167</v>
      </c>
      <c r="B7322">
        <v>-11.962453204451799</v>
      </c>
    </row>
    <row r="7323" spans="1:2" x14ac:dyDescent="0.25">
      <c r="A7323">
        <f>-33.0136613347044</f>
        <v>-33.013661334704402</v>
      </c>
      <c r="B7323">
        <v>-17.240692763617901</v>
      </c>
    </row>
    <row r="7324" spans="1:2" x14ac:dyDescent="0.25">
      <c r="A7324">
        <v>33.596461418224997</v>
      </c>
      <c r="B7324">
        <v>-4.8421260664667001</v>
      </c>
    </row>
    <row r="7325" spans="1:2" x14ac:dyDescent="0.25">
      <c r="A7325">
        <f>-34.2214860680265</f>
        <v>-34.221486068026501</v>
      </c>
      <c r="B7325">
        <v>-17.330299240429198</v>
      </c>
    </row>
    <row r="7326" spans="1:2" x14ac:dyDescent="0.25">
      <c r="A7326">
        <v>36.731761541560999</v>
      </c>
      <c r="B7326">
        <v>-1.4943850232143501</v>
      </c>
    </row>
    <row r="7327" spans="1:2" x14ac:dyDescent="0.25">
      <c r="A7327">
        <v>9.34674208623011</v>
      </c>
      <c r="B7327">
        <v>6.6348430869930901</v>
      </c>
    </row>
    <row r="7328" spans="1:2" x14ac:dyDescent="0.25">
      <c r="A7328">
        <v>30.3256128110181</v>
      </c>
      <c r="B7328">
        <v>-0.70350645330449701</v>
      </c>
    </row>
    <row r="7329" spans="1:2" x14ac:dyDescent="0.25">
      <c r="A7329">
        <v>4.0045797104212699</v>
      </c>
      <c r="B7329">
        <v>6.1911072850832003</v>
      </c>
    </row>
    <row r="7330" spans="1:2" x14ac:dyDescent="0.25">
      <c r="A7330">
        <v>38.263775802766901</v>
      </c>
      <c r="B7330">
        <v>-6.5560044474005803</v>
      </c>
    </row>
    <row r="7331" spans="1:2" x14ac:dyDescent="0.25">
      <c r="A7331">
        <f>-20.9780611667722</f>
        <v>-20.9780611667722</v>
      </c>
      <c r="B7331">
        <v>-16.138334296785398</v>
      </c>
    </row>
    <row r="7332" spans="1:2" x14ac:dyDescent="0.25">
      <c r="A7332">
        <f>-34.2859013967877</f>
        <v>-34.2859013967877</v>
      </c>
      <c r="B7332">
        <v>-14.699271477021499</v>
      </c>
    </row>
    <row r="7333" spans="1:2" x14ac:dyDescent="0.25">
      <c r="A7333">
        <v>29.609385319852102</v>
      </c>
      <c r="B7333">
        <v>-6.9864365503548997</v>
      </c>
    </row>
    <row r="7334" spans="1:2" x14ac:dyDescent="0.25">
      <c r="A7334">
        <v>23.9011971737633</v>
      </c>
      <c r="B7334">
        <v>-3.80574496105196</v>
      </c>
    </row>
    <row r="7335" spans="1:2" x14ac:dyDescent="0.25">
      <c r="A7335">
        <v>-1.1792791070738999</v>
      </c>
      <c r="B7335">
        <v>3.52000207333217</v>
      </c>
    </row>
    <row r="7336" spans="1:2" x14ac:dyDescent="0.25">
      <c r="A7336">
        <v>38.053060084525001</v>
      </c>
      <c r="B7336">
        <v>-5.4451672746761197</v>
      </c>
    </row>
    <row r="7337" spans="1:2" x14ac:dyDescent="0.25">
      <c r="A7337">
        <f>-22.7227864682177</f>
        <v>-22.722786468217699</v>
      </c>
      <c r="B7337">
        <v>-13.2421323523797</v>
      </c>
    </row>
    <row r="7338" spans="1:2" x14ac:dyDescent="0.25">
      <c r="A7338">
        <f>-34.3169334366457</f>
        <v>-34.316933436645698</v>
      </c>
      <c r="B7338">
        <v>-9.4919373409752197</v>
      </c>
    </row>
    <row r="7339" spans="1:2" x14ac:dyDescent="0.25">
      <c r="A7339">
        <v>1.3954839360617</v>
      </c>
      <c r="B7339">
        <v>8.0410646212241303</v>
      </c>
    </row>
    <row r="7340" spans="1:2" x14ac:dyDescent="0.25">
      <c r="A7340">
        <v>3.7318274323578602</v>
      </c>
      <c r="B7340">
        <v>7.8949899927417899</v>
      </c>
    </row>
    <row r="7341" spans="1:2" x14ac:dyDescent="0.25">
      <c r="A7341">
        <f>-30.1363804296141</f>
        <v>-30.1363804296141</v>
      </c>
      <c r="B7341">
        <v>-12.3690176486616</v>
      </c>
    </row>
    <row r="7342" spans="1:2" x14ac:dyDescent="0.25">
      <c r="A7342">
        <v>5.2353562347525298</v>
      </c>
      <c r="B7342">
        <v>1.48463052097964</v>
      </c>
    </row>
    <row r="7343" spans="1:2" x14ac:dyDescent="0.25">
      <c r="A7343">
        <f>-24.5289703859053</f>
        <v>-24.5289703859053</v>
      </c>
      <c r="B7343">
        <v>-12.268895197171799</v>
      </c>
    </row>
    <row r="7344" spans="1:2" x14ac:dyDescent="0.25">
      <c r="A7344">
        <v>-5.94792378723238</v>
      </c>
      <c r="B7344">
        <v>3.69139248826309</v>
      </c>
    </row>
    <row r="7345" spans="1:2" x14ac:dyDescent="0.25">
      <c r="A7345">
        <v>29.662184786866298</v>
      </c>
      <c r="B7345">
        <v>-5.8697844146216198</v>
      </c>
    </row>
    <row r="7346" spans="1:2" x14ac:dyDescent="0.25">
      <c r="A7346">
        <v>0.14288265062396399</v>
      </c>
      <c r="B7346">
        <v>-0.34476391052387201</v>
      </c>
    </row>
    <row r="7347" spans="1:2" x14ac:dyDescent="0.25">
      <c r="A7347">
        <f>-23.6389283164441</f>
        <v>-23.638928316444101</v>
      </c>
      <c r="B7347">
        <v>-14.018470556342599</v>
      </c>
    </row>
    <row r="7348" spans="1:2" x14ac:dyDescent="0.25">
      <c r="A7348">
        <v>8.1190222494024997</v>
      </c>
      <c r="B7348">
        <v>7.8656929201011998</v>
      </c>
    </row>
    <row r="7349" spans="1:2" x14ac:dyDescent="0.25">
      <c r="A7349">
        <f>-29.6143827288053</f>
        <v>-29.6143827288053</v>
      </c>
      <c r="B7349">
        <v>-11.5817697396489</v>
      </c>
    </row>
    <row r="7350" spans="1:2" x14ac:dyDescent="0.25">
      <c r="A7350">
        <f>-33.9750807498335</f>
        <v>-33.975080749833502</v>
      </c>
      <c r="B7350">
        <v>-11.9797221081819</v>
      </c>
    </row>
    <row r="7351" spans="1:2" x14ac:dyDescent="0.25">
      <c r="A7351">
        <v>25.262260233077001</v>
      </c>
      <c r="B7351">
        <v>-1.31343189988759</v>
      </c>
    </row>
    <row r="7352" spans="1:2" x14ac:dyDescent="0.25">
      <c r="A7352">
        <f>-23.8400378257635</f>
        <v>-23.840037825763499</v>
      </c>
      <c r="B7352">
        <v>-13.0762458828747</v>
      </c>
    </row>
    <row r="7353" spans="1:2" x14ac:dyDescent="0.25">
      <c r="A7353">
        <v>12.4371491479115</v>
      </c>
      <c r="B7353">
        <v>1.30336204683473</v>
      </c>
    </row>
    <row r="7354" spans="1:2" x14ac:dyDescent="0.25">
      <c r="A7354">
        <v>1.75906059194585</v>
      </c>
      <c r="B7354">
        <v>9.3730311222731597</v>
      </c>
    </row>
    <row r="7355" spans="1:2" x14ac:dyDescent="0.25">
      <c r="A7355">
        <f>-15.8843957794619</f>
        <v>-15.884395779461901</v>
      </c>
      <c r="B7355">
        <v>-17.264456555004301</v>
      </c>
    </row>
    <row r="7356" spans="1:2" x14ac:dyDescent="0.25">
      <c r="A7356">
        <f>-34.6534157963168</f>
        <v>-34.6534157963168</v>
      </c>
      <c r="B7356">
        <v>-11.768225252840899</v>
      </c>
    </row>
    <row r="7357" spans="1:2" x14ac:dyDescent="0.25">
      <c r="A7357">
        <v>8.4948834259899506</v>
      </c>
      <c r="B7357">
        <v>5.9051674963703</v>
      </c>
    </row>
    <row r="7358" spans="1:2" x14ac:dyDescent="0.25">
      <c r="A7358">
        <f>-24.2625814226116</f>
        <v>-24.2625814226116</v>
      </c>
      <c r="B7358">
        <v>-11.320386605893299</v>
      </c>
    </row>
    <row r="7359" spans="1:2" x14ac:dyDescent="0.25">
      <c r="A7359">
        <v>10.188787856544099</v>
      </c>
      <c r="B7359">
        <v>6.8102842280623497</v>
      </c>
    </row>
    <row r="7360" spans="1:2" x14ac:dyDescent="0.25">
      <c r="A7360">
        <v>33.687442116166402</v>
      </c>
      <c r="B7360">
        <v>-3.0309819926333001</v>
      </c>
    </row>
    <row r="7361" spans="1:2" x14ac:dyDescent="0.25">
      <c r="A7361">
        <f>-23.7931657439463</f>
        <v>-23.7931657439463</v>
      </c>
      <c r="B7361">
        <v>-17.069461956059499</v>
      </c>
    </row>
    <row r="7362" spans="1:2" x14ac:dyDescent="0.25">
      <c r="A7362">
        <v>0.54756504098167902</v>
      </c>
      <c r="B7362">
        <v>1.2005575518318901</v>
      </c>
    </row>
    <row r="7363" spans="1:2" x14ac:dyDescent="0.25">
      <c r="A7363">
        <f>-30.0954557123669</f>
        <v>-30.095455712366899</v>
      </c>
      <c r="B7363">
        <v>-14.312518376041099</v>
      </c>
    </row>
    <row r="7364" spans="1:2" x14ac:dyDescent="0.25">
      <c r="A7364">
        <f>-32.9258399372961</f>
        <v>-32.925839937296097</v>
      </c>
      <c r="B7364">
        <v>-13.5080007573836</v>
      </c>
    </row>
    <row r="7365" spans="1:2" x14ac:dyDescent="0.25">
      <c r="A7365">
        <f>-34.0605509044241</f>
        <v>-34.060550904424097</v>
      </c>
      <c r="B7365">
        <v>-13.3507974482738</v>
      </c>
    </row>
    <row r="7366" spans="1:2" x14ac:dyDescent="0.25">
      <c r="A7366">
        <v>-5.9500292418505101</v>
      </c>
      <c r="B7366">
        <v>7.3763156098735498</v>
      </c>
    </row>
    <row r="7367" spans="1:2" x14ac:dyDescent="0.25">
      <c r="A7367">
        <v>37.023613713744503</v>
      </c>
      <c r="B7367">
        <v>-7.6201392318735897</v>
      </c>
    </row>
    <row r="7368" spans="1:2" x14ac:dyDescent="0.25">
      <c r="A7368">
        <v>25.573582086990299</v>
      </c>
      <c r="B7368">
        <v>-9.4284659966329194</v>
      </c>
    </row>
    <row r="7369" spans="1:2" x14ac:dyDescent="0.25">
      <c r="A7369">
        <v>11.413393228157499</v>
      </c>
      <c r="B7369">
        <v>2.58865396443775</v>
      </c>
    </row>
    <row r="7370" spans="1:2" x14ac:dyDescent="0.25">
      <c r="A7370">
        <f>-15.3658936266025</f>
        <v>-15.365893626602499</v>
      </c>
      <c r="B7370">
        <v>-18.730876033999099</v>
      </c>
    </row>
    <row r="7371" spans="1:2" x14ac:dyDescent="0.25">
      <c r="A7371">
        <v>21.635410486867102</v>
      </c>
      <c r="B7371">
        <v>-6.7974648680394996</v>
      </c>
    </row>
    <row r="7372" spans="1:2" x14ac:dyDescent="0.25">
      <c r="A7372">
        <v>-3.6094315460483402</v>
      </c>
      <c r="B7372">
        <v>6.4771614718693096</v>
      </c>
    </row>
    <row r="7373" spans="1:2" x14ac:dyDescent="0.25">
      <c r="A7373">
        <f>-30.2582992857435</f>
        <v>-30.258299285743501</v>
      </c>
      <c r="B7373">
        <v>-12.7573407700792</v>
      </c>
    </row>
    <row r="7374" spans="1:2" x14ac:dyDescent="0.25">
      <c r="A7374">
        <v>22.403016437462799</v>
      </c>
      <c r="B7374">
        <v>-3.4453256778379</v>
      </c>
    </row>
    <row r="7375" spans="1:2" x14ac:dyDescent="0.25">
      <c r="A7375">
        <v>-5.2883041592161604</v>
      </c>
      <c r="B7375">
        <v>5.1050116839734798</v>
      </c>
    </row>
    <row r="7376" spans="1:2" x14ac:dyDescent="0.25">
      <c r="A7376">
        <v>6.3812627949377001</v>
      </c>
      <c r="B7376">
        <v>5.41212795429231</v>
      </c>
    </row>
    <row r="7377" spans="1:2" x14ac:dyDescent="0.25">
      <c r="A7377">
        <v>34.568459417460602</v>
      </c>
      <c r="B7377">
        <v>-0.43132609285544798</v>
      </c>
    </row>
    <row r="7378" spans="1:2" x14ac:dyDescent="0.25">
      <c r="A7378">
        <v>-2.8484783452800002</v>
      </c>
      <c r="B7378">
        <v>3.0447919781923001</v>
      </c>
    </row>
    <row r="7379" spans="1:2" x14ac:dyDescent="0.25">
      <c r="A7379">
        <f>-33.4972886150816</f>
        <v>-33.497288615081601</v>
      </c>
      <c r="B7379">
        <v>-11.043133875576601</v>
      </c>
    </row>
    <row r="7380" spans="1:2" x14ac:dyDescent="0.25">
      <c r="A7380">
        <f>-21.9343027551705</f>
        <v>-21.934302755170499</v>
      </c>
      <c r="B7380">
        <v>-15.138155014116901</v>
      </c>
    </row>
    <row r="7381" spans="1:2" x14ac:dyDescent="0.25">
      <c r="A7381">
        <v>6.9918369952016102</v>
      </c>
      <c r="B7381">
        <v>3.6991963955725802</v>
      </c>
    </row>
    <row r="7382" spans="1:2" x14ac:dyDescent="0.25">
      <c r="A7382">
        <v>24.801749864616401</v>
      </c>
      <c r="B7382">
        <v>-1.22182348529422</v>
      </c>
    </row>
    <row r="7383" spans="1:2" x14ac:dyDescent="0.25">
      <c r="A7383">
        <f>-25.2338233806995</f>
        <v>-25.233823380699501</v>
      </c>
      <c r="B7383">
        <v>-13.636085771890601</v>
      </c>
    </row>
    <row r="7384" spans="1:2" x14ac:dyDescent="0.25">
      <c r="A7384">
        <v>13.391539755187599</v>
      </c>
      <c r="B7384">
        <v>7.1851521463358399</v>
      </c>
    </row>
    <row r="7385" spans="1:2" x14ac:dyDescent="0.25">
      <c r="A7385">
        <v>3.1438121518198399</v>
      </c>
      <c r="B7385">
        <v>1.30620937569386</v>
      </c>
    </row>
    <row r="7386" spans="1:2" x14ac:dyDescent="0.25">
      <c r="A7386">
        <f>-21.618772017023</f>
        <v>-21.618772017023002</v>
      </c>
      <c r="B7386">
        <v>-16.6599153007366</v>
      </c>
    </row>
    <row r="7387" spans="1:2" x14ac:dyDescent="0.25">
      <c r="A7387">
        <f>-23.612314833194</f>
        <v>-23.612314833193999</v>
      </c>
      <c r="B7387">
        <v>-18.697376251818099</v>
      </c>
    </row>
    <row r="7388" spans="1:2" x14ac:dyDescent="0.25">
      <c r="A7388">
        <v>-4.3619067834818299</v>
      </c>
      <c r="B7388">
        <v>5.7423525717455997</v>
      </c>
    </row>
    <row r="7389" spans="1:2" x14ac:dyDescent="0.25">
      <c r="A7389">
        <v>0.78980940236862196</v>
      </c>
      <c r="B7389">
        <v>4.0300077499980897</v>
      </c>
    </row>
    <row r="7390" spans="1:2" x14ac:dyDescent="0.25">
      <c r="A7390">
        <v>6.2869751339521898</v>
      </c>
      <c r="B7390">
        <v>2.7406590976594698</v>
      </c>
    </row>
    <row r="7391" spans="1:2" x14ac:dyDescent="0.25">
      <c r="A7391">
        <v>-2.2310499852137502</v>
      </c>
      <c r="B7391">
        <v>6.5983051638805001</v>
      </c>
    </row>
    <row r="7392" spans="1:2" x14ac:dyDescent="0.25">
      <c r="A7392">
        <f>-21.8508220441131</f>
        <v>-21.850822044113102</v>
      </c>
      <c r="B7392">
        <v>-18.4201957221882</v>
      </c>
    </row>
    <row r="7393" spans="1:2" x14ac:dyDescent="0.25">
      <c r="A7393">
        <f>-33.5079708308127</f>
        <v>-33.507970830812702</v>
      </c>
      <c r="B7393">
        <v>-14.183429873945199</v>
      </c>
    </row>
    <row r="7394" spans="1:2" x14ac:dyDescent="0.25">
      <c r="A7394">
        <v>30.753784095057402</v>
      </c>
      <c r="B7394">
        <v>-4.18363639465624</v>
      </c>
    </row>
    <row r="7395" spans="1:2" x14ac:dyDescent="0.25">
      <c r="A7395">
        <f>-25.8410041241816</f>
        <v>-25.841004124181602</v>
      </c>
      <c r="B7395">
        <v>-17.819086347944399</v>
      </c>
    </row>
    <row r="7396" spans="1:2" x14ac:dyDescent="0.25">
      <c r="A7396">
        <f>-18.6775295769884</f>
        <v>-18.677529576988402</v>
      </c>
      <c r="B7396">
        <v>-9.6509461280225093</v>
      </c>
    </row>
    <row r="7397" spans="1:2" x14ac:dyDescent="0.25">
      <c r="A7397">
        <f>-31.0654908299924</f>
        <v>-31.065490829992399</v>
      </c>
      <c r="B7397">
        <v>-12.933759339190001</v>
      </c>
    </row>
    <row r="7398" spans="1:2" x14ac:dyDescent="0.25">
      <c r="A7398">
        <v>33.581236078783498</v>
      </c>
      <c r="B7398">
        <v>-7.4060347137157301</v>
      </c>
    </row>
    <row r="7399" spans="1:2" x14ac:dyDescent="0.25">
      <c r="A7399">
        <v>-1.31865442740536</v>
      </c>
      <c r="B7399">
        <v>9.5942091790985309</v>
      </c>
    </row>
    <row r="7400" spans="1:2" x14ac:dyDescent="0.25">
      <c r="A7400">
        <f>-17.7403563919231</f>
        <v>-17.7403563919231</v>
      </c>
      <c r="B7400">
        <v>-14.3960891901789</v>
      </c>
    </row>
    <row r="7401" spans="1:2" x14ac:dyDescent="0.25">
      <c r="A7401">
        <f>-24.5467034018757</f>
        <v>-24.5467034018757</v>
      </c>
      <c r="B7401">
        <v>-18.068991719109398</v>
      </c>
    </row>
    <row r="7402" spans="1:2" x14ac:dyDescent="0.25">
      <c r="A7402">
        <f>-18.3136619578482</f>
        <v>-18.313661957848201</v>
      </c>
      <c r="B7402">
        <v>-14.181331029708501</v>
      </c>
    </row>
    <row r="7403" spans="1:2" x14ac:dyDescent="0.25">
      <c r="A7403">
        <f>-22.634989601197</f>
        <v>-22.634989601196999</v>
      </c>
      <c r="B7403">
        <v>-10.514144727462099</v>
      </c>
    </row>
    <row r="7404" spans="1:2" x14ac:dyDescent="0.25">
      <c r="A7404">
        <v>23.310999832717801</v>
      </c>
      <c r="B7404">
        <v>-0.54078543741912799</v>
      </c>
    </row>
    <row r="7405" spans="1:2" x14ac:dyDescent="0.25">
      <c r="A7405">
        <v>24.833391524218499</v>
      </c>
      <c r="B7405">
        <v>-7.4507819915358002</v>
      </c>
    </row>
    <row r="7406" spans="1:2" x14ac:dyDescent="0.25">
      <c r="A7406">
        <v>30.425630863338199</v>
      </c>
      <c r="B7406">
        <v>-4.0500095698295002</v>
      </c>
    </row>
    <row r="7407" spans="1:2" x14ac:dyDescent="0.25">
      <c r="A7407">
        <f>-28.3800651586139</f>
        <v>-28.380065158613899</v>
      </c>
      <c r="B7407">
        <v>-13.691016120000899</v>
      </c>
    </row>
    <row r="7408" spans="1:2" x14ac:dyDescent="0.25">
      <c r="A7408">
        <f>-20.6307491378438</f>
        <v>-20.6307491378438</v>
      </c>
      <c r="B7408">
        <v>-9.9262576552909998</v>
      </c>
    </row>
    <row r="7409" spans="1:2" x14ac:dyDescent="0.25">
      <c r="A7409">
        <v>23.202678198327501</v>
      </c>
      <c r="B7409">
        <v>-5.1644644902689603</v>
      </c>
    </row>
    <row r="7410" spans="1:2" x14ac:dyDescent="0.25">
      <c r="A7410">
        <v>8.6518944918322802</v>
      </c>
      <c r="B7410">
        <v>2.9829265244746499</v>
      </c>
    </row>
    <row r="7411" spans="1:2" x14ac:dyDescent="0.25">
      <c r="A7411">
        <v>1.80922452421638</v>
      </c>
      <c r="B7411">
        <v>5.4498166970461401</v>
      </c>
    </row>
    <row r="7412" spans="1:2" x14ac:dyDescent="0.25">
      <c r="A7412">
        <v>-1.15528104919979</v>
      </c>
      <c r="B7412">
        <v>1.60082697975488</v>
      </c>
    </row>
    <row r="7413" spans="1:2" x14ac:dyDescent="0.25">
      <c r="A7413">
        <v>37.422801083302303</v>
      </c>
      <c r="B7413">
        <v>-5.0411495460687901</v>
      </c>
    </row>
    <row r="7414" spans="1:2" x14ac:dyDescent="0.25">
      <c r="A7414">
        <v>9.5017410655730004</v>
      </c>
      <c r="B7414">
        <v>9.3055828670611405</v>
      </c>
    </row>
    <row r="7415" spans="1:2" x14ac:dyDescent="0.25">
      <c r="A7415">
        <v>23.338757731253899</v>
      </c>
      <c r="B7415">
        <v>-8.6664910518243996</v>
      </c>
    </row>
    <row r="7416" spans="1:2" x14ac:dyDescent="0.25">
      <c r="A7416">
        <f>-18.097123845014</f>
        <v>-18.097123845014</v>
      </c>
      <c r="B7416">
        <v>-17.491986822466099</v>
      </c>
    </row>
    <row r="7417" spans="1:2" x14ac:dyDescent="0.25">
      <c r="A7417">
        <v>10.560375481672899</v>
      </c>
      <c r="B7417">
        <v>3.47445391810757</v>
      </c>
    </row>
    <row r="7418" spans="1:2" x14ac:dyDescent="0.25">
      <c r="A7418">
        <v>26.237740243272601</v>
      </c>
      <c r="B7418">
        <v>-4.5137144149588302</v>
      </c>
    </row>
    <row r="7419" spans="1:2" x14ac:dyDescent="0.25">
      <c r="A7419">
        <f>-19.0655464925267</f>
        <v>-19.0655464925267</v>
      </c>
      <c r="B7419">
        <v>-14.5103803466735</v>
      </c>
    </row>
    <row r="7420" spans="1:2" x14ac:dyDescent="0.25">
      <c r="A7420">
        <f>-28.566445347604</f>
        <v>-28.566445347603999</v>
      </c>
      <c r="B7420">
        <v>-14.4314943167671</v>
      </c>
    </row>
    <row r="7421" spans="1:2" x14ac:dyDescent="0.25">
      <c r="A7421">
        <v>25.2886248016118</v>
      </c>
      <c r="B7421">
        <v>1.61366517322392E-3</v>
      </c>
    </row>
    <row r="7422" spans="1:2" x14ac:dyDescent="0.25">
      <c r="A7422">
        <v>-6.2377254994812903</v>
      </c>
      <c r="B7422">
        <v>7.7758923858072704</v>
      </c>
    </row>
    <row r="7423" spans="1:2" x14ac:dyDescent="0.25">
      <c r="A7423">
        <f>-19.6716561587374</f>
        <v>-19.671656158737399</v>
      </c>
      <c r="B7423">
        <v>-10.417549160037799</v>
      </c>
    </row>
    <row r="7424" spans="1:2" x14ac:dyDescent="0.25">
      <c r="A7424">
        <f>-28.8470894154987</f>
        <v>-28.847089415498701</v>
      </c>
      <c r="B7424">
        <v>-10.7543073618717</v>
      </c>
    </row>
    <row r="7425" spans="1:2" x14ac:dyDescent="0.25">
      <c r="A7425">
        <v>4.6448770952129896</v>
      </c>
      <c r="B7425">
        <v>4.1058581760633803</v>
      </c>
    </row>
    <row r="7426" spans="1:2" x14ac:dyDescent="0.25">
      <c r="A7426">
        <f>-31.1007312791741</f>
        <v>-31.100731279174099</v>
      </c>
      <c r="B7426">
        <v>-11.1924575404039</v>
      </c>
    </row>
    <row r="7427" spans="1:2" x14ac:dyDescent="0.25">
      <c r="A7427">
        <v>22.345567378625798</v>
      </c>
      <c r="B7427">
        <v>-3.6698234027154601</v>
      </c>
    </row>
    <row r="7428" spans="1:2" x14ac:dyDescent="0.25">
      <c r="A7428">
        <v>12.236346789359301</v>
      </c>
      <c r="B7428">
        <v>7.9113932279867702</v>
      </c>
    </row>
    <row r="7429" spans="1:2" x14ac:dyDescent="0.25">
      <c r="A7429">
        <v>-3.6475070892707202</v>
      </c>
      <c r="B7429">
        <v>3.5147288925755902</v>
      </c>
    </row>
    <row r="7430" spans="1:2" x14ac:dyDescent="0.25">
      <c r="A7430">
        <v>7.1825513779032102</v>
      </c>
      <c r="B7430">
        <v>8.3846632574312405</v>
      </c>
    </row>
    <row r="7431" spans="1:2" x14ac:dyDescent="0.25">
      <c r="A7431">
        <v>10.779976151737401</v>
      </c>
      <c r="B7431">
        <v>1.8404095623915699</v>
      </c>
    </row>
    <row r="7432" spans="1:2" x14ac:dyDescent="0.25">
      <c r="A7432">
        <f>-25.8574247051108</f>
        <v>-25.857424705110802</v>
      </c>
      <c r="B7432">
        <v>-19.404462023593499</v>
      </c>
    </row>
    <row r="7433" spans="1:2" x14ac:dyDescent="0.25">
      <c r="A7433">
        <f>-21.302029210493</f>
        <v>-21.302029210493</v>
      </c>
      <c r="B7433">
        <v>-12.853285844716</v>
      </c>
    </row>
    <row r="7434" spans="1:2" x14ac:dyDescent="0.25">
      <c r="A7434">
        <f>-21.9906409354106</f>
        <v>-21.9906409354106</v>
      </c>
      <c r="B7434">
        <v>-13.6278946198284</v>
      </c>
    </row>
    <row r="7435" spans="1:2" x14ac:dyDescent="0.25">
      <c r="A7435">
        <f>-30.7256696110495</f>
        <v>-30.725669611049501</v>
      </c>
      <c r="B7435">
        <v>-16.7969321461084</v>
      </c>
    </row>
    <row r="7436" spans="1:2" x14ac:dyDescent="0.25">
      <c r="A7436">
        <v>11.382405080745301</v>
      </c>
      <c r="B7436">
        <v>0.12982983930544401</v>
      </c>
    </row>
    <row r="7437" spans="1:2" x14ac:dyDescent="0.25">
      <c r="A7437">
        <f>-30.8614328421125</f>
        <v>-30.861432842112499</v>
      </c>
      <c r="B7437">
        <v>-12.7927062257369</v>
      </c>
    </row>
    <row r="7438" spans="1:2" x14ac:dyDescent="0.25">
      <c r="A7438">
        <v>-5.3971921153498101</v>
      </c>
      <c r="B7438">
        <v>6.93408266540143</v>
      </c>
    </row>
    <row r="7439" spans="1:2" x14ac:dyDescent="0.25">
      <c r="A7439">
        <v>7.2571192242310696</v>
      </c>
      <c r="B7439">
        <v>6.3094102447997296</v>
      </c>
    </row>
    <row r="7440" spans="1:2" x14ac:dyDescent="0.25">
      <c r="A7440">
        <f>-21.5449401675575</f>
        <v>-21.544940167557499</v>
      </c>
      <c r="B7440">
        <v>-17.3326964497064</v>
      </c>
    </row>
    <row r="7441" spans="1:2" x14ac:dyDescent="0.25">
      <c r="A7441">
        <f>-18.5291803098692</f>
        <v>-18.529180309869201</v>
      </c>
      <c r="B7441">
        <v>-11.477363403121</v>
      </c>
    </row>
    <row r="7442" spans="1:2" x14ac:dyDescent="0.25">
      <c r="A7442">
        <f>-27.5245540980637</f>
        <v>-27.5245540980637</v>
      </c>
      <c r="B7442">
        <v>-18.653199394146601</v>
      </c>
    </row>
    <row r="7443" spans="1:2" x14ac:dyDescent="0.25">
      <c r="A7443">
        <v>11.6522192656992</v>
      </c>
      <c r="B7443">
        <v>7.9225102091997002</v>
      </c>
    </row>
    <row r="7444" spans="1:2" x14ac:dyDescent="0.25">
      <c r="A7444">
        <f>-30.9586468097035</f>
        <v>-30.958646809703499</v>
      </c>
      <c r="B7444">
        <v>-15.710942917866101</v>
      </c>
    </row>
    <row r="7445" spans="1:2" x14ac:dyDescent="0.25">
      <c r="A7445">
        <f>-28.6269770795624</f>
        <v>-28.626977079562401</v>
      </c>
      <c r="B7445">
        <v>-14.754110187554399</v>
      </c>
    </row>
    <row r="7446" spans="1:2" x14ac:dyDescent="0.25">
      <c r="A7446">
        <f>-19.4365780941958</f>
        <v>-19.436578094195799</v>
      </c>
      <c r="B7446">
        <v>-13.324599025284501</v>
      </c>
    </row>
    <row r="7447" spans="1:2" x14ac:dyDescent="0.25">
      <c r="A7447">
        <v>26.7984277297424</v>
      </c>
      <c r="B7447">
        <v>-8.0452531520314707</v>
      </c>
    </row>
    <row r="7448" spans="1:2" x14ac:dyDescent="0.25">
      <c r="A7448">
        <v>5.1850203274892399</v>
      </c>
      <c r="B7448">
        <v>7.1307814861710304</v>
      </c>
    </row>
    <row r="7449" spans="1:2" x14ac:dyDescent="0.25">
      <c r="A7449">
        <v>5.7438563472486797</v>
      </c>
      <c r="B7449">
        <v>7.1436744091587903</v>
      </c>
    </row>
    <row r="7450" spans="1:2" x14ac:dyDescent="0.25">
      <c r="A7450">
        <f>-22.6992137882484</f>
        <v>-22.6992137882484</v>
      </c>
      <c r="B7450">
        <v>-16.828734032377501</v>
      </c>
    </row>
    <row r="7451" spans="1:2" x14ac:dyDescent="0.25">
      <c r="A7451">
        <v>23.549011691890399</v>
      </c>
      <c r="B7451">
        <v>-5.7509365117254099</v>
      </c>
    </row>
    <row r="7452" spans="1:2" x14ac:dyDescent="0.25">
      <c r="A7452">
        <v>4.05439913310581</v>
      </c>
      <c r="B7452">
        <v>8.9551270314626201</v>
      </c>
    </row>
    <row r="7453" spans="1:2" x14ac:dyDescent="0.25">
      <c r="A7453">
        <v>25.0186338516618</v>
      </c>
      <c r="B7453">
        <v>-4.8682277273990904</v>
      </c>
    </row>
    <row r="7454" spans="1:2" x14ac:dyDescent="0.25">
      <c r="A7454">
        <v>31.4058644633017</v>
      </c>
      <c r="B7454">
        <v>-9.0376566075853297</v>
      </c>
    </row>
    <row r="7455" spans="1:2" x14ac:dyDescent="0.25">
      <c r="A7455">
        <f>-31.8799564783305</f>
        <v>-31.879956478330499</v>
      </c>
      <c r="B7455">
        <v>-14.656424776558</v>
      </c>
    </row>
    <row r="7456" spans="1:2" x14ac:dyDescent="0.25">
      <c r="A7456">
        <v>32.975217051651597</v>
      </c>
      <c r="B7456">
        <v>-7.5552948076122801</v>
      </c>
    </row>
    <row r="7457" spans="1:2" x14ac:dyDescent="0.25">
      <c r="A7457">
        <v>3.61796620713646</v>
      </c>
      <c r="B7457">
        <v>0.24772226125239999</v>
      </c>
    </row>
    <row r="7458" spans="1:2" x14ac:dyDescent="0.25">
      <c r="A7458">
        <f>-15.4639016472309</f>
        <v>-15.4639016472309</v>
      </c>
      <c r="B7458">
        <v>-17.293201767367599</v>
      </c>
    </row>
    <row r="7459" spans="1:2" x14ac:dyDescent="0.25">
      <c r="A7459">
        <f>-20.8814087186838</f>
        <v>-20.881408718683801</v>
      </c>
      <c r="B7459">
        <v>-12.327723635388001</v>
      </c>
    </row>
    <row r="7460" spans="1:2" x14ac:dyDescent="0.25">
      <c r="A7460">
        <v>36.711636103000203</v>
      </c>
      <c r="B7460">
        <v>-9.2207758440099497</v>
      </c>
    </row>
    <row r="7461" spans="1:2" x14ac:dyDescent="0.25">
      <c r="A7461">
        <v>10.909735001204799</v>
      </c>
      <c r="B7461">
        <v>3.99678940886584</v>
      </c>
    </row>
    <row r="7462" spans="1:2" x14ac:dyDescent="0.25">
      <c r="A7462">
        <v>28.2383220243332</v>
      </c>
      <c r="B7462">
        <v>6.9478761369744194E-2</v>
      </c>
    </row>
    <row r="7463" spans="1:2" x14ac:dyDescent="0.25">
      <c r="A7463">
        <v>-0.59634458117785905</v>
      </c>
      <c r="B7463">
        <v>3.3825235911589799</v>
      </c>
    </row>
    <row r="7464" spans="1:2" x14ac:dyDescent="0.25">
      <c r="A7464">
        <v>21.2640757443654</v>
      </c>
      <c r="B7464">
        <v>-9.4200428026951801</v>
      </c>
    </row>
    <row r="7465" spans="1:2" x14ac:dyDescent="0.25">
      <c r="A7465">
        <v>32.829667146925601</v>
      </c>
      <c r="B7465">
        <v>-7.4259561070024001</v>
      </c>
    </row>
    <row r="7466" spans="1:2" x14ac:dyDescent="0.25">
      <c r="A7466">
        <v>-4.2367182111763597</v>
      </c>
      <c r="B7466">
        <v>0.37899098854256302</v>
      </c>
    </row>
    <row r="7467" spans="1:2" x14ac:dyDescent="0.25">
      <c r="A7467">
        <v>-0.35961214586997903</v>
      </c>
      <c r="B7467">
        <v>7.4172860600253596</v>
      </c>
    </row>
    <row r="7468" spans="1:2" x14ac:dyDescent="0.25">
      <c r="A7468">
        <f>-24.6834964476758</f>
        <v>-24.6834964476758</v>
      </c>
      <c r="B7468">
        <v>-17.230947213327902</v>
      </c>
    </row>
    <row r="7469" spans="1:2" x14ac:dyDescent="0.25">
      <c r="A7469">
        <v>25.7772374083895</v>
      </c>
      <c r="B7469">
        <v>-1.76194657763481</v>
      </c>
    </row>
    <row r="7470" spans="1:2" x14ac:dyDescent="0.25">
      <c r="A7470">
        <f>-22.832910820091</f>
        <v>-22.832910820091001</v>
      </c>
      <c r="B7470">
        <v>-14.2246260868381</v>
      </c>
    </row>
    <row r="7471" spans="1:2" x14ac:dyDescent="0.25">
      <c r="A7471">
        <f>-28.4400390728025</f>
        <v>-28.440039072802499</v>
      </c>
      <c r="B7471">
        <v>-9.7199664015050793</v>
      </c>
    </row>
    <row r="7472" spans="1:2" x14ac:dyDescent="0.25">
      <c r="A7472">
        <f>-33.1569890767209</f>
        <v>-33.156989076720897</v>
      </c>
      <c r="B7472">
        <v>-17.512294919454</v>
      </c>
    </row>
    <row r="7473" spans="1:2" x14ac:dyDescent="0.25">
      <c r="A7473">
        <f>-16.6288368977886</f>
        <v>-16.628836897788599</v>
      </c>
      <c r="B7473">
        <v>-15.3326737655473</v>
      </c>
    </row>
    <row r="7474" spans="1:2" x14ac:dyDescent="0.25">
      <c r="A7474">
        <v>24.2072844512155</v>
      </c>
      <c r="B7474">
        <v>-3.6151256918724601</v>
      </c>
    </row>
    <row r="7475" spans="1:2" x14ac:dyDescent="0.25">
      <c r="A7475">
        <v>21.5047762117883</v>
      </c>
      <c r="B7475">
        <v>-8.04457414990088</v>
      </c>
    </row>
    <row r="7476" spans="1:2" x14ac:dyDescent="0.25">
      <c r="A7476">
        <f>-30.6869353854981</f>
        <v>-30.686935385498099</v>
      </c>
      <c r="B7476">
        <v>-11.784726072755699</v>
      </c>
    </row>
    <row r="7477" spans="1:2" x14ac:dyDescent="0.25">
      <c r="A7477">
        <v>11.6752738246365</v>
      </c>
      <c r="B7477">
        <v>6.67162319269816</v>
      </c>
    </row>
    <row r="7478" spans="1:2" x14ac:dyDescent="0.25">
      <c r="A7478">
        <v>21.845928047037798</v>
      </c>
      <c r="B7478">
        <v>-4.9747071811472896</v>
      </c>
    </row>
    <row r="7479" spans="1:2" x14ac:dyDescent="0.25">
      <c r="A7479">
        <f>-17.6338442335592</f>
        <v>-17.633844233559198</v>
      </c>
      <c r="B7479">
        <v>-16.420724898431001</v>
      </c>
    </row>
    <row r="7480" spans="1:2" x14ac:dyDescent="0.25">
      <c r="A7480">
        <v>39.558533872551699</v>
      </c>
      <c r="B7480">
        <v>-7.4129676845550199</v>
      </c>
    </row>
    <row r="7481" spans="1:2" x14ac:dyDescent="0.25">
      <c r="A7481">
        <v>23.9515331940549</v>
      </c>
      <c r="B7481">
        <v>-2.9708694430370999</v>
      </c>
    </row>
    <row r="7482" spans="1:2" x14ac:dyDescent="0.25">
      <c r="A7482">
        <f>-17.8567017556217</f>
        <v>-17.8567017556217</v>
      </c>
      <c r="B7482">
        <v>-16.319086476779098</v>
      </c>
    </row>
    <row r="7483" spans="1:2" x14ac:dyDescent="0.25">
      <c r="A7483">
        <v>28.742939553504101</v>
      </c>
      <c r="B7483">
        <v>-6.34303733637483</v>
      </c>
    </row>
    <row r="7484" spans="1:2" x14ac:dyDescent="0.25">
      <c r="A7484">
        <v>11.5344068885185</v>
      </c>
      <c r="B7484">
        <v>0.20835117747919399</v>
      </c>
    </row>
    <row r="7485" spans="1:2" x14ac:dyDescent="0.25">
      <c r="A7485">
        <v>-5.0196884224517202</v>
      </c>
      <c r="B7485">
        <v>5.1896246177028296</v>
      </c>
    </row>
    <row r="7486" spans="1:2" x14ac:dyDescent="0.25">
      <c r="A7486">
        <v>22.5384083943893</v>
      </c>
      <c r="B7486">
        <v>-9.6174498867448808</v>
      </c>
    </row>
    <row r="7487" spans="1:2" x14ac:dyDescent="0.25">
      <c r="A7487">
        <v>4.6803939926188098</v>
      </c>
      <c r="B7487">
        <v>1.98867183478155</v>
      </c>
    </row>
    <row r="7488" spans="1:2" x14ac:dyDescent="0.25">
      <c r="A7488">
        <f>-30.7520140449742</f>
        <v>-30.752014044974199</v>
      </c>
      <c r="B7488">
        <v>-18.823537875307899</v>
      </c>
    </row>
    <row r="7489" spans="1:2" x14ac:dyDescent="0.25">
      <c r="A7489">
        <v>8.8685202506912706</v>
      </c>
      <c r="B7489">
        <v>2.6688586730220001</v>
      </c>
    </row>
    <row r="7490" spans="1:2" x14ac:dyDescent="0.25">
      <c r="A7490">
        <v>30.859132445375401</v>
      </c>
      <c r="B7490">
        <v>-1.5171702211764899</v>
      </c>
    </row>
    <row r="7491" spans="1:2" x14ac:dyDescent="0.25">
      <c r="A7491">
        <f>-22.4053619637288</f>
        <v>-22.405361963728801</v>
      </c>
      <c r="B7491">
        <v>-13.902313385413199</v>
      </c>
    </row>
    <row r="7492" spans="1:2" x14ac:dyDescent="0.25">
      <c r="A7492">
        <v>26.1382354031999</v>
      </c>
      <c r="B7492">
        <v>-4.00886408689927</v>
      </c>
    </row>
    <row r="7493" spans="1:2" x14ac:dyDescent="0.25">
      <c r="A7493">
        <v>-3.11139326938078</v>
      </c>
      <c r="B7493">
        <v>1.3013251929709699</v>
      </c>
    </row>
    <row r="7494" spans="1:2" x14ac:dyDescent="0.25">
      <c r="A7494">
        <f>-17.0742862169805</f>
        <v>-17.0742862169805</v>
      </c>
      <c r="B7494">
        <v>-13.715450583143999</v>
      </c>
    </row>
    <row r="7495" spans="1:2" x14ac:dyDescent="0.25">
      <c r="A7495">
        <v>-1.3820199517341101</v>
      </c>
      <c r="B7495">
        <v>6.1408959317086396</v>
      </c>
    </row>
    <row r="7496" spans="1:2" x14ac:dyDescent="0.25">
      <c r="A7496">
        <v>28.527519827509298</v>
      </c>
      <c r="B7496">
        <v>-6.6638315505077204</v>
      </c>
    </row>
    <row r="7497" spans="1:2" x14ac:dyDescent="0.25">
      <c r="A7497">
        <f>-29.3227931277947</f>
        <v>-29.3227931277947</v>
      </c>
      <c r="B7497">
        <v>-12.326660651763</v>
      </c>
    </row>
    <row r="7498" spans="1:2" x14ac:dyDescent="0.25">
      <c r="A7498">
        <f>-32.9792551288206</f>
        <v>-32.979255128820597</v>
      </c>
      <c r="B7498">
        <v>-16.883208514997001</v>
      </c>
    </row>
    <row r="7499" spans="1:2" x14ac:dyDescent="0.25">
      <c r="A7499">
        <f>-28.7148673878603</f>
        <v>-28.714867387860298</v>
      </c>
      <c r="B7499">
        <v>-10.8255146884299</v>
      </c>
    </row>
    <row r="7500" spans="1:2" x14ac:dyDescent="0.25">
      <c r="A7500">
        <v>39.884074718629599</v>
      </c>
      <c r="B7500">
        <v>-0.79580002621760504</v>
      </c>
    </row>
    <row r="7501" spans="1:2" x14ac:dyDescent="0.25">
      <c r="A7501">
        <v>26.0923457135275</v>
      </c>
      <c r="B7501">
        <v>-9.3089048922939295</v>
      </c>
    </row>
    <row r="7502" spans="1:2" x14ac:dyDescent="0.25">
      <c r="A7502">
        <v>10.4713159907059</v>
      </c>
      <c r="B7502">
        <v>9.6407955944785897</v>
      </c>
    </row>
    <row r="7503" spans="1:2" x14ac:dyDescent="0.25">
      <c r="A7503">
        <f>-19.9039503567398</f>
        <v>-19.903950356739799</v>
      </c>
      <c r="B7503">
        <v>-10.248105078308299</v>
      </c>
    </row>
    <row r="7504" spans="1:2" x14ac:dyDescent="0.25">
      <c r="A7504">
        <v>40.217541262038701</v>
      </c>
      <c r="B7504">
        <v>-1.5148321337564501</v>
      </c>
    </row>
    <row r="7505" spans="1:2" x14ac:dyDescent="0.25">
      <c r="A7505">
        <v>26.732724133123799</v>
      </c>
      <c r="B7505">
        <v>-4.1920649808988797</v>
      </c>
    </row>
    <row r="7506" spans="1:2" x14ac:dyDescent="0.25">
      <c r="A7506">
        <f>-18.2903997112712</f>
        <v>-18.290399711271199</v>
      </c>
      <c r="B7506">
        <v>-11.2096697133207</v>
      </c>
    </row>
    <row r="7507" spans="1:2" x14ac:dyDescent="0.25">
      <c r="A7507">
        <v>1.5252529011757401</v>
      </c>
      <c r="B7507">
        <v>2.8062370178743001</v>
      </c>
    </row>
    <row r="7508" spans="1:2" x14ac:dyDescent="0.25">
      <c r="A7508">
        <f>-31.5993601451097</f>
        <v>-31.599360145109699</v>
      </c>
      <c r="B7508">
        <v>-10.2416041640804</v>
      </c>
    </row>
    <row r="7509" spans="1:2" x14ac:dyDescent="0.25">
      <c r="A7509">
        <v>3.2547085272998899</v>
      </c>
      <c r="B7509">
        <v>2.5115725501110302</v>
      </c>
    </row>
    <row r="7510" spans="1:2" x14ac:dyDescent="0.25">
      <c r="A7510">
        <f>-28.9831529012276</f>
        <v>-28.983152901227601</v>
      </c>
      <c r="B7510">
        <v>-12.9750018394677</v>
      </c>
    </row>
    <row r="7511" spans="1:2" x14ac:dyDescent="0.25">
      <c r="A7511">
        <f>-26.1732431528675</f>
        <v>-26.173243152867499</v>
      </c>
      <c r="B7511">
        <v>-9.8151084221674694</v>
      </c>
    </row>
    <row r="7512" spans="1:2" x14ac:dyDescent="0.25">
      <c r="A7512">
        <f>-18.6498657741583</f>
        <v>-18.6498657741583</v>
      </c>
      <c r="B7512">
        <v>-12.979586184694</v>
      </c>
    </row>
    <row r="7513" spans="1:2" x14ac:dyDescent="0.25">
      <c r="A7513">
        <v>23.924372441255102</v>
      </c>
      <c r="B7513">
        <v>-6.7814964757430003</v>
      </c>
    </row>
    <row r="7514" spans="1:2" x14ac:dyDescent="0.25">
      <c r="A7514">
        <f>-16.6559560402722</f>
        <v>-16.655956040272201</v>
      </c>
      <c r="B7514">
        <v>-17.718367179196498</v>
      </c>
    </row>
    <row r="7515" spans="1:2" x14ac:dyDescent="0.25">
      <c r="A7515">
        <v>40.548238727745897</v>
      </c>
      <c r="B7515">
        <v>-4.2374954629703501</v>
      </c>
    </row>
    <row r="7516" spans="1:2" x14ac:dyDescent="0.25">
      <c r="A7516">
        <v>31.485880648676702</v>
      </c>
      <c r="B7516">
        <v>-0.33366590396872298</v>
      </c>
    </row>
    <row r="7517" spans="1:2" x14ac:dyDescent="0.25">
      <c r="A7517">
        <f>-26.8632147806725</f>
        <v>-26.8632147806725</v>
      </c>
      <c r="B7517">
        <v>-10.7332337475501</v>
      </c>
    </row>
    <row r="7518" spans="1:2" x14ac:dyDescent="0.25">
      <c r="A7518">
        <v>-3.8548307940440298</v>
      </c>
      <c r="B7518">
        <v>0.40802811789974602</v>
      </c>
    </row>
    <row r="7519" spans="1:2" x14ac:dyDescent="0.25">
      <c r="A7519">
        <f>-31.3527401806308</f>
        <v>-31.3527401806308</v>
      </c>
      <c r="B7519">
        <v>-14.603156864187801</v>
      </c>
    </row>
    <row r="7520" spans="1:2" x14ac:dyDescent="0.25">
      <c r="A7520">
        <v>12.742259172081001</v>
      </c>
      <c r="B7520">
        <v>6.5673158445575401</v>
      </c>
    </row>
    <row r="7521" spans="1:2" x14ac:dyDescent="0.25">
      <c r="A7521">
        <v>3.7022581189819599</v>
      </c>
      <c r="B7521">
        <v>2.65057688307374</v>
      </c>
    </row>
    <row r="7522" spans="1:2" x14ac:dyDescent="0.25">
      <c r="A7522">
        <v>7.7571263790615497</v>
      </c>
      <c r="B7522">
        <v>6.8924381279465896</v>
      </c>
    </row>
    <row r="7523" spans="1:2" x14ac:dyDescent="0.25">
      <c r="A7523">
        <v>30.7669490220939</v>
      </c>
      <c r="B7523">
        <v>-3.96898923497755</v>
      </c>
    </row>
    <row r="7524" spans="1:2" x14ac:dyDescent="0.25">
      <c r="A7524">
        <v>21.143545026588701</v>
      </c>
      <c r="B7524">
        <v>-2.2223841592346298</v>
      </c>
    </row>
    <row r="7525" spans="1:2" x14ac:dyDescent="0.25">
      <c r="A7525">
        <v>5.6190895686854097</v>
      </c>
      <c r="B7525">
        <v>6.3547523026997599</v>
      </c>
    </row>
    <row r="7526" spans="1:2" x14ac:dyDescent="0.25">
      <c r="A7526">
        <f>-22.5132750784992</f>
        <v>-22.513275078499198</v>
      </c>
      <c r="B7526">
        <v>-10.279223445417999</v>
      </c>
    </row>
    <row r="7527" spans="1:2" x14ac:dyDescent="0.25">
      <c r="A7527">
        <v>27.934212784487599</v>
      </c>
      <c r="B7527">
        <v>-1.6026037760693099</v>
      </c>
    </row>
    <row r="7528" spans="1:2" x14ac:dyDescent="0.25">
      <c r="A7528">
        <v>35.466087701687599</v>
      </c>
      <c r="B7528">
        <v>-3.0317775164225802</v>
      </c>
    </row>
    <row r="7529" spans="1:2" x14ac:dyDescent="0.25">
      <c r="A7529">
        <f>-22.767766803841</f>
        <v>-22.767766803840999</v>
      </c>
      <c r="B7529">
        <v>-18.659591679348001</v>
      </c>
    </row>
    <row r="7530" spans="1:2" x14ac:dyDescent="0.25">
      <c r="A7530">
        <f>-24.9337472955221</f>
        <v>-24.9337472955221</v>
      </c>
      <c r="B7530">
        <v>-11.646257285984101</v>
      </c>
    </row>
    <row r="7531" spans="1:2" x14ac:dyDescent="0.25">
      <c r="A7531">
        <f>-21.623358178134</f>
        <v>-21.623358178134001</v>
      </c>
      <c r="B7531">
        <v>-11.294882405794199</v>
      </c>
    </row>
    <row r="7532" spans="1:2" x14ac:dyDescent="0.25">
      <c r="A7532">
        <v>24.963883260024399</v>
      </c>
      <c r="B7532">
        <v>-1.1850548993285499</v>
      </c>
    </row>
    <row r="7533" spans="1:2" x14ac:dyDescent="0.25">
      <c r="A7533">
        <f>-30.95726989943</f>
        <v>-30.957269899429999</v>
      </c>
      <c r="B7533">
        <v>-9.97357449399634</v>
      </c>
    </row>
    <row r="7534" spans="1:2" x14ac:dyDescent="0.25">
      <c r="A7534">
        <f>-34.1796763521352</f>
        <v>-34.179676352135203</v>
      </c>
      <c r="B7534">
        <v>-14.2640582396343</v>
      </c>
    </row>
    <row r="7535" spans="1:2" x14ac:dyDescent="0.25">
      <c r="A7535">
        <v>30.825652466883501</v>
      </c>
      <c r="B7535">
        <v>-6.11306767945677</v>
      </c>
    </row>
    <row r="7536" spans="1:2" x14ac:dyDescent="0.25">
      <c r="A7536">
        <v>23.194446136229601</v>
      </c>
      <c r="B7536">
        <v>-3.1882267153278199</v>
      </c>
    </row>
    <row r="7537" spans="1:2" x14ac:dyDescent="0.25">
      <c r="A7537">
        <v>36.096951197807897</v>
      </c>
      <c r="B7537">
        <v>-8.3948865609251602</v>
      </c>
    </row>
    <row r="7538" spans="1:2" x14ac:dyDescent="0.25">
      <c r="A7538">
        <v>13.461173379150299</v>
      </c>
      <c r="B7538">
        <v>8.7317002016447791</v>
      </c>
    </row>
    <row r="7539" spans="1:2" x14ac:dyDescent="0.25">
      <c r="A7539">
        <f>-22.956730149891</f>
        <v>-22.956730149891001</v>
      </c>
      <c r="B7539">
        <v>-9.5618474590538796</v>
      </c>
    </row>
    <row r="7540" spans="1:2" x14ac:dyDescent="0.25">
      <c r="A7540">
        <f>-25.5783270572416</f>
        <v>-25.578327057241601</v>
      </c>
      <c r="B7540">
        <v>-15.4458326716372</v>
      </c>
    </row>
    <row r="7541" spans="1:2" x14ac:dyDescent="0.25">
      <c r="A7541">
        <v>-4.8743285983237898</v>
      </c>
      <c r="B7541">
        <v>6.7794853692106303</v>
      </c>
    </row>
    <row r="7542" spans="1:2" x14ac:dyDescent="0.25">
      <c r="A7542">
        <v>37.871055293205302</v>
      </c>
      <c r="B7542">
        <v>0.12752063631629201</v>
      </c>
    </row>
    <row r="7543" spans="1:2" x14ac:dyDescent="0.25">
      <c r="A7543">
        <v>21.6039885755775</v>
      </c>
      <c r="B7543">
        <v>-7.0633817264650096</v>
      </c>
    </row>
    <row r="7544" spans="1:2" x14ac:dyDescent="0.25">
      <c r="A7544">
        <f>-21.693360903741</f>
        <v>-21.693360903740999</v>
      </c>
      <c r="B7544">
        <v>-16.8595206193311</v>
      </c>
    </row>
    <row r="7545" spans="1:2" x14ac:dyDescent="0.25">
      <c r="A7545">
        <f>-25.7491566794554</f>
        <v>-25.7491566794554</v>
      </c>
      <c r="B7545">
        <v>-14.266437698422999</v>
      </c>
    </row>
    <row r="7546" spans="1:2" x14ac:dyDescent="0.25">
      <c r="A7546">
        <v>26.691799726364</v>
      </c>
      <c r="B7546">
        <v>4.0689394032847603E-2</v>
      </c>
    </row>
    <row r="7547" spans="1:2" x14ac:dyDescent="0.25">
      <c r="A7547">
        <v>39.975355893018197</v>
      </c>
      <c r="B7547">
        <v>-6.9185832126653697</v>
      </c>
    </row>
    <row r="7548" spans="1:2" x14ac:dyDescent="0.25">
      <c r="A7548">
        <f>-20.067986704689</f>
        <v>-20.067986704689002</v>
      </c>
      <c r="B7548">
        <v>-11.908988864744501</v>
      </c>
    </row>
    <row r="7549" spans="1:2" x14ac:dyDescent="0.25">
      <c r="A7549">
        <f>-31.0522774328452</f>
        <v>-31.052277432845202</v>
      </c>
      <c r="B7549">
        <v>-16.548135241234501</v>
      </c>
    </row>
    <row r="7550" spans="1:2" x14ac:dyDescent="0.25">
      <c r="A7550">
        <v>9.5467073644804703</v>
      </c>
      <c r="B7550">
        <v>8.6949101601204504</v>
      </c>
    </row>
    <row r="7551" spans="1:2" x14ac:dyDescent="0.25">
      <c r="A7551">
        <v>0.89596918161700401</v>
      </c>
      <c r="B7551">
        <v>8.8790826355917005</v>
      </c>
    </row>
    <row r="7552" spans="1:2" x14ac:dyDescent="0.25">
      <c r="A7552">
        <v>8.4998149263695204</v>
      </c>
      <c r="B7552">
        <v>-0.27036909070562698</v>
      </c>
    </row>
    <row r="7553" spans="1:2" x14ac:dyDescent="0.25">
      <c r="A7553">
        <v>5.1086790990515096</v>
      </c>
      <c r="B7553">
        <v>2.6371069074758799</v>
      </c>
    </row>
    <row r="7554" spans="1:2" x14ac:dyDescent="0.25">
      <c r="A7554">
        <f>-31.3924432405688</f>
        <v>-31.392443240568799</v>
      </c>
      <c r="B7554">
        <v>-13.3726296138541</v>
      </c>
    </row>
    <row r="7555" spans="1:2" x14ac:dyDescent="0.25">
      <c r="A7555">
        <v>25.166903930539402</v>
      </c>
      <c r="B7555">
        <v>-0.15136037758432599</v>
      </c>
    </row>
    <row r="7556" spans="1:2" x14ac:dyDescent="0.25">
      <c r="A7556">
        <v>40.543158639692898</v>
      </c>
      <c r="B7556">
        <v>-3.8056837037420599</v>
      </c>
    </row>
    <row r="7557" spans="1:2" x14ac:dyDescent="0.25">
      <c r="A7557">
        <v>30.8844560779883</v>
      </c>
      <c r="B7557">
        <v>-9.4403013997294298</v>
      </c>
    </row>
    <row r="7558" spans="1:2" x14ac:dyDescent="0.25">
      <c r="A7558">
        <v>23.733566657570499</v>
      </c>
      <c r="B7558">
        <v>-7.6262666136073003</v>
      </c>
    </row>
    <row r="7559" spans="1:2" x14ac:dyDescent="0.25">
      <c r="A7559">
        <v>-0.69381193079415704</v>
      </c>
      <c r="B7559">
        <v>7.6969672489670096</v>
      </c>
    </row>
    <row r="7560" spans="1:2" x14ac:dyDescent="0.25">
      <c r="A7560">
        <f>-30.963721949711</f>
        <v>-30.963721949711001</v>
      </c>
      <c r="B7560">
        <v>-10.762198513404501</v>
      </c>
    </row>
    <row r="7561" spans="1:2" x14ac:dyDescent="0.25">
      <c r="A7561">
        <v>31.892467230137498</v>
      </c>
      <c r="B7561">
        <v>-0.89955377196011099</v>
      </c>
    </row>
    <row r="7562" spans="1:2" x14ac:dyDescent="0.25">
      <c r="A7562">
        <v>39.969621686125997</v>
      </c>
      <c r="B7562">
        <v>-2.2225384006959699</v>
      </c>
    </row>
    <row r="7563" spans="1:2" x14ac:dyDescent="0.25">
      <c r="A7563">
        <v>-5.1517376409165401</v>
      </c>
      <c r="B7563">
        <v>3.30948760303307</v>
      </c>
    </row>
    <row r="7564" spans="1:2" x14ac:dyDescent="0.25">
      <c r="A7564">
        <f>-23.0055741861236</f>
        <v>-23.005574186123599</v>
      </c>
      <c r="B7564">
        <v>-17.504960329731801</v>
      </c>
    </row>
    <row r="7565" spans="1:2" x14ac:dyDescent="0.25">
      <c r="A7565">
        <v>27.167710215404099</v>
      </c>
      <c r="B7565">
        <v>-7.7966123741743001</v>
      </c>
    </row>
    <row r="7566" spans="1:2" x14ac:dyDescent="0.25">
      <c r="A7566">
        <f>-33.751932402401</f>
        <v>-33.751932402401003</v>
      </c>
      <c r="B7566">
        <v>-11.2673944889809</v>
      </c>
    </row>
    <row r="7567" spans="1:2" x14ac:dyDescent="0.25">
      <c r="A7567">
        <v>35.028796888630502</v>
      </c>
      <c r="B7567">
        <v>-5.3979791285854404</v>
      </c>
    </row>
    <row r="7568" spans="1:2" x14ac:dyDescent="0.25">
      <c r="A7568">
        <f>-24.6657936962139</f>
        <v>-24.6657936962139</v>
      </c>
      <c r="B7568">
        <v>-17.499612709979601</v>
      </c>
    </row>
    <row r="7569" spans="1:2" x14ac:dyDescent="0.25">
      <c r="A7569">
        <v>29.390906043311901</v>
      </c>
      <c r="B7569">
        <v>-8.5889404227755897</v>
      </c>
    </row>
    <row r="7570" spans="1:2" x14ac:dyDescent="0.25">
      <c r="A7570">
        <v>7.3781989828196997</v>
      </c>
      <c r="B7570">
        <v>6.2052956479242196</v>
      </c>
    </row>
    <row r="7571" spans="1:2" x14ac:dyDescent="0.25">
      <c r="A7571">
        <v>30.4321537616804</v>
      </c>
      <c r="B7571">
        <v>-0.809516307993696</v>
      </c>
    </row>
    <row r="7572" spans="1:2" x14ac:dyDescent="0.25">
      <c r="A7572">
        <v>29.221454144976001</v>
      </c>
      <c r="B7572">
        <v>-3.0295307836116701</v>
      </c>
    </row>
    <row r="7573" spans="1:2" x14ac:dyDescent="0.25">
      <c r="A7573">
        <v>9.0608195982391706</v>
      </c>
      <c r="B7573">
        <v>3.7735831937873199</v>
      </c>
    </row>
    <row r="7574" spans="1:2" x14ac:dyDescent="0.25">
      <c r="A7574">
        <v>25.815843738204698</v>
      </c>
      <c r="B7574">
        <v>-3.7689363899006398</v>
      </c>
    </row>
    <row r="7575" spans="1:2" x14ac:dyDescent="0.25">
      <c r="A7575">
        <f>-15.696170191398</f>
        <v>-15.696170191398</v>
      </c>
      <c r="B7575">
        <v>-18.9560811038107</v>
      </c>
    </row>
    <row r="7576" spans="1:2" x14ac:dyDescent="0.25">
      <c r="A7576">
        <v>30.328302775369298</v>
      </c>
      <c r="B7576">
        <v>-5.7903151773704797</v>
      </c>
    </row>
    <row r="7577" spans="1:2" x14ac:dyDescent="0.25">
      <c r="A7577">
        <f>-27.2590711333426</f>
        <v>-27.259071133342601</v>
      </c>
      <c r="B7577">
        <v>-11.857962884894199</v>
      </c>
    </row>
    <row r="7578" spans="1:2" x14ac:dyDescent="0.25">
      <c r="A7578">
        <v>-1.6127453588140901</v>
      </c>
      <c r="B7578">
        <v>4.5844345089885801</v>
      </c>
    </row>
    <row r="7579" spans="1:2" x14ac:dyDescent="0.25">
      <c r="A7579">
        <v>21.5927113629647</v>
      </c>
      <c r="B7579">
        <v>-7.5990149560739297</v>
      </c>
    </row>
    <row r="7580" spans="1:2" x14ac:dyDescent="0.25">
      <c r="A7580">
        <f>-28.6367803700413</f>
        <v>-28.636780370041301</v>
      </c>
      <c r="B7580">
        <v>-13.340080402769001</v>
      </c>
    </row>
    <row r="7581" spans="1:2" x14ac:dyDescent="0.25">
      <c r="A7581">
        <v>27.583108063661999</v>
      </c>
      <c r="B7581">
        <v>-1.29309436032585</v>
      </c>
    </row>
    <row r="7582" spans="1:2" x14ac:dyDescent="0.25">
      <c r="A7582">
        <v>-4.30906864500162</v>
      </c>
      <c r="B7582">
        <v>3.91088003229402</v>
      </c>
    </row>
    <row r="7583" spans="1:2" x14ac:dyDescent="0.25">
      <c r="A7583">
        <f>-27.8399716814821</f>
        <v>-27.839971681482101</v>
      </c>
      <c r="B7583">
        <v>-15.7998425903574</v>
      </c>
    </row>
    <row r="7584" spans="1:2" x14ac:dyDescent="0.25">
      <c r="A7584">
        <v>-2.3867418433592</v>
      </c>
      <c r="B7584">
        <v>6.3644096315483898</v>
      </c>
    </row>
    <row r="7585" spans="1:2" x14ac:dyDescent="0.25">
      <c r="A7585">
        <v>32.663511288423898</v>
      </c>
      <c r="B7585">
        <v>-8.3797198743016601</v>
      </c>
    </row>
    <row r="7586" spans="1:2" x14ac:dyDescent="0.25">
      <c r="A7586">
        <v>22.9023230198103</v>
      </c>
      <c r="B7586">
        <v>-7.6014981022394696</v>
      </c>
    </row>
    <row r="7587" spans="1:2" x14ac:dyDescent="0.25">
      <c r="A7587">
        <v>4.0104734288508697</v>
      </c>
      <c r="B7587">
        <v>3.31596824285826</v>
      </c>
    </row>
    <row r="7588" spans="1:2" x14ac:dyDescent="0.25">
      <c r="A7588">
        <v>0.88387249208644003</v>
      </c>
      <c r="B7588">
        <v>4.9463803726659901</v>
      </c>
    </row>
    <row r="7589" spans="1:2" x14ac:dyDescent="0.25">
      <c r="A7589">
        <v>22.944070961053601</v>
      </c>
      <c r="B7589">
        <v>-3.8048087597968401</v>
      </c>
    </row>
    <row r="7590" spans="1:2" x14ac:dyDescent="0.25">
      <c r="A7590">
        <v>31.239990242889899</v>
      </c>
      <c r="B7590">
        <v>-7.0239739946090198</v>
      </c>
    </row>
    <row r="7591" spans="1:2" x14ac:dyDescent="0.25">
      <c r="A7591">
        <v>30.8325595335759</v>
      </c>
      <c r="B7591">
        <v>-1.03683650721344</v>
      </c>
    </row>
    <row r="7592" spans="1:2" x14ac:dyDescent="0.25">
      <c r="A7592">
        <v>31.272168579965999</v>
      </c>
      <c r="B7592">
        <v>-0.44798458211194597</v>
      </c>
    </row>
    <row r="7593" spans="1:2" x14ac:dyDescent="0.25">
      <c r="A7593">
        <v>29.964406156588598</v>
      </c>
      <c r="B7593">
        <v>-0.698949051399539</v>
      </c>
    </row>
    <row r="7594" spans="1:2" x14ac:dyDescent="0.25">
      <c r="A7594">
        <v>2.5000518388993198</v>
      </c>
      <c r="B7594">
        <v>7.8158076839592203</v>
      </c>
    </row>
    <row r="7595" spans="1:2" x14ac:dyDescent="0.25">
      <c r="A7595">
        <f>-34.6515414357402</f>
        <v>-34.651541435740199</v>
      </c>
      <c r="B7595">
        <v>-14.1984771215048</v>
      </c>
    </row>
    <row r="7596" spans="1:2" x14ac:dyDescent="0.25">
      <c r="A7596">
        <v>35.944951926513603</v>
      </c>
      <c r="B7596">
        <v>-3.4948184628941799</v>
      </c>
    </row>
    <row r="7597" spans="1:2" x14ac:dyDescent="0.25">
      <c r="A7597">
        <f>-18.8379008899832</f>
        <v>-18.837900889983199</v>
      </c>
      <c r="B7597">
        <v>-10.0066238266533</v>
      </c>
    </row>
    <row r="7598" spans="1:2" x14ac:dyDescent="0.25">
      <c r="A7598">
        <f>-22.489090806334</f>
        <v>-22.489090806334001</v>
      </c>
      <c r="B7598">
        <v>-13.712154675061599</v>
      </c>
    </row>
    <row r="7599" spans="1:2" x14ac:dyDescent="0.25">
      <c r="A7599">
        <v>36.947847243291797</v>
      </c>
      <c r="B7599">
        <v>-5.7855495896866396</v>
      </c>
    </row>
    <row r="7600" spans="1:2" x14ac:dyDescent="0.25">
      <c r="A7600">
        <f>-19.9433235109985</f>
        <v>-19.9433235109985</v>
      </c>
      <c r="B7600">
        <v>-13.9447842603276</v>
      </c>
    </row>
    <row r="7601" spans="1:2" x14ac:dyDescent="0.25">
      <c r="A7601">
        <v>3.9359602122118398</v>
      </c>
      <c r="B7601">
        <v>0.39594755250070102</v>
      </c>
    </row>
    <row r="7602" spans="1:2" x14ac:dyDescent="0.25">
      <c r="A7602">
        <f>-31.6331787009768</f>
        <v>-31.633178700976799</v>
      </c>
      <c r="B7602">
        <v>-18.596950150450599</v>
      </c>
    </row>
    <row r="7603" spans="1:2" x14ac:dyDescent="0.25">
      <c r="A7603">
        <f>-31.9518150202456</f>
        <v>-31.951815020245601</v>
      </c>
      <c r="B7603">
        <v>-17.546184941721499</v>
      </c>
    </row>
    <row r="7604" spans="1:2" x14ac:dyDescent="0.25">
      <c r="A7604">
        <v>34.605514020139204</v>
      </c>
      <c r="B7604">
        <v>-7.8133417821552502</v>
      </c>
    </row>
    <row r="7605" spans="1:2" x14ac:dyDescent="0.25">
      <c r="A7605">
        <v>23.100433882251</v>
      </c>
      <c r="B7605">
        <v>-2.4473432688479302</v>
      </c>
    </row>
    <row r="7606" spans="1:2" x14ac:dyDescent="0.25">
      <c r="A7606">
        <v>22.314710932712401</v>
      </c>
      <c r="B7606">
        <v>-3.4165419318911701</v>
      </c>
    </row>
    <row r="7607" spans="1:2" x14ac:dyDescent="0.25">
      <c r="A7607">
        <v>-6.17318871317541</v>
      </c>
      <c r="B7607">
        <v>0.54383136687141398</v>
      </c>
    </row>
    <row r="7608" spans="1:2" x14ac:dyDescent="0.25">
      <c r="A7608">
        <v>34.601517007935399</v>
      </c>
      <c r="B7608">
        <v>-0.92855918891552802</v>
      </c>
    </row>
    <row r="7609" spans="1:2" x14ac:dyDescent="0.25">
      <c r="A7609">
        <v>-0.12651200229777801</v>
      </c>
      <c r="B7609">
        <v>6.0387904427333101</v>
      </c>
    </row>
    <row r="7610" spans="1:2" x14ac:dyDescent="0.25">
      <c r="A7610">
        <v>-5.9635583907477896</v>
      </c>
      <c r="B7610">
        <v>7.9180817919292101</v>
      </c>
    </row>
    <row r="7611" spans="1:2" x14ac:dyDescent="0.25">
      <c r="A7611">
        <v>-4.2992901678767499</v>
      </c>
      <c r="B7611">
        <v>1.6219852642102299</v>
      </c>
    </row>
    <row r="7612" spans="1:2" x14ac:dyDescent="0.25">
      <c r="A7612">
        <v>28.931286611429801</v>
      </c>
      <c r="B7612">
        <v>-0.49787507523687502</v>
      </c>
    </row>
    <row r="7613" spans="1:2" x14ac:dyDescent="0.25">
      <c r="A7613">
        <f>-29.1776159713252</f>
        <v>-29.177615971325199</v>
      </c>
      <c r="B7613">
        <v>-16.217380738396301</v>
      </c>
    </row>
    <row r="7614" spans="1:2" x14ac:dyDescent="0.25">
      <c r="A7614">
        <v>22.113427133061698</v>
      </c>
      <c r="B7614">
        <v>-7.95388978359167</v>
      </c>
    </row>
    <row r="7615" spans="1:2" x14ac:dyDescent="0.25">
      <c r="A7615">
        <v>-0.48532374884683799</v>
      </c>
      <c r="B7615">
        <v>2.5853664614390199</v>
      </c>
    </row>
    <row r="7616" spans="1:2" x14ac:dyDescent="0.25">
      <c r="A7616">
        <v>37.883180983092203</v>
      </c>
      <c r="B7616">
        <v>-9.6501117091706394</v>
      </c>
    </row>
    <row r="7617" spans="1:2" x14ac:dyDescent="0.25">
      <c r="A7617">
        <v>-2.1847485077238198</v>
      </c>
      <c r="B7617">
        <v>3.0010014263994198</v>
      </c>
    </row>
    <row r="7618" spans="1:2" x14ac:dyDescent="0.25">
      <c r="A7618">
        <v>2.7961646189631701</v>
      </c>
      <c r="B7618">
        <v>4.1785030723600496</v>
      </c>
    </row>
    <row r="7619" spans="1:2" x14ac:dyDescent="0.25">
      <c r="A7619">
        <v>26.325849980516999</v>
      </c>
      <c r="B7619">
        <v>-8.6642421641408802</v>
      </c>
    </row>
    <row r="7620" spans="1:2" x14ac:dyDescent="0.25">
      <c r="A7620">
        <v>26.820701151340501</v>
      </c>
      <c r="B7620">
        <v>-5.6789445899102704</v>
      </c>
    </row>
    <row r="7621" spans="1:2" x14ac:dyDescent="0.25">
      <c r="A7621">
        <v>1.2264286917994101</v>
      </c>
      <c r="B7621">
        <v>5.4648418502043699</v>
      </c>
    </row>
    <row r="7622" spans="1:2" x14ac:dyDescent="0.25">
      <c r="A7622">
        <v>-1.29832919645037</v>
      </c>
      <c r="B7622">
        <v>1.9498851928776999</v>
      </c>
    </row>
    <row r="7623" spans="1:2" x14ac:dyDescent="0.25">
      <c r="A7623">
        <v>-5.6036140319180703</v>
      </c>
      <c r="B7623">
        <v>9.3441387237966609</v>
      </c>
    </row>
    <row r="7624" spans="1:2" x14ac:dyDescent="0.25">
      <c r="A7624">
        <v>26.070607653628699</v>
      </c>
      <c r="B7624">
        <v>-8.8903248336594505</v>
      </c>
    </row>
    <row r="7625" spans="1:2" x14ac:dyDescent="0.25">
      <c r="A7625">
        <v>4.6972982314848704</v>
      </c>
      <c r="B7625">
        <v>4.7351966897655</v>
      </c>
    </row>
    <row r="7626" spans="1:2" x14ac:dyDescent="0.25">
      <c r="A7626">
        <v>13.284678459347599</v>
      </c>
      <c r="B7626">
        <v>1.89090806378107</v>
      </c>
    </row>
    <row r="7627" spans="1:2" x14ac:dyDescent="0.25">
      <c r="A7627">
        <v>37.882907306820002</v>
      </c>
      <c r="B7627">
        <v>-8.9197479075590902</v>
      </c>
    </row>
    <row r="7628" spans="1:2" x14ac:dyDescent="0.25">
      <c r="A7628">
        <v>-6.1233359159624099</v>
      </c>
      <c r="B7628">
        <v>1.19424307155228</v>
      </c>
    </row>
    <row r="7629" spans="1:2" x14ac:dyDescent="0.25">
      <c r="A7629">
        <v>9.7809960981383295</v>
      </c>
      <c r="B7629">
        <v>8.3273844989132595</v>
      </c>
    </row>
    <row r="7630" spans="1:2" x14ac:dyDescent="0.25">
      <c r="A7630">
        <f>-19.9999269561931</f>
        <v>-19.9999269561931</v>
      </c>
      <c r="B7630">
        <v>-12.8361983896342</v>
      </c>
    </row>
    <row r="7631" spans="1:2" x14ac:dyDescent="0.25">
      <c r="A7631">
        <f>-28.2540601049336</f>
        <v>-28.2540601049336</v>
      </c>
      <c r="B7631">
        <v>-15.194143170848101</v>
      </c>
    </row>
    <row r="7632" spans="1:2" x14ac:dyDescent="0.25">
      <c r="A7632">
        <v>40.168809641896601</v>
      </c>
      <c r="B7632">
        <v>-7.8848241959461598</v>
      </c>
    </row>
    <row r="7633" spans="1:2" x14ac:dyDescent="0.25">
      <c r="A7633">
        <v>8.59421205753093</v>
      </c>
      <c r="B7633">
        <v>4.5683333348922597</v>
      </c>
    </row>
    <row r="7634" spans="1:2" x14ac:dyDescent="0.25">
      <c r="A7634">
        <v>26.243141438218601</v>
      </c>
      <c r="B7634">
        <v>-2.0757560292208699</v>
      </c>
    </row>
    <row r="7635" spans="1:2" x14ac:dyDescent="0.25">
      <c r="A7635">
        <v>34.980117206572203</v>
      </c>
      <c r="B7635">
        <v>-9.1157360047906106</v>
      </c>
    </row>
    <row r="7636" spans="1:2" x14ac:dyDescent="0.25">
      <c r="A7636">
        <v>-4.3708726137479497</v>
      </c>
      <c r="B7636">
        <v>7.1013054270000699</v>
      </c>
    </row>
    <row r="7637" spans="1:2" x14ac:dyDescent="0.25">
      <c r="A7637">
        <v>8.9465990217673106</v>
      </c>
      <c r="B7637">
        <v>9.5217008608473805E-2</v>
      </c>
    </row>
    <row r="7638" spans="1:2" x14ac:dyDescent="0.25">
      <c r="A7638">
        <f>-29.4466053626014</f>
        <v>-29.446605362601399</v>
      </c>
      <c r="B7638">
        <v>-17.086911358994399</v>
      </c>
    </row>
    <row r="7639" spans="1:2" x14ac:dyDescent="0.25">
      <c r="A7639">
        <v>9.7415372950928099</v>
      </c>
      <c r="B7639">
        <v>1.51264407062245</v>
      </c>
    </row>
    <row r="7640" spans="1:2" x14ac:dyDescent="0.25">
      <c r="A7640">
        <f>-27.1183505286152</f>
        <v>-27.118350528615199</v>
      </c>
      <c r="B7640">
        <v>-9.9528150057334308</v>
      </c>
    </row>
    <row r="7641" spans="1:2" x14ac:dyDescent="0.25">
      <c r="A7641">
        <v>2.15360187878965</v>
      </c>
      <c r="B7641">
        <v>7.7425429298596198</v>
      </c>
    </row>
    <row r="7642" spans="1:2" x14ac:dyDescent="0.25">
      <c r="A7642">
        <f>-25.2822549887952</f>
        <v>-25.282254988795199</v>
      </c>
      <c r="B7642">
        <v>-13.674172564651901</v>
      </c>
    </row>
    <row r="7643" spans="1:2" x14ac:dyDescent="0.25">
      <c r="A7643">
        <v>8.9291579167531303</v>
      </c>
      <c r="B7643">
        <v>5.9921566410282798</v>
      </c>
    </row>
    <row r="7644" spans="1:2" x14ac:dyDescent="0.25">
      <c r="A7644">
        <v>-4.3675853792705999</v>
      </c>
      <c r="B7644">
        <v>8.3813701105454399</v>
      </c>
    </row>
    <row r="7645" spans="1:2" x14ac:dyDescent="0.25">
      <c r="A7645">
        <v>-2.8984307240973899</v>
      </c>
      <c r="B7645">
        <v>5.7921648863852599</v>
      </c>
    </row>
    <row r="7646" spans="1:2" x14ac:dyDescent="0.25">
      <c r="A7646">
        <f>-33.7556950033435</f>
        <v>-33.755695003343497</v>
      </c>
      <c r="B7646">
        <v>-11.862591907124299</v>
      </c>
    </row>
    <row r="7647" spans="1:2" x14ac:dyDescent="0.25">
      <c r="A7647">
        <f>-23.5867199880919</f>
        <v>-23.5867199880919</v>
      </c>
      <c r="B7647">
        <v>-11.826981229880399</v>
      </c>
    </row>
    <row r="7648" spans="1:2" x14ac:dyDescent="0.25">
      <c r="A7648">
        <v>28.095676502153399</v>
      </c>
      <c r="B7648">
        <v>-3.5044429132031101</v>
      </c>
    </row>
    <row r="7649" spans="1:2" x14ac:dyDescent="0.25">
      <c r="A7649">
        <f>-25.0870346981565</f>
        <v>-25.087034698156501</v>
      </c>
      <c r="B7649">
        <v>-12.8383952755851</v>
      </c>
    </row>
    <row r="7650" spans="1:2" x14ac:dyDescent="0.25">
      <c r="A7650">
        <f>-19.7522339167275</f>
        <v>-19.752233916727501</v>
      </c>
      <c r="B7650">
        <v>-16.621738927484699</v>
      </c>
    </row>
    <row r="7651" spans="1:2" x14ac:dyDescent="0.25">
      <c r="A7651">
        <v>2.7014221060581698</v>
      </c>
      <c r="B7651">
        <v>0.47998833190242202</v>
      </c>
    </row>
    <row r="7652" spans="1:2" x14ac:dyDescent="0.25">
      <c r="A7652">
        <v>8.7396629593249902</v>
      </c>
      <c r="B7652">
        <v>5.9802812762704098</v>
      </c>
    </row>
    <row r="7653" spans="1:2" x14ac:dyDescent="0.25">
      <c r="A7653">
        <v>34.592587231269398</v>
      </c>
      <c r="B7653">
        <v>-5.76577706049315</v>
      </c>
    </row>
    <row r="7654" spans="1:2" x14ac:dyDescent="0.25">
      <c r="A7654">
        <f>-30.182578225061</f>
        <v>-30.182578225061</v>
      </c>
      <c r="B7654">
        <v>-14.1684623900569</v>
      </c>
    </row>
    <row r="7655" spans="1:2" x14ac:dyDescent="0.25">
      <c r="A7655">
        <f>-16.7591285759996</f>
        <v>-16.7591285759996</v>
      </c>
      <c r="B7655">
        <v>-14.1161427188384</v>
      </c>
    </row>
    <row r="7656" spans="1:2" x14ac:dyDescent="0.25">
      <c r="A7656">
        <v>40.631354058400099</v>
      </c>
      <c r="B7656">
        <v>-5.6449974266531804</v>
      </c>
    </row>
    <row r="7657" spans="1:2" x14ac:dyDescent="0.25">
      <c r="A7657">
        <v>-1.84033154722022</v>
      </c>
      <c r="B7657">
        <v>5.8778981110186903</v>
      </c>
    </row>
    <row r="7658" spans="1:2" x14ac:dyDescent="0.25">
      <c r="A7658">
        <f>-15.465225287605</f>
        <v>-15.465225287605</v>
      </c>
      <c r="B7658">
        <v>-13.494944288527501</v>
      </c>
    </row>
    <row r="7659" spans="1:2" x14ac:dyDescent="0.25">
      <c r="A7659">
        <v>34.428733292500098</v>
      </c>
      <c r="B7659">
        <v>-7.2533637675896099</v>
      </c>
    </row>
    <row r="7660" spans="1:2" x14ac:dyDescent="0.25">
      <c r="A7660">
        <f>-29.3454145545719</f>
        <v>-29.345414554571899</v>
      </c>
      <c r="B7660">
        <v>-18.301389510171202</v>
      </c>
    </row>
    <row r="7661" spans="1:2" x14ac:dyDescent="0.25">
      <c r="A7661">
        <v>10.735825756371501</v>
      </c>
      <c r="B7661">
        <v>4.4749971745974104</v>
      </c>
    </row>
    <row r="7662" spans="1:2" x14ac:dyDescent="0.25">
      <c r="A7662">
        <f>-17.8924994634098</f>
        <v>-17.892499463409798</v>
      </c>
      <c r="B7662">
        <v>-18.046750424914499</v>
      </c>
    </row>
    <row r="7663" spans="1:2" x14ac:dyDescent="0.25">
      <c r="A7663">
        <f>-16.8631989530803</f>
        <v>-16.8631989530803</v>
      </c>
      <c r="B7663">
        <v>-15.513806691623801</v>
      </c>
    </row>
    <row r="7664" spans="1:2" x14ac:dyDescent="0.25">
      <c r="A7664">
        <v>38.108409902934902</v>
      </c>
      <c r="B7664">
        <v>-4.4692200668161002</v>
      </c>
    </row>
    <row r="7665" spans="1:2" x14ac:dyDescent="0.25">
      <c r="A7665">
        <v>32.439833261256098</v>
      </c>
      <c r="B7665">
        <v>-2.9935651367676299</v>
      </c>
    </row>
    <row r="7666" spans="1:2" x14ac:dyDescent="0.25">
      <c r="A7666">
        <f>-23.6382095410959</f>
        <v>-23.6382095410959</v>
      </c>
      <c r="B7666">
        <v>-9.9475417189942199</v>
      </c>
    </row>
    <row r="7667" spans="1:2" x14ac:dyDescent="0.25">
      <c r="A7667">
        <f>-31.1144200714409</f>
        <v>-31.1144200714409</v>
      </c>
      <c r="B7667">
        <v>-9.4501310106889704</v>
      </c>
    </row>
    <row r="7668" spans="1:2" x14ac:dyDescent="0.25">
      <c r="A7668">
        <f>-24.7821999666221</f>
        <v>-24.782199966622098</v>
      </c>
      <c r="B7668">
        <v>-16.790233121423</v>
      </c>
    </row>
    <row r="7669" spans="1:2" x14ac:dyDescent="0.25">
      <c r="A7669">
        <v>36.814715584396502</v>
      </c>
      <c r="B7669">
        <v>0.32990542363571101</v>
      </c>
    </row>
    <row r="7670" spans="1:2" x14ac:dyDescent="0.25">
      <c r="A7670">
        <f>-30.0622666945208</f>
        <v>-30.062266694520801</v>
      </c>
      <c r="B7670">
        <v>-15.276945535992899</v>
      </c>
    </row>
    <row r="7671" spans="1:2" x14ac:dyDescent="0.25">
      <c r="A7671">
        <v>25.373375053941398</v>
      </c>
      <c r="B7671">
        <v>-8.3653398890715192</v>
      </c>
    </row>
    <row r="7672" spans="1:2" x14ac:dyDescent="0.25">
      <c r="A7672">
        <f>-23.456812262813</f>
        <v>-23.456812262812999</v>
      </c>
      <c r="B7672">
        <v>-18.506178335693999</v>
      </c>
    </row>
    <row r="7673" spans="1:2" x14ac:dyDescent="0.25">
      <c r="A7673">
        <v>0.25759368229380503</v>
      </c>
      <c r="B7673">
        <v>5.3864528770219504</v>
      </c>
    </row>
    <row r="7674" spans="1:2" x14ac:dyDescent="0.25">
      <c r="A7674">
        <v>38.227583164330802</v>
      </c>
      <c r="B7674">
        <v>-2.9888735514678402</v>
      </c>
    </row>
    <row r="7675" spans="1:2" x14ac:dyDescent="0.25">
      <c r="A7675">
        <v>12.0723005952358</v>
      </c>
      <c r="B7675">
        <v>6.9970712618846802</v>
      </c>
    </row>
    <row r="7676" spans="1:2" x14ac:dyDescent="0.25">
      <c r="A7676">
        <v>-1.1297643664758901</v>
      </c>
      <c r="B7676">
        <v>2.91170339371231</v>
      </c>
    </row>
    <row r="7677" spans="1:2" x14ac:dyDescent="0.25">
      <c r="A7677">
        <f>-29.0516082484118</f>
        <v>-29.051608248411799</v>
      </c>
      <c r="B7677">
        <v>-14.5328352197757</v>
      </c>
    </row>
    <row r="7678" spans="1:2" x14ac:dyDescent="0.25">
      <c r="A7678">
        <f>-17.1631317418151</f>
        <v>-17.1631317418151</v>
      </c>
      <c r="B7678">
        <v>-13.1682811784955</v>
      </c>
    </row>
    <row r="7679" spans="1:2" x14ac:dyDescent="0.25">
      <c r="A7679">
        <v>30.510259943215399</v>
      </c>
      <c r="B7679">
        <v>-1.17617939470511</v>
      </c>
    </row>
    <row r="7680" spans="1:2" x14ac:dyDescent="0.25">
      <c r="A7680">
        <v>38.006167220033802</v>
      </c>
      <c r="B7680">
        <v>-2.40139315033879</v>
      </c>
    </row>
    <row r="7681" spans="1:2" x14ac:dyDescent="0.25">
      <c r="A7681">
        <v>-4.4748896665632198</v>
      </c>
      <c r="B7681">
        <v>9.1558500305989092</v>
      </c>
    </row>
    <row r="7682" spans="1:2" x14ac:dyDescent="0.25">
      <c r="A7682">
        <f>-16.9703692940072</f>
        <v>-16.970369294007199</v>
      </c>
      <c r="B7682">
        <v>-19.389588448664199</v>
      </c>
    </row>
    <row r="7683" spans="1:2" x14ac:dyDescent="0.25">
      <c r="A7683">
        <v>8.5250120570504606</v>
      </c>
      <c r="B7683">
        <v>4.0726816032959299</v>
      </c>
    </row>
    <row r="7684" spans="1:2" x14ac:dyDescent="0.25">
      <c r="A7684">
        <f>-23.2636841998964</f>
        <v>-23.263684199896399</v>
      </c>
      <c r="B7684">
        <v>-9.9733287584510997</v>
      </c>
    </row>
    <row r="7685" spans="1:2" x14ac:dyDescent="0.25">
      <c r="A7685">
        <v>34.694726193878303</v>
      </c>
      <c r="B7685">
        <v>-5.6093706881252698</v>
      </c>
    </row>
    <row r="7686" spans="1:2" x14ac:dyDescent="0.25">
      <c r="A7686">
        <v>6.8195022850184097</v>
      </c>
      <c r="B7686">
        <v>7.7353348617540902</v>
      </c>
    </row>
    <row r="7687" spans="1:2" x14ac:dyDescent="0.25">
      <c r="A7687">
        <f>-21.9859489271858</f>
        <v>-21.985948927185799</v>
      </c>
      <c r="B7687">
        <v>-9.9262014788695492</v>
      </c>
    </row>
    <row r="7688" spans="1:2" x14ac:dyDescent="0.25">
      <c r="A7688">
        <v>3.46162169114436</v>
      </c>
      <c r="B7688">
        <v>3.58218567960889</v>
      </c>
    </row>
    <row r="7689" spans="1:2" x14ac:dyDescent="0.25">
      <c r="A7689">
        <v>30.335167209511699</v>
      </c>
      <c r="B7689">
        <v>-5.6009847723811497</v>
      </c>
    </row>
    <row r="7690" spans="1:2" x14ac:dyDescent="0.25">
      <c r="A7690">
        <f>-16.0026188238421</f>
        <v>-16.002618823842099</v>
      </c>
      <c r="B7690">
        <v>-11.013405739037699</v>
      </c>
    </row>
    <row r="7691" spans="1:2" x14ac:dyDescent="0.25">
      <c r="A7691">
        <f>-31.1264786383706</f>
        <v>-31.1264786383706</v>
      </c>
      <c r="B7691">
        <v>-17.461201059746099</v>
      </c>
    </row>
    <row r="7692" spans="1:2" x14ac:dyDescent="0.25">
      <c r="A7692">
        <f>-29.0560761765554</f>
        <v>-29.056076176555401</v>
      </c>
      <c r="B7692">
        <v>-11.758996877784901</v>
      </c>
    </row>
    <row r="7693" spans="1:2" x14ac:dyDescent="0.25">
      <c r="A7693">
        <f>-17.4504155996906</f>
        <v>-17.450415599690601</v>
      </c>
      <c r="B7693">
        <v>-12.1683329551923</v>
      </c>
    </row>
    <row r="7694" spans="1:2" x14ac:dyDescent="0.25">
      <c r="A7694">
        <v>-0.355809978645168</v>
      </c>
      <c r="B7694">
        <v>7.3995963939873999</v>
      </c>
    </row>
    <row r="7695" spans="1:2" x14ac:dyDescent="0.25">
      <c r="A7695">
        <f>-20.4495873011166</f>
        <v>-20.449587301116601</v>
      </c>
      <c r="B7695">
        <v>-15.283542110520299</v>
      </c>
    </row>
    <row r="7696" spans="1:2" x14ac:dyDescent="0.25">
      <c r="A7696">
        <v>30.338771523541599</v>
      </c>
      <c r="B7696">
        <v>-4.7626159473562604</v>
      </c>
    </row>
    <row r="7697" spans="1:2" x14ac:dyDescent="0.25">
      <c r="A7697">
        <f>-0.0734261582102862</f>
        <v>-7.3426158210286196E-2</v>
      </c>
      <c r="B7697">
        <v>-0.32687472551867303</v>
      </c>
    </row>
    <row r="7698" spans="1:2" x14ac:dyDescent="0.25">
      <c r="A7698">
        <v>12.743855640887601</v>
      </c>
      <c r="B7698">
        <v>8.2932866568365498</v>
      </c>
    </row>
    <row r="7699" spans="1:2" x14ac:dyDescent="0.25">
      <c r="A7699">
        <v>21.736084037221701</v>
      </c>
      <c r="B7699">
        <v>-2.4831316881026901</v>
      </c>
    </row>
    <row r="7700" spans="1:2" x14ac:dyDescent="0.25">
      <c r="A7700">
        <v>21.170417541696899</v>
      </c>
      <c r="B7700">
        <v>-6.3411602280227397</v>
      </c>
    </row>
    <row r="7701" spans="1:2" x14ac:dyDescent="0.25">
      <c r="A7701">
        <v>3.4427261562724398</v>
      </c>
      <c r="B7701">
        <v>3.3288592243908002</v>
      </c>
    </row>
    <row r="7702" spans="1:2" x14ac:dyDescent="0.25">
      <c r="A7702">
        <v>4.1348305431961698</v>
      </c>
      <c r="B7702">
        <v>6.76604235991908</v>
      </c>
    </row>
    <row r="7703" spans="1:2" x14ac:dyDescent="0.25">
      <c r="A7703">
        <f>-34.3218899710277</f>
        <v>-34.321889971027701</v>
      </c>
      <c r="B7703">
        <v>-15.756232305481999</v>
      </c>
    </row>
    <row r="7704" spans="1:2" x14ac:dyDescent="0.25">
      <c r="A7704">
        <f>-18.0430665372379</f>
        <v>-18.043066537237902</v>
      </c>
      <c r="B7704">
        <v>-12.130493624905199</v>
      </c>
    </row>
    <row r="7705" spans="1:2" x14ac:dyDescent="0.25">
      <c r="A7705">
        <f>-16.3811678889756</f>
        <v>-16.3811678889756</v>
      </c>
      <c r="B7705">
        <v>-17.1862067471933</v>
      </c>
    </row>
    <row r="7706" spans="1:2" x14ac:dyDescent="0.25">
      <c r="A7706">
        <v>3.7881390307809202</v>
      </c>
      <c r="B7706">
        <v>8.21130545136322</v>
      </c>
    </row>
    <row r="7707" spans="1:2" x14ac:dyDescent="0.25">
      <c r="A7707">
        <v>33.105669079163597</v>
      </c>
      <c r="B7707">
        <v>-6.8805719323940604</v>
      </c>
    </row>
    <row r="7708" spans="1:2" x14ac:dyDescent="0.25">
      <c r="A7708">
        <v>1.7615979293211299</v>
      </c>
      <c r="B7708">
        <v>3.9317308484063598</v>
      </c>
    </row>
    <row r="7709" spans="1:2" x14ac:dyDescent="0.25">
      <c r="A7709">
        <v>32.802030211478197</v>
      </c>
      <c r="B7709">
        <v>-9.5195925630067109</v>
      </c>
    </row>
    <row r="7710" spans="1:2" x14ac:dyDescent="0.25">
      <c r="A7710">
        <v>5.8206809379966398</v>
      </c>
      <c r="B7710">
        <v>0.19750742687306999</v>
      </c>
    </row>
    <row r="7711" spans="1:2" x14ac:dyDescent="0.25">
      <c r="A7711">
        <f>-19.2042283157215</f>
        <v>-19.204228315721501</v>
      </c>
      <c r="B7711">
        <v>-14.6595110650614</v>
      </c>
    </row>
    <row r="7712" spans="1:2" x14ac:dyDescent="0.25">
      <c r="A7712">
        <f>-26.2036040708604</f>
        <v>-26.203604070860401</v>
      </c>
      <c r="B7712">
        <v>-12.1671672180515</v>
      </c>
    </row>
    <row r="7713" spans="1:2" x14ac:dyDescent="0.25">
      <c r="A7713">
        <v>26.4007139610077</v>
      </c>
      <c r="B7713">
        <v>-2.3327822221593202</v>
      </c>
    </row>
    <row r="7714" spans="1:2" x14ac:dyDescent="0.25">
      <c r="A7714">
        <v>1.98244888854531</v>
      </c>
      <c r="B7714">
        <v>6.2357822328969297</v>
      </c>
    </row>
    <row r="7715" spans="1:2" x14ac:dyDescent="0.25">
      <c r="A7715">
        <f>-32.5949396238119</f>
        <v>-32.594939623811896</v>
      </c>
      <c r="B7715">
        <v>-11.514565190714</v>
      </c>
    </row>
    <row r="7716" spans="1:2" x14ac:dyDescent="0.25">
      <c r="A7716">
        <f>-18.4933139790641</f>
        <v>-18.493313979064101</v>
      </c>
      <c r="B7716">
        <v>-11.6423690976288</v>
      </c>
    </row>
    <row r="7717" spans="1:2" x14ac:dyDescent="0.25">
      <c r="A7717">
        <v>-3.491959193944</v>
      </c>
      <c r="B7717">
        <v>8.8793548983134603</v>
      </c>
    </row>
    <row r="7718" spans="1:2" x14ac:dyDescent="0.25">
      <c r="A7718">
        <v>36.743860131905997</v>
      </c>
      <c r="B7718">
        <v>-8.6618504914466801</v>
      </c>
    </row>
    <row r="7719" spans="1:2" x14ac:dyDescent="0.25">
      <c r="A7719">
        <v>33.645930925781499</v>
      </c>
      <c r="B7719">
        <v>-7.8992231902245802</v>
      </c>
    </row>
    <row r="7720" spans="1:2" x14ac:dyDescent="0.25">
      <c r="A7720">
        <f>-21.3413531500839</f>
        <v>-21.341353150083901</v>
      </c>
      <c r="B7720">
        <v>-11.1994437281784</v>
      </c>
    </row>
    <row r="7721" spans="1:2" x14ac:dyDescent="0.25">
      <c r="A7721">
        <f>-18.5649905634553</f>
        <v>-18.5649905634553</v>
      </c>
      <c r="B7721">
        <v>-16.8843542510756</v>
      </c>
    </row>
    <row r="7722" spans="1:2" x14ac:dyDescent="0.25">
      <c r="A7722">
        <v>28.819983739762801</v>
      </c>
      <c r="B7722">
        <v>-2.3791004979391901</v>
      </c>
    </row>
    <row r="7723" spans="1:2" x14ac:dyDescent="0.25">
      <c r="A7723">
        <v>25.729845554315101</v>
      </c>
      <c r="B7723">
        <v>-7.0433115375861099</v>
      </c>
    </row>
    <row r="7724" spans="1:2" x14ac:dyDescent="0.25">
      <c r="A7724">
        <f>-23.7901554394488</f>
        <v>-23.7901554394488</v>
      </c>
      <c r="B7724">
        <v>-13.5385438040453</v>
      </c>
    </row>
    <row r="7725" spans="1:2" x14ac:dyDescent="0.25">
      <c r="A7725">
        <f>-29.8312269985165</f>
        <v>-29.831226998516499</v>
      </c>
      <c r="B7725">
        <v>-13.543405732013801</v>
      </c>
    </row>
    <row r="7726" spans="1:2" x14ac:dyDescent="0.25">
      <c r="A7726">
        <f>-19.6018269707417</f>
        <v>-19.601826970741701</v>
      </c>
      <c r="B7726">
        <v>-17.508881300999501</v>
      </c>
    </row>
    <row r="7727" spans="1:2" x14ac:dyDescent="0.25">
      <c r="A7727">
        <v>10.4205362103966</v>
      </c>
      <c r="B7727">
        <v>7.0021950995113604</v>
      </c>
    </row>
    <row r="7728" spans="1:2" x14ac:dyDescent="0.25">
      <c r="A7728">
        <f>-25.9342835022873</f>
        <v>-25.9342835022873</v>
      </c>
      <c r="B7728">
        <v>-10.308447614596201</v>
      </c>
    </row>
    <row r="7729" spans="1:2" x14ac:dyDescent="0.25">
      <c r="A7729">
        <v>36.449321508530502</v>
      </c>
      <c r="B7729">
        <v>-9.4938435862441697</v>
      </c>
    </row>
    <row r="7730" spans="1:2" x14ac:dyDescent="0.25">
      <c r="A7730">
        <f>-21.226300638639</f>
        <v>-21.226300638639</v>
      </c>
      <c r="B7730">
        <v>-16.9967447184078</v>
      </c>
    </row>
    <row r="7731" spans="1:2" x14ac:dyDescent="0.25">
      <c r="A7731">
        <v>25.023822289188601</v>
      </c>
      <c r="B7731">
        <v>-1.61243431806116</v>
      </c>
    </row>
    <row r="7732" spans="1:2" x14ac:dyDescent="0.25">
      <c r="A7732">
        <v>1.0294461138916799</v>
      </c>
      <c r="B7732">
        <v>1.4820861409420301</v>
      </c>
    </row>
    <row r="7733" spans="1:2" x14ac:dyDescent="0.25">
      <c r="A7733">
        <f>-34.7821843853661</f>
        <v>-34.782184385366101</v>
      </c>
      <c r="B7733">
        <v>-15.1584228300633</v>
      </c>
    </row>
    <row r="7734" spans="1:2" x14ac:dyDescent="0.25">
      <c r="A7734">
        <v>40.405214900987097</v>
      </c>
      <c r="B7734">
        <v>-6.4224272715346604</v>
      </c>
    </row>
    <row r="7735" spans="1:2" x14ac:dyDescent="0.25">
      <c r="A7735">
        <f>-29.5894169503866</f>
        <v>-29.5894169503866</v>
      </c>
      <c r="B7735">
        <v>-13.0870239801685</v>
      </c>
    </row>
    <row r="7736" spans="1:2" x14ac:dyDescent="0.25">
      <c r="A7736">
        <v>21.4528898080871</v>
      </c>
      <c r="B7736">
        <v>-2.6955188070848899</v>
      </c>
    </row>
    <row r="7737" spans="1:2" x14ac:dyDescent="0.25">
      <c r="A7737">
        <f>-16.1238470963826</f>
        <v>-16.123847096382601</v>
      </c>
      <c r="B7737">
        <v>-13.86498377238</v>
      </c>
    </row>
    <row r="7738" spans="1:2" x14ac:dyDescent="0.25">
      <c r="A7738">
        <v>4.8100416619564097</v>
      </c>
      <c r="B7738">
        <v>0.41800503561239499</v>
      </c>
    </row>
    <row r="7739" spans="1:2" x14ac:dyDescent="0.25">
      <c r="A7739">
        <f>-28.9654899960015</f>
        <v>-28.965489996001502</v>
      </c>
      <c r="B7739">
        <v>-19.109709221078099</v>
      </c>
    </row>
    <row r="7740" spans="1:2" x14ac:dyDescent="0.25">
      <c r="A7740">
        <f>-33.9611602721277</f>
        <v>-33.961160272127699</v>
      </c>
      <c r="B7740">
        <v>-10.1543947330525</v>
      </c>
    </row>
    <row r="7741" spans="1:2" x14ac:dyDescent="0.25">
      <c r="A7741">
        <v>0.501400721098338</v>
      </c>
      <c r="B7741">
        <v>-0.13362868861000299</v>
      </c>
    </row>
    <row r="7742" spans="1:2" x14ac:dyDescent="0.25">
      <c r="A7742">
        <v>34.014335263432599</v>
      </c>
      <c r="B7742">
        <v>-5.5756483837010196</v>
      </c>
    </row>
    <row r="7743" spans="1:2" x14ac:dyDescent="0.25">
      <c r="A7743">
        <f>-24.1421387080073</f>
        <v>-24.142138708007302</v>
      </c>
      <c r="B7743">
        <v>-10.810187901442699</v>
      </c>
    </row>
    <row r="7744" spans="1:2" x14ac:dyDescent="0.25">
      <c r="A7744">
        <f>-16.3671236311643</f>
        <v>-16.367123631164301</v>
      </c>
      <c r="B7744">
        <v>-16.869598365976401</v>
      </c>
    </row>
    <row r="7745" spans="1:2" x14ac:dyDescent="0.25">
      <c r="A7745">
        <v>8.3356872585382202</v>
      </c>
      <c r="B7745">
        <v>4.2713477468679502</v>
      </c>
    </row>
    <row r="7746" spans="1:2" x14ac:dyDescent="0.25">
      <c r="A7746">
        <v>33.966965042951003</v>
      </c>
      <c r="B7746">
        <v>-3.90041011211428</v>
      </c>
    </row>
    <row r="7747" spans="1:2" x14ac:dyDescent="0.25">
      <c r="A7747">
        <v>10.2571673395296</v>
      </c>
      <c r="B7747">
        <v>4.0520318006173399</v>
      </c>
    </row>
    <row r="7748" spans="1:2" x14ac:dyDescent="0.25">
      <c r="A7748">
        <v>8.9050816855259693</v>
      </c>
      <c r="B7748">
        <v>8.3967350575560094</v>
      </c>
    </row>
    <row r="7749" spans="1:2" x14ac:dyDescent="0.25">
      <c r="A7749">
        <f>-22.8763132914436</f>
        <v>-22.876313291443601</v>
      </c>
      <c r="B7749">
        <v>-11.6595492973621</v>
      </c>
    </row>
    <row r="7750" spans="1:2" x14ac:dyDescent="0.25">
      <c r="A7750">
        <f>-15.5601082324057</f>
        <v>-15.5601082324057</v>
      </c>
      <c r="B7750">
        <v>-17.114968882055599</v>
      </c>
    </row>
    <row r="7751" spans="1:2" x14ac:dyDescent="0.25">
      <c r="A7751">
        <v>6.9504875689346504</v>
      </c>
      <c r="B7751">
        <v>6.2094040333271998</v>
      </c>
    </row>
    <row r="7752" spans="1:2" x14ac:dyDescent="0.25">
      <c r="A7752">
        <f>-25.849442432162</f>
        <v>-25.849442432162</v>
      </c>
      <c r="B7752">
        <v>-12.581209325951599</v>
      </c>
    </row>
    <row r="7753" spans="1:2" x14ac:dyDescent="0.25">
      <c r="A7753">
        <v>28.269221960116798</v>
      </c>
      <c r="B7753">
        <v>-8.4340884193737793</v>
      </c>
    </row>
    <row r="7754" spans="1:2" x14ac:dyDescent="0.25">
      <c r="A7754">
        <f>-30.6247677416834</f>
        <v>-30.624767741683399</v>
      </c>
      <c r="B7754">
        <v>-17.955645181496401</v>
      </c>
    </row>
    <row r="7755" spans="1:2" x14ac:dyDescent="0.25">
      <c r="A7755">
        <f>-15.5609855591248</f>
        <v>-15.5609855591248</v>
      </c>
      <c r="B7755">
        <v>-18.1944090015987</v>
      </c>
    </row>
    <row r="7756" spans="1:2" x14ac:dyDescent="0.25">
      <c r="A7756">
        <f>-23.1484696352262</f>
        <v>-23.148469635226199</v>
      </c>
      <c r="B7756">
        <v>-15.8330080244949</v>
      </c>
    </row>
    <row r="7757" spans="1:2" x14ac:dyDescent="0.25">
      <c r="A7757">
        <v>27.2981499685397</v>
      </c>
      <c r="B7757">
        <v>-0.917885349033007</v>
      </c>
    </row>
    <row r="7758" spans="1:2" x14ac:dyDescent="0.25">
      <c r="A7758">
        <f>-20.6870070144267</f>
        <v>-20.687007014426701</v>
      </c>
      <c r="B7758">
        <v>-14.914569986427701</v>
      </c>
    </row>
    <row r="7759" spans="1:2" x14ac:dyDescent="0.25">
      <c r="A7759">
        <f>-16.4640802105878</f>
        <v>-16.464080210587799</v>
      </c>
      <c r="B7759">
        <v>-9.56914642663744</v>
      </c>
    </row>
    <row r="7760" spans="1:2" x14ac:dyDescent="0.25">
      <c r="A7760">
        <v>30.4407822191775</v>
      </c>
      <c r="B7760">
        <v>-3.31653246568932</v>
      </c>
    </row>
    <row r="7761" spans="1:2" x14ac:dyDescent="0.25">
      <c r="A7761">
        <v>9.59522391894631</v>
      </c>
      <c r="B7761">
        <v>7.6280216111346997</v>
      </c>
    </row>
    <row r="7762" spans="1:2" x14ac:dyDescent="0.25">
      <c r="A7762">
        <v>35.613970237438899</v>
      </c>
      <c r="B7762">
        <v>-5.1210347569989896</v>
      </c>
    </row>
    <row r="7763" spans="1:2" x14ac:dyDescent="0.25">
      <c r="A7763">
        <v>13.1494100800104</v>
      </c>
      <c r="B7763">
        <v>0.13765117930008799</v>
      </c>
    </row>
    <row r="7764" spans="1:2" x14ac:dyDescent="0.25">
      <c r="A7764">
        <v>29.606199554284</v>
      </c>
      <c r="B7764">
        <v>-3.7495730570244699</v>
      </c>
    </row>
    <row r="7765" spans="1:2" x14ac:dyDescent="0.25">
      <c r="A7765">
        <v>38.778553846747698</v>
      </c>
      <c r="B7765">
        <v>-8.4756793607139596</v>
      </c>
    </row>
    <row r="7766" spans="1:2" x14ac:dyDescent="0.25">
      <c r="A7766">
        <f>-29.4000700796309</f>
        <v>-29.4000700796309</v>
      </c>
      <c r="B7766">
        <v>-10.9885408368132</v>
      </c>
    </row>
    <row r="7767" spans="1:2" x14ac:dyDescent="0.25">
      <c r="A7767">
        <f>-15.9082387427177</f>
        <v>-15.9082387427177</v>
      </c>
      <c r="B7767">
        <v>-17.3595906399736</v>
      </c>
    </row>
    <row r="7768" spans="1:2" x14ac:dyDescent="0.25">
      <c r="A7768">
        <f>-18.6065219237903</f>
        <v>-18.6065219237903</v>
      </c>
      <c r="B7768">
        <v>-12.0525119980034</v>
      </c>
    </row>
    <row r="7769" spans="1:2" x14ac:dyDescent="0.25">
      <c r="A7769">
        <v>6.1176048321751901</v>
      </c>
      <c r="B7769">
        <v>8.6965412954731605</v>
      </c>
    </row>
    <row r="7770" spans="1:2" x14ac:dyDescent="0.25">
      <c r="A7770">
        <v>26.714700052216202</v>
      </c>
      <c r="B7770">
        <v>-8.6181999494833903</v>
      </c>
    </row>
    <row r="7771" spans="1:2" x14ac:dyDescent="0.25">
      <c r="A7771">
        <v>23.713336010303799</v>
      </c>
      <c r="B7771">
        <v>-8.7063759527293705</v>
      </c>
    </row>
    <row r="7772" spans="1:2" x14ac:dyDescent="0.25">
      <c r="A7772">
        <v>-2.2255536484958598</v>
      </c>
      <c r="B7772">
        <v>4.5014686833038304</v>
      </c>
    </row>
    <row r="7773" spans="1:2" x14ac:dyDescent="0.25">
      <c r="A7773">
        <v>5.1530760058850298</v>
      </c>
      <c r="B7773">
        <v>2.8158027449588401</v>
      </c>
    </row>
    <row r="7774" spans="1:2" x14ac:dyDescent="0.25">
      <c r="A7774">
        <v>34.723394179308102</v>
      </c>
      <c r="B7774">
        <v>-4.6264772579207998</v>
      </c>
    </row>
    <row r="7775" spans="1:2" x14ac:dyDescent="0.25">
      <c r="A7775">
        <f>-26.0466342993309</f>
        <v>-26.046634299330901</v>
      </c>
      <c r="B7775">
        <v>-9.6569809902659092</v>
      </c>
    </row>
    <row r="7776" spans="1:2" x14ac:dyDescent="0.25">
      <c r="A7776">
        <v>29.722836245553498</v>
      </c>
      <c r="B7776">
        <v>-2.8289471410092299</v>
      </c>
    </row>
    <row r="7777" spans="1:2" x14ac:dyDescent="0.25">
      <c r="A7777">
        <f>-23.9159197187878</f>
        <v>-23.915919718787801</v>
      </c>
      <c r="B7777">
        <v>-13.2399839533806</v>
      </c>
    </row>
    <row r="7778" spans="1:2" x14ac:dyDescent="0.25">
      <c r="A7778">
        <v>11.596625685169499</v>
      </c>
      <c r="B7778">
        <v>4.7183030239103303</v>
      </c>
    </row>
    <row r="7779" spans="1:2" x14ac:dyDescent="0.25">
      <c r="A7779">
        <f>-30.8373103665862</f>
        <v>-30.837310366586198</v>
      </c>
      <c r="B7779">
        <v>-16.7604345611227</v>
      </c>
    </row>
    <row r="7780" spans="1:2" x14ac:dyDescent="0.25">
      <c r="A7780">
        <v>-0.30616418311909999</v>
      </c>
      <c r="B7780">
        <v>9.2635518567431703</v>
      </c>
    </row>
    <row r="7781" spans="1:2" x14ac:dyDescent="0.25">
      <c r="A7781">
        <f>-18.0420210145015</f>
        <v>-18.042021014501501</v>
      </c>
      <c r="B7781">
        <v>-11.9198989522571</v>
      </c>
    </row>
    <row r="7782" spans="1:2" x14ac:dyDescent="0.25">
      <c r="A7782">
        <f>-34.2998932042915</f>
        <v>-34.2998932042915</v>
      </c>
      <c r="B7782">
        <v>-12.4044042050167</v>
      </c>
    </row>
    <row r="7783" spans="1:2" x14ac:dyDescent="0.25">
      <c r="A7783">
        <f>-30.6543338923357</f>
        <v>-30.6543338923357</v>
      </c>
      <c r="B7783">
        <v>-15.5128089571619</v>
      </c>
    </row>
    <row r="7784" spans="1:2" x14ac:dyDescent="0.25">
      <c r="A7784">
        <f>-25.6917420599252</f>
        <v>-25.6917420599252</v>
      </c>
      <c r="B7784">
        <v>-17.727999043025601</v>
      </c>
    </row>
    <row r="7785" spans="1:2" x14ac:dyDescent="0.25">
      <c r="A7785">
        <v>-6.7196380649528806E-2</v>
      </c>
      <c r="B7785">
        <v>6.1780983482861904</v>
      </c>
    </row>
    <row r="7786" spans="1:2" x14ac:dyDescent="0.25">
      <c r="A7786">
        <v>12.888655335012199</v>
      </c>
      <c r="B7786">
        <v>7.6637851198219202</v>
      </c>
    </row>
    <row r="7787" spans="1:2" x14ac:dyDescent="0.25">
      <c r="A7787">
        <v>2.7475395233028799</v>
      </c>
      <c r="B7787">
        <v>2.7749739039921502</v>
      </c>
    </row>
    <row r="7788" spans="1:2" x14ac:dyDescent="0.25">
      <c r="A7788">
        <v>11.5162583040094</v>
      </c>
      <c r="B7788">
        <v>2.3759861022853901</v>
      </c>
    </row>
    <row r="7789" spans="1:2" x14ac:dyDescent="0.25">
      <c r="A7789">
        <v>6.5786434600432804</v>
      </c>
      <c r="B7789">
        <v>0.93507522916519203</v>
      </c>
    </row>
    <row r="7790" spans="1:2" x14ac:dyDescent="0.25">
      <c r="A7790">
        <f>-33.3959684777658</f>
        <v>-33.395968477765798</v>
      </c>
      <c r="B7790">
        <v>-9.9221273583845697</v>
      </c>
    </row>
    <row r="7791" spans="1:2" x14ac:dyDescent="0.25">
      <c r="A7791">
        <v>11.931687505547799</v>
      </c>
      <c r="B7791">
        <v>3.2532114320015402</v>
      </c>
    </row>
    <row r="7792" spans="1:2" x14ac:dyDescent="0.25">
      <c r="A7792">
        <v>12.3037910158443</v>
      </c>
      <c r="B7792">
        <v>3.6879276620069898</v>
      </c>
    </row>
    <row r="7793" spans="1:2" x14ac:dyDescent="0.25">
      <c r="A7793">
        <v>5.4827643825884902</v>
      </c>
      <c r="B7793">
        <v>1.7505154555522799</v>
      </c>
    </row>
    <row r="7794" spans="1:2" x14ac:dyDescent="0.25">
      <c r="A7794">
        <v>35.994206987495502</v>
      </c>
      <c r="B7794">
        <v>-2.4727903645018499</v>
      </c>
    </row>
    <row r="7795" spans="1:2" x14ac:dyDescent="0.25">
      <c r="A7795">
        <f>-25.4888124057405</f>
        <v>-25.4888124057405</v>
      </c>
      <c r="B7795">
        <v>-9.5922559410867496</v>
      </c>
    </row>
    <row r="7796" spans="1:2" x14ac:dyDescent="0.25">
      <c r="A7796">
        <v>10.8362189017489</v>
      </c>
      <c r="B7796">
        <v>8.0392937145364503</v>
      </c>
    </row>
    <row r="7797" spans="1:2" x14ac:dyDescent="0.25">
      <c r="A7797">
        <v>29.925572783213099</v>
      </c>
      <c r="B7797">
        <v>-2.2115946296829598</v>
      </c>
    </row>
    <row r="7798" spans="1:2" x14ac:dyDescent="0.25">
      <c r="A7798">
        <v>37.335899955889701</v>
      </c>
      <c r="B7798">
        <v>-2.4348890156778</v>
      </c>
    </row>
    <row r="7799" spans="1:2" x14ac:dyDescent="0.25">
      <c r="A7799">
        <v>22.139474118766501</v>
      </c>
      <c r="B7799">
        <v>-5.8043435644090797</v>
      </c>
    </row>
    <row r="7800" spans="1:2" x14ac:dyDescent="0.25">
      <c r="A7800">
        <f>-19.0640168282382</f>
        <v>-19.064016828238199</v>
      </c>
      <c r="B7800">
        <v>-9.4231102647382894</v>
      </c>
    </row>
    <row r="7801" spans="1:2" x14ac:dyDescent="0.25">
      <c r="A7801">
        <f>-33.5368422308044</f>
        <v>-33.536842230804403</v>
      </c>
      <c r="B7801">
        <v>-12.2361241760902</v>
      </c>
    </row>
    <row r="7802" spans="1:2" x14ac:dyDescent="0.25">
      <c r="A7802">
        <f>-29.3301394556189</f>
        <v>-29.330139455618902</v>
      </c>
      <c r="B7802">
        <v>-13.0177958984769</v>
      </c>
    </row>
    <row r="7803" spans="1:2" x14ac:dyDescent="0.25">
      <c r="A7803">
        <v>1.6417180727818099</v>
      </c>
      <c r="B7803">
        <v>2.8731777982317901</v>
      </c>
    </row>
    <row r="7804" spans="1:2" x14ac:dyDescent="0.25">
      <c r="A7804">
        <f>-24.3653272214727</f>
        <v>-24.3653272214727</v>
      </c>
      <c r="B7804">
        <v>-12.556525646785399</v>
      </c>
    </row>
    <row r="7805" spans="1:2" x14ac:dyDescent="0.25">
      <c r="A7805">
        <v>-5.4627641613974296</v>
      </c>
      <c r="B7805">
        <v>7.4588232200565496</v>
      </c>
    </row>
    <row r="7806" spans="1:2" x14ac:dyDescent="0.25">
      <c r="A7806">
        <f>-28.6514337072959</f>
        <v>-28.651433707295901</v>
      </c>
      <c r="B7806">
        <v>-15.940221347260801</v>
      </c>
    </row>
    <row r="7807" spans="1:2" x14ac:dyDescent="0.25">
      <c r="A7807">
        <v>-3.6908904633891302</v>
      </c>
      <c r="B7807">
        <v>5.9073146484304999</v>
      </c>
    </row>
    <row r="7808" spans="1:2" x14ac:dyDescent="0.25">
      <c r="A7808">
        <v>-4.8894984543054401</v>
      </c>
      <c r="B7808">
        <v>5.8167793984367897</v>
      </c>
    </row>
    <row r="7809" spans="1:2" x14ac:dyDescent="0.25">
      <c r="A7809">
        <v>34.780226424912598</v>
      </c>
      <c r="B7809">
        <v>-3.4090162778817898</v>
      </c>
    </row>
    <row r="7810" spans="1:2" x14ac:dyDescent="0.25">
      <c r="A7810">
        <v>7.8398635339839098</v>
      </c>
      <c r="B7810">
        <v>7.7226892850248197</v>
      </c>
    </row>
    <row r="7811" spans="1:2" x14ac:dyDescent="0.25">
      <c r="A7811">
        <v>28.1184464201624</v>
      </c>
      <c r="B7811">
        <v>0.17919241509808001</v>
      </c>
    </row>
    <row r="7812" spans="1:2" x14ac:dyDescent="0.25">
      <c r="A7812">
        <v>29.516713924426998</v>
      </c>
      <c r="B7812">
        <v>-4.6817296588723396</v>
      </c>
    </row>
    <row r="7813" spans="1:2" x14ac:dyDescent="0.25">
      <c r="A7813">
        <v>7.2697270902996403</v>
      </c>
      <c r="B7813">
        <v>5.8845699414983601</v>
      </c>
    </row>
    <row r="7814" spans="1:2" x14ac:dyDescent="0.25">
      <c r="A7814">
        <v>33.208879764660502</v>
      </c>
      <c r="B7814">
        <v>-7.8471483100397393E-2</v>
      </c>
    </row>
    <row r="7815" spans="1:2" x14ac:dyDescent="0.25">
      <c r="A7815">
        <f>-30.8961719668576</f>
        <v>-30.896171966857601</v>
      </c>
      <c r="B7815">
        <v>-9.9714490551342099</v>
      </c>
    </row>
    <row r="7816" spans="1:2" x14ac:dyDescent="0.25">
      <c r="A7816">
        <v>11.3255307830755</v>
      </c>
      <c r="B7816">
        <v>7.4575072283672501</v>
      </c>
    </row>
    <row r="7817" spans="1:2" x14ac:dyDescent="0.25">
      <c r="A7817">
        <v>28.158824843434001</v>
      </c>
      <c r="B7817">
        <v>-2.2746163041366398</v>
      </c>
    </row>
    <row r="7818" spans="1:2" x14ac:dyDescent="0.25">
      <c r="A7818">
        <v>35.701931945866399</v>
      </c>
      <c r="B7818">
        <v>-9.2750113968655992</v>
      </c>
    </row>
    <row r="7819" spans="1:2" x14ac:dyDescent="0.25">
      <c r="A7819">
        <v>9.8003037452375903</v>
      </c>
      <c r="B7819">
        <v>6.8744446026678796</v>
      </c>
    </row>
    <row r="7820" spans="1:2" x14ac:dyDescent="0.25">
      <c r="A7820">
        <f>-30.4877252468793</f>
        <v>-30.4877252468793</v>
      </c>
      <c r="B7820">
        <v>-14.984592744827401</v>
      </c>
    </row>
    <row r="7821" spans="1:2" x14ac:dyDescent="0.25">
      <c r="A7821">
        <v>21.5708413343134</v>
      </c>
      <c r="B7821">
        <v>0.26637313312187899</v>
      </c>
    </row>
    <row r="7822" spans="1:2" x14ac:dyDescent="0.25">
      <c r="A7822">
        <f>-30.2965665135735</f>
        <v>-30.296566513573499</v>
      </c>
      <c r="B7822">
        <v>-12.6433688786522</v>
      </c>
    </row>
    <row r="7823" spans="1:2" x14ac:dyDescent="0.25">
      <c r="A7823">
        <f>-33.1713095150259</f>
        <v>-33.171309515025897</v>
      </c>
      <c r="B7823">
        <v>-10.2455143771684</v>
      </c>
    </row>
    <row r="7824" spans="1:2" x14ac:dyDescent="0.25">
      <c r="A7824">
        <v>12.8529173085344</v>
      </c>
      <c r="B7824">
        <v>7.99819874181497E-2</v>
      </c>
    </row>
    <row r="7825" spans="1:2" x14ac:dyDescent="0.25">
      <c r="A7825">
        <v>40.218045162994599</v>
      </c>
      <c r="B7825">
        <v>-7.8262766422463903</v>
      </c>
    </row>
    <row r="7826" spans="1:2" x14ac:dyDescent="0.25">
      <c r="A7826">
        <v>-0.49671146703022701</v>
      </c>
      <c r="B7826">
        <v>0.422819498894482</v>
      </c>
    </row>
    <row r="7827" spans="1:2" x14ac:dyDescent="0.25">
      <c r="A7827">
        <f>-28.0410635150207</f>
        <v>-28.041063515020699</v>
      </c>
      <c r="B7827">
        <v>-18.788705570971601</v>
      </c>
    </row>
    <row r="7828" spans="1:2" x14ac:dyDescent="0.25">
      <c r="A7828">
        <v>23.917042612061401</v>
      </c>
      <c r="B7828">
        <v>-3.5269894672307598</v>
      </c>
    </row>
    <row r="7829" spans="1:2" x14ac:dyDescent="0.25">
      <c r="A7829">
        <v>22.611732723183099</v>
      </c>
      <c r="B7829">
        <v>-1.86839215458606</v>
      </c>
    </row>
    <row r="7830" spans="1:2" x14ac:dyDescent="0.25">
      <c r="A7830">
        <f>-29.7320257610027</f>
        <v>-29.732025761002699</v>
      </c>
      <c r="B7830">
        <v>-17.4291403533792</v>
      </c>
    </row>
    <row r="7831" spans="1:2" x14ac:dyDescent="0.25">
      <c r="A7831">
        <f>-33.1708022125442</f>
        <v>-33.170802212544203</v>
      </c>
      <c r="B7831">
        <v>-14.347591042489499</v>
      </c>
    </row>
    <row r="7832" spans="1:2" x14ac:dyDescent="0.25">
      <c r="A7832">
        <v>36.2276839596285</v>
      </c>
      <c r="B7832">
        <v>-5.9038925525660204</v>
      </c>
    </row>
    <row r="7833" spans="1:2" x14ac:dyDescent="0.25">
      <c r="A7833">
        <v>24.416071285165899</v>
      </c>
      <c r="B7833">
        <v>-3.8074065714989702</v>
      </c>
    </row>
    <row r="7834" spans="1:2" x14ac:dyDescent="0.25">
      <c r="A7834">
        <v>4.0055961841659702</v>
      </c>
      <c r="B7834">
        <v>4.4994654742775397</v>
      </c>
    </row>
    <row r="7835" spans="1:2" x14ac:dyDescent="0.25">
      <c r="A7835">
        <v>-0.63937922187941998</v>
      </c>
      <c r="B7835">
        <v>3.4796480884931502</v>
      </c>
    </row>
    <row r="7836" spans="1:2" x14ac:dyDescent="0.25">
      <c r="A7836">
        <f>-21.6100160328225</f>
        <v>-21.6100160328225</v>
      </c>
      <c r="B7836">
        <v>-18.658404465551101</v>
      </c>
    </row>
    <row r="7837" spans="1:2" x14ac:dyDescent="0.25">
      <c r="A7837">
        <v>11.3504531381747</v>
      </c>
      <c r="B7837">
        <v>5.9637367009747004</v>
      </c>
    </row>
    <row r="7838" spans="1:2" x14ac:dyDescent="0.25">
      <c r="A7838">
        <v>8.8192915242627805</v>
      </c>
      <c r="B7838">
        <v>0.12002389996859</v>
      </c>
    </row>
    <row r="7839" spans="1:2" x14ac:dyDescent="0.25">
      <c r="A7839">
        <v>37.983843974783703</v>
      </c>
      <c r="B7839">
        <v>-7.2224945020805</v>
      </c>
    </row>
    <row r="7840" spans="1:2" x14ac:dyDescent="0.25">
      <c r="A7840">
        <v>36.0738427935337</v>
      </c>
      <c r="B7840">
        <v>-6.3137950622766903</v>
      </c>
    </row>
    <row r="7841" spans="1:2" x14ac:dyDescent="0.25">
      <c r="A7841">
        <v>-1.10449348206953</v>
      </c>
      <c r="B7841">
        <v>7.6370097507323704</v>
      </c>
    </row>
    <row r="7842" spans="1:2" x14ac:dyDescent="0.25">
      <c r="A7842">
        <f>-32.484696774505</f>
        <v>-32.484696774504997</v>
      </c>
      <c r="B7842">
        <v>-17.593571996686599</v>
      </c>
    </row>
    <row r="7843" spans="1:2" x14ac:dyDescent="0.25">
      <c r="A7843">
        <f>-26.7402980307406</f>
        <v>-26.7402980307406</v>
      </c>
      <c r="B7843">
        <v>-15.00555198572</v>
      </c>
    </row>
    <row r="7844" spans="1:2" x14ac:dyDescent="0.25">
      <c r="A7844">
        <f>-33.8840842230594</f>
        <v>-33.884084223059403</v>
      </c>
      <c r="B7844">
        <v>-13.976709222334399</v>
      </c>
    </row>
    <row r="7845" spans="1:2" x14ac:dyDescent="0.25">
      <c r="A7845">
        <v>35.773455708849397</v>
      </c>
      <c r="B7845">
        <v>-7.1813854492865499</v>
      </c>
    </row>
    <row r="7846" spans="1:2" x14ac:dyDescent="0.25">
      <c r="A7846">
        <v>27.955896335780199</v>
      </c>
      <c r="B7846">
        <v>-2.2191360625954601</v>
      </c>
    </row>
    <row r="7847" spans="1:2" x14ac:dyDescent="0.25">
      <c r="A7847">
        <v>1.5567732414812201</v>
      </c>
      <c r="B7847">
        <v>9.0041776103522899</v>
      </c>
    </row>
    <row r="7848" spans="1:2" x14ac:dyDescent="0.25">
      <c r="A7848">
        <v>13.534689499061599</v>
      </c>
      <c r="B7848">
        <v>-3.8363956158970799E-2</v>
      </c>
    </row>
    <row r="7849" spans="1:2" x14ac:dyDescent="0.25">
      <c r="A7849">
        <f>-20.6802419217978</f>
        <v>-20.680241921797801</v>
      </c>
      <c r="B7849">
        <v>-16.560876932864801</v>
      </c>
    </row>
    <row r="7850" spans="1:2" x14ac:dyDescent="0.25">
      <c r="A7850">
        <f>-21.8654020942218</f>
        <v>-21.8654020942218</v>
      </c>
      <c r="B7850">
        <v>-18.358820324487699</v>
      </c>
    </row>
    <row r="7851" spans="1:2" x14ac:dyDescent="0.25">
      <c r="A7851">
        <v>-3.2050843394653099</v>
      </c>
      <c r="B7851">
        <v>0.32375952766178701</v>
      </c>
    </row>
    <row r="7852" spans="1:2" x14ac:dyDescent="0.25">
      <c r="A7852">
        <v>24.427453317473201</v>
      </c>
      <c r="B7852">
        <v>-1.9064346477968199</v>
      </c>
    </row>
    <row r="7853" spans="1:2" x14ac:dyDescent="0.25">
      <c r="A7853">
        <f>-17.0764824851655</f>
        <v>-17.076482485165499</v>
      </c>
      <c r="B7853">
        <v>-12.204872142590901</v>
      </c>
    </row>
    <row r="7854" spans="1:2" x14ac:dyDescent="0.25">
      <c r="A7854">
        <v>28.786181802779002</v>
      </c>
      <c r="B7854">
        <v>-3.70685287072379</v>
      </c>
    </row>
    <row r="7855" spans="1:2" x14ac:dyDescent="0.25">
      <c r="A7855">
        <f>-32.166804948272</f>
        <v>-32.166804948272002</v>
      </c>
      <c r="B7855">
        <v>-16.198962681010599</v>
      </c>
    </row>
    <row r="7856" spans="1:2" x14ac:dyDescent="0.25">
      <c r="A7856">
        <v>5.8913239353202904</v>
      </c>
      <c r="B7856">
        <v>3.9968044052971501</v>
      </c>
    </row>
    <row r="7857" spans="1:2" x14ac:dyDescent="0.25">
      <c r="A7857">
        <v>40.2779212998297</v>
      </c>
      <c r="B7857">
        <v>-2.4667032166363501</v>
      </c>
    </row>
    <row r="7858" spans="1:2" x14ac:dyDescent="0.25">
      <c r="A7858">
        <v>29.768510980007001</v>
      </c>
      <c r="B7858">
        <v>-9.3949089045296201</v>
      </c>
    </row>
    <row r="7859" spans="1:2" x14ac:dyDescent="0.25">
      <c r="A7859">
        <v>5.9359400985211002</v>
      </c>
      <c r="B7859">
        <v>8.7355650222057406</v>
      </c>
    </row>
    <row r="7860" spans="1:2" x14ac:dyDescent="0.25">
      <c r="A7860">
        <f>-23.3951865596601</f>
        <v>-23.3951865596601</v>
      </c>
      <c r="B7860">
        <v>-18.6949945608247</v>
      </c>
    </row>
    <row r="7861" spans="1:2" x14ac:dyDescent="0.25">
      <c r="A7861">
        <v>21.842644834678499</v>
      </c>
      <c r="B7861">
        <v>-2.4575527786903</v>
      </c>
    </row>
    <row r="7862" spans="1:2" x14ac:dyDescent="0.25">
      <c r="A7862">
        <f>-23.2279692252152</f>
        <v>-23.227969225215201</v>
      </c>
      <c r="B7862">
        <v>-15.055731484571099</v>
      </c>
    </row>
    <row r="7863" spans="1:2" x14ac:dyDescent="0.25">
      <c r="A7863">
        <v>28.617444948460101</v>
      </c>
      <c r="B7863">
        <v>-6.0138739652400499</v>
      </c>
    </row>
    <row r="7864" spans="1:2" x14ac:dyDescent="0.25">
      <c r="A7864">
        <f>-25.7638908535891</f>
        <v>-25.7638908535891</v>
      </c>
      <c r="B7864">
        <v>-10.470629971056001</v>
      </c>
    </row>
    <row r="7865" spans="1:2" x14ac:dyDescent="0.25">
      <c r="A7865">
        <v>11.742607750462099</v>
      </c>
      <c r="B7865">
        <v>6.8666901402757299</v>
      </c>
    </row>
    <row r="7866" spans="1:2" x14ac:dyDescent="0.25">
      <c r="A7866">
        <v>-4.0083288389043199</v>
      </c>
      <c r="B7866">
        <v>5.7715042812297996</v>
      </c>
    </row>
    <row r="7867" spans="1:2" x14ac:dyDescent="0.25">
      <c r="A7867">
        <v>21.10280774121</v>
      </c>
      <c r="B7867">
        <v>-5.38082119266977</v>
      </c>
    </row>
    <row r="7868" spans="1:2" x14ac:dyDescent="0.25">
      <c r="A7868">
        <v>31.779082173558901</v>
      </c>
      <c r="B7868">
        <v>-8.0903737207017894</v>
      </c>
    </row>
    <row r="7869" spans="1:2" x14ac:dyDescent="0.25">
      <c r="A7869">
        <v>25.941849130729299</v>
      </c>
      <c r="B7869">
        <v>-1.4785858525401401</v>
      </c>
    </row>
    <row r="7870" spans="1:2" x14ac:dyDescent="0.25">
      <c r="A7870">
        <f>-31.916922188714</f>
        <v>-31.916922188714</v>
      </c>
      <c r="B7870">
        <v>-11.906925009268299</v>
      </c>
    </row>
    <row r="7871" spans="1:2" x14ac:dyDescent="0.25">
      <c r="A7871">
        <v>24.045673793403701</v>
      </c>
      <c r="B7871">
        <v>-2.6122960657679202</v>
      </c>
    </row>
    <row r="7872" spans="1:2" x14ac:dyDescent="0.25">
      <c r="A7872">
        <f>-22.5923643838612</f>
        <v>-22.592364383861199</v>
      </c>
      <c r="B7872">
        <v>-17.9804838921591</v>
      </c>
    </row>
    <row r="7873" spans="1:2" x14ac:dyDescent="0.25">
      <c r="A7873">
        <f>-18.4602094088865</f>
        <v>-18.460209408886499</v>
      </c>
      <c r="B7873">
        <v>-11.9166474910839</v>
      </c>
    </row>
    <row r="7874" spans="1:2" x14ac:dyDescent="0.25">
      <c r="A7874">
        <v>5.0968864014171196</v>
      </c>
      <c r="B7874">
        <v>4.3613052020915104</v>
      </c>
    </row>
    <row r="7875" spans="1:2" x14ac:dyDescent="0.25">
      <c r="A7875">
        <v>22.318103147546498</v>
      </c>
      <c r="B7875">
        <v>-4.1893162890694597</v>
      </c>
    </row>
    <row r="7876" spans="1:2" x14ac:dyDescent="0.25">
      <c r="A7876">
        <f>-22.6047386095576</f>
        <v>-22.6047386095576</v>
      </c>
      <c r="B7876">
        <v>-19.2746321735635</v>
      </c>
    </row>
    <row r="7877" spans="1:2" x14ac:dyDescent="0.25">
      <c r="A7877">
        <f>-17.5753389125642</f>
        <v>-17.575338912564199</v>
      </c>
      <c r="B7877">
        <v>-12.7030933596638</v>
      </c>
    </row>
    <row r="7878" spans="1:2" x14ac:dyDescent="0.25">
      <c r="A7878">
        <v>11.537658647586399</v>
      </c>
      <c r="B7878">
        <v>5.8832354815481702</v>
      </c>
    </row>
    <row r="7879" spans="1:2" x14ac:dyDescent="0.25">
      <c r="A7879">
        <f>-26.8142900521856</f>
        <v>-26.814290052185601</v>
      </c>
      <c r="B7879">
        <v>-9.6845536797671699</v>
      </c>
    </row>
    <row r="7880" spans="1:2" x14ac:dyDescent="0.25">
      <c r="A7880">
        <v>-5.0704403572168504</v>
      </c>
      <c r="B7880">
        <v>4.2632232378060699</v>
      </c>
    </row>
    <row r="7881" spans="1:2" x14ac:dyDescent="0.25">
      <c r="A7881">
        <v>34.056884073591199</v>
      </c>
      <c r="B7881">
        <v>-0.92835933769942203</v>
      </c>
    </row>
    <row r="7882" spans="1:2" x14ac:dyDescent="0.25">
      <c r="A7882">
        <v>9.6059456699805796</v>
      </c>
      <c r="B7882">
        <v>1.6340869104136699</v>
      </c>
    </row>
    <row r="7883" spans="1:2" x14ac:dyDescent="0.25">
      <c r="A7883">
        <f>-34.4763271282889</f>
        <v>-34.476327128288901</v>
      </c>
      <c r="B7883">
        <v>-15.397309646059499</v>
      </c>
    </row>
    <row r="7884" spans="1:2" x14ac:dyDescent="0.25">
      <c r="A7884">
        <v>-5.6439338921860998</v>
      </c>
      <c r="B7884">
        <v>8.0809913825591799</v>
      </c>
    </row>
    <row r="7885" spans="1:2" x14ac:dyDescent="0.25">
      <c r="A7885">
        <v>-3.7007994853928201</v>
      </c>
      <c r="B7885">
        <v>1.8053385595415601</v>
      </c>
    </row>
    <row r="7886" spans="1:2" x14ac:dyDescent="0.25">
      <c r="A7886">
        <v>6.5247975813177899</v>
      </c>
      <c r="B7886">
        <v>1.47353607423904</v>
      </c>
    </row>
    <row r="7887" spans="1:2" x14ac:dyDescent="0.25">
      <c r="A7887">
        <f>-24.6131525372464</f>
        <v>-24.6131525372464</v>
      </c>
      <c r="B7887">
        <v>-10.9922014675531</v>
      </c>
    </row>
    <row r="7888" spans="1:2" x14ac:dyDescent="0.25">
      <c r="A7888">
        <f>-33.5490016830738</f>
        <v>-33.549001683073797</v>
      </c>
      <c r="B7888">
        <v>-12.984969752277401</v>
      </c>
    </row>
    <row r="7889" spans="1:2" x14ac:dyDescent="0.25">
      <c r="A7889">
        <v>29.987086619658101</v>
      </c>
      <c r="B7889">
        <v>-1.71338801260142</v>
      </c>
    </row>
    <row r="7890" spans="1:2" x14ac:dyDescent="0.25">
      <c r="A7890">
        <v>0.61591587453667296</v>
      </c>
      <c r="B7890">
        <v>2.1517926874958402</v>
      </c>
    </row>
    <row r="7891" spans="1:2" x14ac:dyDescent="0.25">
      <c r="A7891">
        <v>9.2262299988039995</v>
      </c>
      <c r="B7891">
        <v>7.7982202210352103</v>
      </c>
    </row>
    <row r="7892" spans="1:2" x14ac:dyDescent="0.25">
      <c r="A7892">
        <v>34.766903217630599</v>
      </c>
      <c r="B7892">
        <v>-5.4156784579836703</v>
      </c>
    </row>
    <row r="7893" spans="1:2" x14ac:dyDescent="0.25">
      <c r="A7893">
        <v>30.390220290343802</v>
      </c>
      <c r="B7893">
        <v>-4.8532693897041996</v>
      </c>
    </row>
    <row r="7894" spans="1:2" x14ac:dyDescent="0.25">
      <c r="A7894">
        <v>-4.2689733176593201</v>
      </c>
      <c r="B7894">
        <v>0.31034319570219698</v>
      </c>
    </row>
    <row r="7895" spans="1:2" x14ac:dyDescent="0.25">
      <c r="A7895">
        <f>-15.5533532701126</f>
        <v>-15.5533532701126</v>
      </c>
      <c r="B7895">
        <v>-18.191105157780701</v>
      </c>
    </row>
    <row r="7896" spans="1:2" x14ac:dyDescent="0.25">
      <c r="A7896">
        <f>-23.6931156342395</f>
        <v>-23.693115634239501</v>
      </c>
      <c r="B7896">
        <v>-13.8105464184948</v>
      </c>
    </row>
    <row r="7897" spans="1:2" x14ac:dyDescent="0.25">
      <c r="A7897">
        <v>25.919840064326799</v>
      </c>
      <c r="B7897">
        <v>-8.3481269240847809</v>
      </c>
    </row>
    <row r="7898" spans="1:2" x14ac:dyDescent="0.25">
      <c r="A7898">
        <v>-3.1644516779166598</v>
      </c>
      <c r="B7898">
        <v>1.0534409702377401</v>
      </c>
    </row>
    <row r="7899" spans="1:2" x14ac:dyDescent="0.25">
      <c r="A7899">
        <f>-27.9354743454061</f>
        <v>-27.935474345406099</v>
      </c>
      <c r="B7899">
        <v>-14.4226668375148</v>
      </c>
    </row>
    <row r="7900" spans="1:2" x14ac:dyDescent="0.25">
      <c r="A7900">
        <v>-2.3095331044716101</v>
      </c>
      <c r="B7900">
        <v>3.15082119005779</v>
      </c>
    </row>
    <row r="7901" spans="1:2" x14ac:dyDescent="0.25">
      <c r="A7901">
        <v>24.5603059078428</v>
      </c>
      <c r="B7901">
        <v>-0.74663757682597998</v>
      </c>
    </row>
    <row r="7902" spans="1:2" x14ac:dyDescent="0.25">
      <c r="A7902">
        <v>3.60023388676374</v>
      </c>
      <c r="B7902">
        <v>8.4689929653515694</v>
      </c>
    </row>
    <row r="7903" spans="1:2" x14ac:dyDescent="0.25">
      <c r="A7903">
        <f>-26.7116097034922</f>
        <v>-26.711609703492201</v>
      </c>
      <c r="B7903">
        <v>-12.9313275935246</v>
      </c>
    </row>
    <row r="7904" spans="1:2" x14ac:dyDescent="0.25">
      <c r="A7904">
        <v>5.3580923176153199</v>
      </c>
      <c r="B7904">
        <v>1.0120541779764001</v>
      </c>
    </row>
    <row r="7905" spans="1:2" x14ac:dyDescent="0.25">
      <c r="A7905">
        <f>-25.4855598734117</f>
        <v>-25.485559873411699</v>
      </c>
      <c r="B7905">
        <v>-11.0723092423647</v>
      </c>
    </row>
    <row r="7906" spans="1:2" x14ac:dyDescent="0.25">
      <c r="A7906">
        <f>-25.7390362672787</f>
        <v>-25.739036267278699</v>
      </c>
      <c r="B7906">
        <v>-15.565510727968601</v>
      </c>
    </row>
    <row r="7907" spans="1:2" x14ac:dyDescent="0.25">
      <c r="A7907">
        <v>31.553975325805801</v>
      </c>
      <c r="B7907">
        <v>-5.6534969102857904</v>
      </c>
    </row>
    <row r="7908" spans="1:2" x14ac:dyDescent="0.25">
      <c r="A7908">
        <f>-34.3181957626469</f>
        <v>-34.318195762646901</v>
      </c>
      <c r="B7908">
        <v>-11.063778738003</v>
      </c>
    </row>
    <row r="7909" spans="1:2" x14ac:dyDescent="0.25">
      <c r="A7909">
        <f>-18.8021090632798</f>
        <v>-18.802109063279801</v>
      </c>
      <c r="B7909">
        <v>-17.3547371914587</v>
      </c>
    </row>
    <row r="7910" spans="1:2" x14ac:dyDescent="0.25">
      <c r="A7910">
        <f>-30.2882116142353</f>
        <v>-30.288211614235301</v>
      </c>
      <c r="B7910">
        <v>-13.2974923908757</v>
      </c>
    </row>
    <row r="7911" spans="1:2" x14ac:dyDescent="0.25">
      <c r="A7911">
        <f>-34.5687074051603</f>
        <v>-34.568707405160303</v>
      </c>
      <c r="B7911">
        <v>-13.3123532901087</v>
      </c>
    </row>
    <row r="7912" spans="1:2" x14ac:dyDescent="0.25">
      <c r="A7912">
        <v>5.8522024931296999</v>
      </c>
      <c r="B7912">
        <v>1.20970798461734</v>
      </c>
    </row>
    <row r="7913" spans="1:2" x14ac:dyDescent="0.25">
      <c r="A7913">
        <f>-33.9359306808705</f>
        <v>-33.935930680870499</v>
      </c>
      <c r="B7913">
        <v>-13.859738776738901</v>
      </c>
    </row>
    <row r="7914" spans="1:2" x14ac:dyDescent="0.25">
      <c r="A7914">
        <f>-21.4408970075625</f>
        <v>-21.440897007562501</v>
      </c>
      <c r="B7914">
        <v>-18.021590294020999</v>
      </c>
    </row>
    <row r="7915" spans="1:2" x14ac:dyDescent="0.25">
      <c r="A7915">
        <f>-18.5987949445611</f>
        <v>-18.598794944561099</v>
      </c>
      <c r="B7915">
        <v>-17.247693003942</v>
      </c>
    </row>
    <row r="7916" spans="1:2" x14ac:dyDescent="0.25">
      <c r="A7916">
        <v>-3.0466833107272402</v>
      </c>
      <c r="B7916">
        <v>7.5575591072978199</v>
      </c>
    </row>
    <row r="7917" spans="1:2" x14ac:dyDescent="0.25">
      <c r="A7917">
        <v>10.6442300206068</v>
      </c>
      <c r="B7917">
        <v>-0.101401101647943</v>
      </c>
    </row>
    <row r="7918" spans="1:2" x14ac:dyDescent="0.25">
      <c r="A7918">
        <v>12.089488506680199</v>
      </c>
      <c r="B7918">
        <v>8.5472180288534592</v>
      </c>
    </row>
    <row r="7919" spans="1:2" x14ac:dyDescent="0.25">
      <c r="A7919">
        <f>-19.8151256363061</f>
        <v>-19.815125636306099</v>
      </c>
      <c r="B7919">
        <v>-12.8222780336899</v>
      </c>
    </row>
    <row r="7920" spans="1:2" x14ac:dyDescent="0.25">
      <c r="A7920">
        <f>-21.8238193331272</f>
        <v>-21.823819333127201</v>
      </c>
      <c r="B7920">
        <v>-13.5343552088599</v>
      </c>
    </row>
    <row r="7921" spans="1:2" x14ac:dyDescent="0.25">
      <c r="A7921">
        <f>-18.8166623475508</f>
        <v>-18.8166623475508</v>
      </c>
      <c r="B7921">
        <v>-17.540433652340401</v>
      </c>
    </row>
    <row r="7922" spans="1:2" x14ac:dyDescent="0.25">
      <c r="A7922">
        <v>7.86019040043068</v>
      </c>
      <c r="B7922">
        <v>7.4987538326833496</v>
      </c>
    </row>
    <row r="7923" spans="1:2" x14ac:dyDescent="0.25">
      <c r="A7923">
        <v>33.659559965783302</v>
      </c>
      <c r="B7923">
        <v>-4.6297589145742002</v>
      </c>
    </row>
    <row r="7924" spans="1:2" x14ac:dyDescent="0.25">
      <c r="A7924">
        <f>-18.4251291386297</f>
        <v>-18.4251291386297</v>
      </c>
      <c r="B7924">
        <v>-16.124030774383701</v>
      </c>
    </row>
    <row r="7925" spans="1:2" x14ac:dyDescent="0.25">
      <c r="A7925">
        <v>26.242667706644198</v>
      </c>
      <c r="B7925">
        <v>-1.0674556037464</v>
      </c>
    </row>
    <row r="7926" spans="1:2" x14ac:dyDescent="0.25">
      <c r="A7926">
        <v>40.050479942400301</v>
      </c>
      <c r="B7926">
        <v>-1.2798925950028199</v>
      </c>
    </row>
    <row r="7927" spans="1:2" x14ac:dyDescent="0.25">
      <c r="A7927">
        <f>-28.3035051443478</f>
        <v>-28.303505144347799</v>
      </c>
      <c r="B7927">
        <v>-13.6925956682395</v>
      </c>
    </row>
    <row r="7928" spans="1:2" x14ac:dyDescent="0.25">
      <c r="A7928">
        <f>-24.8258522176872</f>
        <v>-24.825852217687199</v>
      </c>
      <c r="B7928">
        <v>-11.690741245089299</v>
      </c>
    </row>
    <row r="7929" spans="1:2" x14ac:dyDescent="0.25">
      <c r="A7929">
        <v>36.5971689049939</v>
      </c>
      <c r="B7929">
        <v>-1.4653465900427101</v>
      </c>
    </row>
    <row r="7930" spans="1:2" x14ac:dyDescent="0.25">
      <c r="A7930">
        <v>26.711497889456801</v>
      </c>
      <c r="B7930">
        <v>-7.0745631885246096</v>
      </c>
    </row>
    <row r="7931" spans="1:2" x14ac:dyDescent="0.25">
      <c r="A7931">
        <v>21.104396540084501</v>
      </c>
      <c r="B7931">
        <v>-1.6524182580751701</v>
      </c>
    </row>
    <row r="7932" spans="1:2" x14ac:dyDescent="0.25">
      <c r="A7932">
        <v>4.0189048100995199</v>
      </c>
      <c r="B7932">
        <v>4.5933724460986296</v>
      </c>
    </row>
    <row r="7933" spans="1:2" x14ac:dyDescent="0.25">
      <c r="A7933">
        <v>2.0534842812391298</v>
      </c>
      <c r="B7933">
        <v>2.3577288516074901</v>
      </c>
    </row>
    <row r="7934" spans="1:2" x14ac:dyDescent="0.25">
      <c r="A7934">
        <v>26.398355355175202</v>
      </c>
      <c r="B7934">
        <v>-4.3065960023365797</v>
      </c>
    </row>
    <row r="7935" spans="1:2" x14ac:dyDescent="0.25">
      <c r="A7935">
        <f>-15.476877022135</f>
        <v>-15.476877022135</v>
      </c>
      <c r="B7935">
        <v>-15.7422953188786</v>
      </c>
    </row>
    <row r="7936" spans="1:2" x14ac:dyDescent="0.25">
      <c r="A7936">
        <v>13.351453672925</v>
      </c>
      <c r="B7936">
        <v>0.63578677565350505</v>
      </c>
    </row>
    <row r="7937" spans="1:2" x14ac:dyDescent="0.25">
      <c r="A7937">
        <f>-18.456546963916</f>
        <v>-18.456546963916001</v>
      </c>
      <c r="B7937">
        <v>-13.5031756442248</v>
      </c>
    </row>
    <row r="7938" spans="1:2" x14ac:dyDescent="0.25">
      <c r="A7938">
        <f>-26.5063877002296</f>
        <v>-26.506387700229599</v>
      </c>
      <c r="B7938">
        <v>-14.4321897289779</v>
      </c>
    </row>
    <row r="7939" spans="1:2" x14ac:dyDescent="0.25">
      <c r="A7939">
        <f>-33.6870123242828</f>
        <v>-33.687012324282797</v>
      </c>
      <c r="B7939">
        <v>-15.0206333291526</v>
      </c>
    </row>
    <row r="7940" spans="1:2" x14ac:dyDescent="0.25">
      <c r="A7940">
        <f>-32.891522992787</f>
        <v>-32.891522992787003</v>
      </c>
      <c r="B7940">
        <v>-15.743233850667799</v>
      </c>
    </row>
    <row r="7941" spans="1:2" x14ac:dyDescent="0.25">
      <c r="A7941">
        <v>30.276893743949199</v>
      </c>
      <c r="B7941">
        <v>-4.9301926891327001</v>
      </c>
    </row>
    <row r="7942" spans="1:2" x14ac:dyDescent="0.25">
      <c r="A7942">
        <v>11.8618161830339</v>
      </c>
      <c r="B7942">
        <v>0.84274423520955499</v>
      </c>
    </row>
    <row r="7943" spans="1:2" x14ac:dyDescent="0.25">
      <c r="A7943">
        <v>35.477657175323401</v>
      </c>
      <c r="B7943">
        <v>-5.6757046748606603</v>
      </c>
    </row>
    <row r="7944" spans="1:2" x14ac:dyDescent="0.25">
      <c r="A7944">
        <v>36.199909046719299</v>
      </c>
      <c r="B7944">
        <v>-7.6014834027730203</v>
      </c>
    </row>
    <row r="7945" spans="1:2" x14ac:dyDescent="0.25">
      <c r="A7945">
        <v>37.954248196237103</v>
      </c>
      <c r="B7945">
        <v>-7.5870683268792503</v>
      </c>
    </row>
    <row r="7946" spans="1:2" x14ac:dyDescent="0.25">
      <c r="A7946">
        <v>30.266959851016001</v>
      </c>
      <c r="B7946">
        <v>-4.4169048465102403</v>
      </c>
    </row>
    <row r="7947" spans="1:2" x14ac:dyDescent="0.25">
      <c r="A7947">
        <v>34.2528057600626</v>
      </c>
      <c r="B7947">
        <v>-8.7865852652717997</v>
      </c>
    </row>
    <row r="7948" spans="1:2" x14ac:dyDescent="0.25">
      <c r="A7948">
        <v>5.9662518060885104</v>
      </c>
      <c r="B7948">
        <v>9.0420011301640102</v>
      </c>
    </row>
    <row r="7949" spans="1:2" x14ac:dyDescent="0.25">
      <c r="A7949">
        <f>-33.8992317982045</f>
        <v>-33.899231798204497</v>
      </c>
      <c r="B7949">
        <v>-15.9588540068616</v>
      </c>
    </row>
    <row r="7950" spans="1:2" x14ac:dyDescent="0.25">
      <c r="A7950">
        <v>23.106138324855301</v>
      </c>
      <c r="B7950">
        <v>-4.4371036336621898</v>
      </c>
    </row>
    <row r="7951" spans="1:2" x14ac:dyDescent="0.25">
      <c r="A7951">
        <v>28.204431650085201</v>
      </c>
      <c r="B7951">
        <v>-5.91236587223261</v>
      </c>
    </row>
    <row r="7952" spans="1:2" x14ac:dyDescent="0.25">
      <c r="A7952">
        <v>32.411685489099199</v>
      </c>
      <c r="B7952">
        <v>-1.6108998269300101</v>
      </c>
    </row>
    <row r="7953" spans="1:2" x14ac:dyDescent="0.25">
      <c r="A7953">
        <v>7.7764894905432698</v>
      </c>
      <c r="B7953">
        <v>6.3917794835246902</v>
      </c>
    </row>
    <row r="7954" spans="1:2" x14ac:dyDescent="0.25">
      <c r="A7954">
        <v>-0.244203579241658</v>
      </c>
      <c r="B7954">
        <v>2.7077666188201501</v>
      </c>
    </row>
    <row r="7955" spans="1:2" x14ac:dyDescent="0.25">
      <c r="A7955">
        <f>-23.8572274767843</f>
        <v>-23.857227476784299</v>
      </c>
      <c r="B7955">
        <v>-11.4131017175284</v>
      </c>
    </row>
    <row r="7956" spans="1:2" x14ac:dyDescent="0.25">
      <c r="A7956">
        <f>-32.6305921686649</f>
        <v>-32.630592168664897</v>
      </c>
      <c r="B7956">
        <v>-18.1868546041676</v>
      </c>
    </row>
    <row r="7957" spans="1:2" x14ac:dyDescent="0.25">
      <c r="A7957">
        <f>-32.9182384883199</f>
        <v>-32.918238488319901</v>
      </c>
      <c r="B7957">
        <v>-11.0159657108219</v>
      </c>
    </row>
    <row r="7958" spans="1:2" x14ac:dyDescent="0.25">
      <c r="A7958">
        <v>9.7041638957738705</v>
      </c>
      <c r="B7958">
        <v>3.2524802595066502</v>
      </c>
    </row>
    <row r="7959" spans="1:2" x14ac:dyDescent="0.25">
      <c r="A7959">
        <f>-3.12854855828685</f>
        <v>-3.12854855828685</v>
      </c>
      <c r="B7959">
        <v>-7.03470031067574E-2</v>
      </c>
    </row>
    <row r="7960" spans="1:2" x14ac:dyDescent="0.25">
      <c r="A7960">
        <v>39.935525901402698</v>
      </c>
      <c r="B7960">
        <v>-5.7043729474379097</v>
      </c>
    </row>
    <row r="7961" spans="1:2" x14ac:dyDescent="0.25">
      <c r="A7961">
        <v>-2.4684693606444701</v>
      </c>
      <c r="B7961">
        <v>0.16630344710037501</v>
      </c>
    </row>
    <row r="7962" spans="1:2" x14ac:dyDescent="0.25">
      <c r="A7962">
        <f>-31.5109064427491</f>
        <v>-31.5109064427491</v>
      </c>
      <c r="B7962">
        <v>-17.104839483596301</v>
      </c>
    </row>
    <row r="7963" spans="1:2" x14ac:dyDescent="0.25">
      <c r="A7963">
        <v>23.236446510463399</v>
      </c>
      <c r="B7963">
        <v>-0.35004112217644501</v>
      </c>
    </row>
    <row r="7964" spans="1:2" x14ac:dyDescent="0.25">
      <c r="A7964">
        <v>30.5891942903821</v>
      </c>
      <c r="B7964">
        <v>-3.5071859177484002</v>
      </c>
    </row>
    <row r="7965" spans="1:2" x14ac:dyDescent="0.25">
      <c r="A7965">
        <v>8.66989114061316</v>
      </c>
      <c r="B7965">
        <v>5.7075415026966301</v>
      </c>
    </row>
    <row r="7966" spans="1:2" x14ac:dyDescent="0.25">
      <c r="A7966">
        <v>32.759717718575502</v>
      </c>
      <c r="B7966">
        <v>-6.2846737043061296</v>
      </c>
    </row>
    <row r="7967" spans="1:2" x14ac:dyDescent="0.25">
      <c r="A7967">
        <f>-22.6577232459589</f>
        <v>-22.657723245958898</v>
      </c>
      <c r="B7967">
        <v>-18.0996412577922</v>
      </c>
    </row>
    <row r="7968" spans="1:2" x14ac:dyDescent="0.25">
      <c r="A7968">
        <v>8.5395105413003698</v>
      </c>
      <c r="B7968">
        <v>8.5142716035163399</v>
      </c>
    </row>
    <row r="7969" spans="1:2" x14ac:dyDescent="0.25">
      <c r="A7969">
        <v>4.45471059276431</v>
      </c>
      <c r="B7969">
        <v>6.83216700983282</v>
      </c>
    </row>
    <row r="7970" spans="1:2" x14ac:dyDescent="0.25">
      <c r="A7970">
        <v>22.613542075402599</v>
      </c>
      <c r="B7970">
        <v>-3.1511032325424702</v>
      </c>
    </row>
    <row r="7971" spans="1:2" x14ac:dyDescent="0.25">
      <c r="A7971">
        <f>-24.0615278387036</f>
        <v>-24.061527838703601</v>
      </c>
      <c r="B7971">
        <v>-10.817816410983699</v>
      </c>
    </row>
    <row r="7972" spans="1:2" x14ac:dyDescent="0.25">
      <c r="A7972">
        <f>-24.1292130017536</f>
        <v>-24.129213001753602</v>
      </c>
      <c r="B7972">
        <v>-13.3492103199259</v>
      </c>
    </row>
    <row r="7973" spans="1:2" x14ac:dyDescent="0.25">
      <c r="A7973">
        <f>-20.8266001752052</f>
        <v>-20.826600175205201</v>
      </c>
      <c r="B7973">
        <v>-17.836806646703799</v>
      </c>
    </row>
    <row r="7974" spans="1:2" x14ac:dyDescent="0.25">
      <c r="A7974">
        <v>38.938579772828703</v>
      </c>
      <c r="B7974">
        <v>-7.1380376914784103</v>
      </c>
    </row>
    <row r="7975" spans="1:2" x14ac:dyDescent="0.25">
      <c r="A7975">
        <v>22.648431690810099</v>
      </c>
      <c r="B7975">
        <v>-5.9790301203876002</v>
      </c>
    </row>
    <row r="7976" spans="1:2" x14ac:dyDescent="0.25">
      <c r="A7976">
        <v>23.162889344123599</v>
      </c>
      <c r="B7976">
        <v>-2.9686280224491801</v>
      </c>
    </row>
    <row r="7977" spans="1:2" x14ac:dyDescent="0.25">
      <c r="A7977">
        <v>26.8083392162408</v>
      </c>
      <c r="B7977">
        <v>-6.1426362050197199</v>
      </c>
    </row>
    <row r="7978" spans="1:2" x14ac:dyDescent="0.25">
      <c r="A7978">
        <f>-0.76959015877949</f>
        <v>-0.76959015877949</v>
      </c>
      <c r="B7978">
        <v>-0.24268802170780099</v>
      </c>
    </row>
    <row r="7979" spans="1:2" x14ac:dyDescent="0.25">
      <c r="A7979">
        <v>-4.0597314195490197</v>
      </c>
      <c r="B7979">
        <v>3.3784001281276899</v>
      </c>
    </row>
    <row r="7980" spans="1:2" x14ac:dyDescent="0.25">
      <c r="A7980">
        <f>-18.0757475003831</f>
        <v>-18.075747500383098</v>
      </c>
      <c r="B7980">
        <v>-12.122924628675801</v>
      </c>
    </row>
    <row r="7981" spans="1:2" x14ac:dyDescent="0.25">
      <c r="A7981">
        <v>23.681964865028299</v>
      </c>
      <c r="B7981">
        <v>-0.27385812773986101</v>
      </c>
    </row>
    <row r="7982" spans="1:2" x14ac:dyDescent="0.25">
      <c r="A7982">
        <v>37.9929620540101</v>
      </c>
      <c r="B7982">
        <v>-5.7991626932240203</v>
      </c>
    </row>
    <row r="7983" spans="1:2" x14ac:dyDescent="0.25">
      <c r="A7983">
        <v>5.4892341573576102</v>
      </c>
      <c r="B7983">
        <v>7.8508991606587504</v>
      </c>
    </row>
    <row r="7984" spans="1:2" x14ac:dyDescent="0.25">
      <c r="A7984">
        <v>31.772861383612</v>
      </c>
      <c r="B7984">
        <v>-4.96264406698511</v>
      </c>
    </row>
    <row r="7985" spans="1:2" x14ac:dyDescent="0.25">
      <c r="A7985">
        <f>-21.9197099294145</f>
        <v>-21.919709929414498</v>
      </c>
      <c r="B7985">
        <v>-10.4643027607527</v>
      </c>
    </row>
    <row r="7986" spans="1:2" x14ac:dyDescent="0.25">
      <c r="A7986">
        <v>38.242749203630403</v>
      </c>
      <c r="B7986">
        <v>-1.5608424931395799</v>
      </c>
    </row>
    <row r="7987" spans="1:2" x14ac:dyDescent="0.25">
      <c r="A7987">
        <v>23.8355384582784</v>
      </c>
      <c r="B7987">
        <v>-4.3168608763866398</v>
      </c>
    </row>
    <row r="7988" spans="1:2" x14ac:dyDescent="0.25">
      <c r="A7988">
        <v>36.672432090105403</v>
      </c>
      <c r="B7988">
        <v>-7.8876900135590402</v>
      </c>
    </row>
    <row r="7989" spans="1:2" x14ac:dyDescent="0.25">
      <c r="A7989">
        <v>30.198562390641602</v>
      </c>
      <c r="B7989">
        <v>-5.6768535287838198</v>
      </c>
    </row>
    <row r="7990" spans="1:2" x14ac:dyDescent="0.25">
      <c r="A7990">
        <f>-18.3300304882981</f>
        <v>-18.3300304882981</v>
      </c>
      <c r="B7990">
        <v>-12.4136546215741</v>
      </c>
    </row>
    <row r="7991" spans="1:2" x14ac:dyDescent="0.25">
      <c r="A7991">
        <v>37.624703976139799</v>
      </c>
      <c r="B7991">
        <v>-9.2851688010072504</v>
      </c>
    </row>
    <row r="7992" spans="1:2" x14ac:dyDescent="0.25">
      <c r="A7992">
        <v>28.310553881312401</v>
      </c>
      <c r="B7992">
        <v>-9.0579879903500409</v>
      </c>
    </row>
    <row r="7993" spans="1:2" x14ac:dyDescent="0.25">
      <c r="A7993">
        <v>11.661991721606199</v>
      </c>
      <c r="B7993">
        <v>0.79512865473211303</v>
      </c>
    </row>
    <row r="7994" spans="1:2" x14ac:dyDescent="0.25">
      <c r="A7994">
        <f>-23.3611882539074</f>
        <v>-23.3611882539074</v>
      </c>
      <c r="B7994">
        <v>-18.773486414867399</v>
      </c>
    </row>
    <row r="7995" spans="1:2" x14ac:dyDescent="0.25">
      <c r="A7995">
        <v>4.1761886156542198</v>
      </c>
      <c r="B7995">
        <v>8.5006885472431808</v>
      </c>
    </row>
    <row r="7996" spans="1:2" x14ac:dyDescent="0.25">
      <c r="A7996">
        <v>-5.2699211831609398</v>
      </c>
      <c r="B7996">
        <v>2.8567017024708399</v>
      </c>
    </row>
    <row r="7997" spans="1:2" x14ac:dyDescent="0.25">
      <c r="A7997">
        <v>37.737531731168197</v>
      </c>
      <c r="B7997">
        <v>-9.4151904225356802</v>
      </c>
    </row>
    <row r="7998" spans="1:2" x14ac:dyDescent="0.25">
      <c r="A7998">
        <f>-20.4135031060847</f>
        <v>-20.413503106084701</v>
      </c>
      <c r="B7998">
        <v>-10.449391732600301</v>
      </c>
    </row>
    <row r="7999" spans="1:2" x14ac:dyDescent="0.25">
      <c r="A7999">
        <v>7.4994797413670602</v>
      </c>
      <c r="B7999">
        <v>5.5004801261430796</v>
      </c>
    </row>
    <row r="8000" spans="1:2" x14ac:dyDescent="0.25">
      <c r="A8000">
        <v>2.4544038325470199</v>
      </c>
      <c r="B8000">
        <v>5.27718003898618</v>
      </c>
    </row>
    <row r="8001" spans="1:2" x14ac:dyDescent="0.25">
      <c r="A8001">
        <v>33.663554439689698</v>
      </c>
      <c r="B8001">
        <v>-5.0735797246883996</v>
      </c>
    </row>
    <row r="8002" spans="1:2" x14ac:dyDescent="0.25">
      <c r="A8002">
        <f>-19.3721295209058</f>
        <v>-19.372129520905801</v>
      </c>
      <c r="B8002">
        <v>-15.119116378971601</v>
      </c>
    </row>
    <row r="8003" spans="1:2" x14ac:dyDescent="0.25">
      <c r="A8003">
        <f>-17.7418204452961</f>
        <v>-17.741820445296099</v>
      </c>
      <c r="B8003">
        <v>-15.7825091515249</v>
      </c>
    </row>
    <row r="8004" spans="1:2" x14ac:dyDescent="0.25">
      <c r="A8004">
        <v>1.1216300582381</v>
      </c>
      <c r="B8004">
        <v>2.1242921118413198</v>
      </c>
    </row>
    <row r="8005" spans="1:2" x14ac:dyDescent="0.25">
      <c r="A8005">
        <f>-28.5272574593796</f>
        <v>-28.527257459379602</v>
      </c>
      <c r="B8005">
        <v>-15.058820254294799</v>
      </c>
    </row>
    <row r="8006" spans="1:2" x14ac:dyDescent="0.25">
      <c r="A8006">
        <v>40.423785657109804</v>
      </c>
      <c r="B8006">
        <v>-2.1028533193093799</v>
      </c>
    </row>
    <row r="8007" spans="1:2" x14ac:dyDescent="0.25">
      <c r="A8007">
        <v>26.660528989056001</v>
      </c>
      <c r="B8007">
        <v>-4.7453621064139604</v>
      </c>
    </row>
    <row r="8008" spans="1:2" x14ac:dyDescent="0.25">
      <c r="A8008">
        <f>-25.5012661354894</f>
        <v>-25.501266135489399</v>
      </c>
      <c r="B8008">
        <v>-16.8566584251469</v>
      </c>
    </row>
    <row r="8009" spans="1:2" x14ac:dyDescent="0.25">
      <c r="A8009">
        <f>-16.6547903314993</f>
        <v>-16.654790331499299</v>
      </c>
      <c r="B8009">
        <v>-18.5335583569635</v>
      </c>
    </row>
    <row r="8010" spans="1:2" x14ac:dyDescent="0.25">
      <c r="A8010">
        <v>22.783822078767098</v>
      </c>
      <c r="B8010">
        <v>-0.982426862655982</v>
      </c>
    </row>
    <row r="8011" spans="1:2" x14ac:dyDescent="0.25">
      <c r="A8011">
        <v>34.358729869896003</v>
      </c>
      <c r="B8011">
        <v>-4.2754036074021204</v>
      </c>
    </row>
    <row r="8012" spans="1:2" x14ac:dyDescent="0.25">
      <c r="A8012">
        <v>0.128343417565838</v>
      </c>
      <c r="B8012">
        <v>7.7589237648695901</v>
      </c>
    </row>
    <row r="8013" spans="1:2" x14ac:dyDescent="0.25">
      <c r="A8013">
        <v>-5.1062326286427799</v>
      </c>
      <c r="B8013">
        <v>8.4096562494571305</v>
      </c>
    </row>
    <row r="8014" spans="1:2" x14ac:dyDescent="0.25">
      <c r="A8014">
        <f>-30.7909150937815</f>
        <v>-30.7909150937815</v>
      </c>
      <c r="B8014">
        <v>-17.251739258087898</v>
      </c>
    </row>
    <row r="8015" spans="1:2" x14ac:dyDescent="0.25">
      <c r="A8015">
        <v>6.4659490467474097</v>
      </c>
      <c r="B8015">
        <v>3.32450760368403</v>
      </c>
    </row>
    <row r="8016" spans="1:2" x14ac:dyDescent="0.25">
      <c r="A8016">
        <v>22.0818233317069</v>
      </c>
      <c r="B8016">
        <v>-8.0835178490736102</v>
      </c>
    </row>
    <row r="8017" spans="1:2" x14ac:dyDescent="0.25">
      <c r="A8017">
        <f>-31.4816085128139</f>
        <v>-31.481608512813899</v>
      </c>
      <c r="B8017">
        <v>-11.859910609869701</v>
      </c>
    </row>
    <row r="8018" spans="1:2" x14ac:dyDescent="0.25">
      <c r="A8018">
        <f>-31.3932357433372</f>
        <v>-31.3932357433372</v>
      </c>
      <c r="B8018">
        <v>-17.767184489752999</v>
      </c>
    </row>
    <row r="8019" spans="1:2" x14ac:dyDescent="0.25">
      <c r="A8019">
        <v>31.028482708433302</v>
      </c>
      <c r="B8019">
        <v>-8.1291361325729508</v>
      </c>
    </row>
    <row r="8020" spans="1:2" x14ac:dyDescent="0.25">
      <c r="A8020">
        <v>-3.6425035435808399</v>
      </c>
      <c r="B8020">
        <v>2.82402476822217</v>
      </c>
    </row>
    <row r="8021" spans="1:2" x14ac:dyDescent="0.25">
      <c r="A8021">
        <v>2.43191949105768</v>
      </c>
      <c r="B8021">
        <v>-0.33962524785158599</v>
      </c>
    </row>
    <row r="8022" spans="1:2" x14ac:dyDescent="0.25">
      <c r="A8022">
        <f>-23.9334176326929</f>
        <v>-23.933417632692901</v>
      </c>
      <c r="B8022">
        <v>-12.909986629928699</v>
      </c>
    </row>
    <row r="8023" spans="1:2" x14ac:dyDescent="0.25">
      <c r="A8023">
        <v>40.072937853129602</v>
      </c>
      <c r="B8023">
        <v>-0.368557019003873</v>
      </c>
    </row>
    <row r="8024" spans="1:2" x14ac:dyDescent="0.25">
      <c r="A8024">
        <f>-28.1532414122816</f>
        <v>-28.153241412281599</v>
      </c>
      <c r="B8024">
        <v>-13.412182777634801</v>
      </c>
    </row>
    <row r="8025" spans="1:2" x14ac:dyDescent="0.25">
      <c r="A8025">
        <v>34.437573875362801</v>
      </c>
      <c r="B8025">
        <v>-8.7512777468484408</v>
      </c>
    </row>
    <row r="8026" spans="1:2" x14ac:dyDescent="0.25">
      <c r="A8026">
        <v>8.0382809827002593</v>
      </c>
      <c r="B8026">
        <v>5.9166015052708403</v>
      </c>
    </row>
    <row r="8027" spans="1:2" x14ac:dyDescent="0.25">
      <c r="A8027">
        <v>23.808113090694398</v>
      </c>
      <c r="B8027">
        <v>-7.29827993137586</v>
      </c>
    </row>
    <row r="8028" spans="1:2" x14ac:dyDescent="0.25">
      <c r="A8028">
        <v>1.42787427757019</v>
      </c>
      <c r="B8028">
        <v>6.6720979029458896</v>
      </c>
    </row>
    <row r="8029" spans="1:2" x14ac:dyDescent="0.25">
      <c r="A8029">
        <v>10.607829468968299</v>
      </c>
      <c r="B8029">
        <v>0.75344918503085201</v>
      </c>
    </row>
    <row r="8030" spans="1:2" x14ac:dyDescent="0.25">
      <c r="A8030">
        <v>31.546888309970701</v>
      </c>
      <c r="B8030">
        <v>-0.49949917769003299</v>
      </c>
    </row>
    <row r="8031" spans="1:2" x14ac:dyDescent="0.25">
      <c r="A8031">
        <v>40.064562600195998</v>
      </c>
      <c r="B8031">
        <v>-1.2627800028852201</v>
      </c>
    </row>
    <row r="8032" spans="1:2" x14ac:dyDescent="0.25">
      <c r="A8032">
        <v>40.480636768634</v>
      </c>
      <c r="B8032">
        <v>-0.66109604985826198</v>
      </c>
    </row>
    <row r="8033" spans="1:2" x14ac:dyDescent="0.25">
      <c r="A8033">
        <f>-29.0150327901512</f>
        <v>-29.015032790151199</v>
      </c>
      <c r="B8033">
        <v>-13.044225936086301</v>
      </c>
    </row>
    <row r="8034" spans="1:2" x14ac:dyDescent="0.25">
      <c r="A8034">
        <f>-25.9211345348489</f>
        <v>-25.9211345348489</v>
      </c>
      <c r="B8034">
        <v>-10.6869824787666</v>
      </c>
    </row>
    <row r="8035" spans="1:2" x14ac:dyDescent="0.25">
      <c r="A8035">
        <f>-33.7570887082549</f>
        <v>-33.757088708254898</v>
      </c>
      <c r="B8035">
        <v>-15.9973043630951</v>
      </c>
    </row>
    <row r="8036" spans="1:2" x14ac:dyDescent="0.25">
      <c r="A8036">
        <v>-5.2413498988772202</v>
      </c>
      <c r="B8036">
        <v>4.7020940687077397</v>
      </c>
    </row>
    <row r="8037" spans="1:2" x14ac:dyDescent="0.25">
      <c r="A8037">
        <v>0.36649827036619198</v>
      </c>
      <c r="B8037">
        <v>7.48374958608761</v>
      </c>
    </row>
    <row r="8038" spans="1:2" x14ac:dyDescent="0.25">
      <c r="A8038">
        <v>10.5346866107505</v>
      </c>
      <c r="B8038">
        <v>1.2398815320869701</v>
      </c>
    </row>
    <row r="8039" spans="1:2" x14ac:dyDescent="0.25">
      <c r="A8039">
        <v>-0.43514096907710798</v>
      </c>
      <c r="B8039">
        <v>3.44310259676945</v>
      </c>
    </row>
    <row r="8040" spans="1:2" x14ac:dyDescent="0.25">
      <c r="A8040">
        <v>40.179710544911003</v>
      </c>
      <c r="B8040">
        <v>-1.51874606936732</v>
      </c>
    </row>
    <row r="8041" spans="1:2" x14ac:dyDescent="0.25">
      <c r="A8041">
        <f>-26.1196264015667</f>
        <v>-26.119626401566698</v>
      </c>
      <c r="B8041">
        <v>-11.478797662240099</v>
      </c>
    </row>
    <row r="8042" spans="1:2" x14ac:dyDescent="0.25">
      <c r="A8042">
        <v>-5.9788721864670098</v>
      </c>
      <c r="B8042">
        <v>2.3572004974245599</v>
      </c>
    </row>
    <row r="8043" spans="1:2" x14ac:dyDescent="0.25">
      <c r="A8043">
        <v>23.819019901249501</v>
      </c>
      <c r="B8043">
        <v>-5.98437539187913</v>
      </c>
    </row>
    <row r="8044" spans="1:2" x14ac:dyDescent="0.25">
      <c r="A8044">
        <f>-34.6253982481247</f>
        <v>-34.625398248124696</v>
      </c>
      <c r="B8044">
        <v>-15.548424400583601</v>
      </c>
    </row>
    <row r="8045" spans="1:2" x14ac:dyDescent="0.25">
      <c r="A8045">
        <f>-22.3142297621443</f>
        <v>-22.314229762144301</v>
      </c>
      <c r="B8045">
        <v>-14.924391114280199</v>
      </c>
    </row>
    <row r="8046" spans="1:2" x14ac:dyDescent="0.25">
      <c r="A8046">
        <v>-5.3711435425777996</v>
      </c>
      <c r="B8046">
        <v>3.5448911858930998</v>
      </c>
    </row>
    <row r="8047" spans="1:2" x14ac:dyDescent="0.25">
      <c r="A8047">
        <v>38.671470653762498</v>
      </c>
      <c r="B8047">
        <v>-8.6517930778401801</v>
      </c>
    </row>
    <row r="8048" spans="1:2" x14ac:dyDescent="0.25">
      <c r="A8048">
        <f>-24.2319922885526</f>
        <v>-24.2319922885526</v>
      </c>
      <c r="B8048">
        <v>-14.1153600599181</v>
      </c>
    </row>
    <row r="8049" spans="1:2" x14ac:dyDescent="0.25">
      <c r="A8049">
        <v>12.010252884966</v>
      </c>
      <c r="B8049">
        <v>0.26865308348804001</v>
      </c>
    </row>
    <row r="8050" spans="1:2" x14ac:dyDescent="0.25">
      <c r="A8050">
        <v>-1.3650465570480399</v>
      </c>
      <c r="B8050">
        <v>5.9733570491915797</v>
      </c>
    </row>
    <row r="8051" spans="1:2" x14ac:dyDescent="0.25">
      <c r="A8051">
        <v>-0.433063896307538</v>
      </c>
      <c r="B8051">
        <v>0.64106663653178397</v>
      </c>
    </row>
    <row r="8052" spans="1:2" x14ac:dyDescent="0.25">
      <c r="A8052">
        <f>-18.8913113008985</f>
        <v>-18.891311300898501</v>
      </c>
      <c r="B8052">
        <v>-19.1083643495082</v>
      </c>
    </row>
    <row r="8053" spans="1:2" x14ac:dyDescent="0.25">
      <c r="A8053">
        <v>5.6721116933206801</v>
      </c>
      <c r="B8053">
        <v>5.12605631046676</v>
      </c>
    </row>
    <row r="8054" spans="1:2" x14ac:dyDescent="0.25">
      <c r="A8054">
        <v>-2.3583521146172099</v>
      </c>
      <c r="B8054">
        <v>4.2279160507001503</v>
      </c>
    </row>
    <row r="8055" spans="1:2" x14ac:dyDescent="0.25">
      <c r="A8055">
        <v>40.054561037679399</v>
      </c>
      <c r="B8055">
        <v>-4.3213121332910802</v>
      </c>
    </row>
    <row r="8056" spans="1:2" x14ac:dyDescent="0.25">
      <c r="A8056">
        <v>32.655845070869901</v>
      </c>
      <c r="B8056">
        <v>-1.3454520408256401</v>
      </c>
    </row>
    <row r="8057" spans="1:2" x14ac:dyDescent="0.25">
      <c r="A8057">
        <v>38.175862889730702</v>
      </c>
      <c r="B8057">
        <v>-3.2003329366404101</v>
      </c>
    </row>
    <row r="8058" spans="1:2" x14ac:dyDescent="0.25">
      <c r="A8058">
        <v>34.279795760496697</v>
      </c>
      <c r="B8058">
        <v>-0.21131298036325299</v>
      </c>
    </row>
    <row r="8059" spans="1:2" x14ac:dyDescent="0.25">
      <c r="A8059">
        <v>27.5000024192924</v>
      </c>
      <c r="B8059">
        <v>-5.8615843666357899</v>
      </c>
    </row>
    <row r="8060" spans="1:2" x14ac:dyDescent="0.25">
      <c r="A8060">
        <v>10.9318459813266</v>
      </c>
      <c r="B8060">
        <v>3.7383424981806002</v>
      </c>
    </row>
    <row r="8061" spans="1:2" x14ac:dyDescent="0.25">
      <c r="A8061">
        <v>25.445011323969698</v>
      </c>
      <c r="B8061">
        <v>-4.6046287621940198</v>
      </c>
    </row>
    <row r="8062" spans="1:2" x14ac:dyDescent="0.25">
      <c r="A8062">
        <v>5.8552812754172301</v>
      </c>
      <c r="B8062">
        <v>4.91532687913078</v>
      </c>
    </row>
    <row r="8063" spans="1:2" x14ac:dyDescent="0.25">
      <c r="A8063">
        <v>12.717818226365701</v>
      </c>
      <c r="B8063">
        <v>2.6841587001848102E-2</v>
      </c>
    </row>
    <row r="8064" spans="1:2" x14ac:dyDescent="0.25">
      <c r="A8064">
        <f>-16.6309233237981</f>
        <v>-16.6309233237981</v>
      </c>
      <c r="B8064">
        <v>-18.252090923822202</v>
      </c>
    </row>
    <row r="8065" spans="1:2" x14ac:dyDescent="0.25">
      <c r="A8065">
        <v>26.2376387625151</v>
      </c>
      <c r="B8065">
        <v>-6.8941899934473101</v>
      </c>
    </row>
    <row r="8066" spans="1:2" x14ac:dyDescent="0.25">
      <c r="A8066">
        <v>9.4904138404990999</v>
      </c>
      <c r="B8066">
        <v>-0.20309397293289899</v>
      </c>
    </row>
    <row r="8067" spans="1:2" x14ac:dyDescent="0.25">
      <c r="A8067">
        <v>1.4324566554023399</v>
      </c>
      <c r="B8067">
        <v>6.90798568933507</v>
      </c>
    </row>
    <row r="8068" spans="1:2" x14ac:dyDescent="0.25">
      <c r="A8068">
        <f>-34.46502784892</f>
        <v>-34.465027848920002</v>
      </c>
      <c r="B8068">
        <v>-14.133269605989501</v>
      </c>
    </row>
    <row r="8069" spans="1:2" x14ac:dyDescent="0.25">
      <c r="A8069">
        <v>32.227889966743099</v>
      </c>
      <c r="B8069">
        <v>-5.5207230438238302</v>
      </c>
    </row>
    <row r="8070" spans="1:2" x14ac:dyDescent="0.25">
      <c r="A8070">
        <f>-18.7095065068182</f>
        <v>-18.709506506818201</v>
      </c>
      <c r="B8070">
        <v>-18.261688779189001</v>
      </c>
    </row>
    <row r="8071" spans="1:2" x14ac:dyDescent="0.25">
      <c r="A8071">
        <f>-18.4657848035311</f>
        <v>-18.465784803531101</v>
      </c>
      <c r="B8071">
        <v>-13.6563421506791</v>
      </c>
    </row>
    <row r="8072" spans="1:2" x14ac:dyDescent="0.25">
      <c r="A8072">
        <v>35.085269422986897</v>
      </c>
      <c r="B8072">
        <v>-7.5698726487969896</v>
      </c>
    </row>
    <row r="8073" spans="1:2" x14ac:dyDescent="0.25">
      <c r="A8073">
        <f>-24.6137048204057</f>
        <v>-24.613704820405701</v>
      </c>
      <c r="B8073">
        <v>-12.272658543593399</v>
      </c>
    </row>
    <row r="8074" spans="1:2" x14ac:dyDescent="0.25">
      <c r="A8074">
        <v>32.127008391376201</v>
      </c>
      <c r="B8074">
        <v>-8.2280192616021193</v>
      </c>
    </row>
    <row r="8075" spans="1:2" x14ac:dyDescent="0.25">
      <c r="A8075">
        <v>27.647496041080299</v>
      </c>
      <c r="B8075">
        <v>-0.96365928240225895</v>
      </c>
    </row>
    <row r="8076" spans="1:2" x14ac:dyDescent="0.25">
      <c r="A8076">
        <v>4.0888069418171504</v>
      </c>
      <c r="B8076">
        <v>0.17857280651545299</v>
      </c>
    </row>
    <row r="8077" spans="1:2" x14ac:dyDescent="0.25">
      <c r="A8077">
        <v>7.1152150095449302</v>
      </c>
      <c r="B8077">
        <v>8.3762320854858299</v>
      </c>
    </row>
    <row r="8078" spans="1:2" x14ac:dyDescent="0.25">
      <c r="A8078">
        <v>-4.6874817681902998</v>
      </c>
      <c r="B8078">
        <v>7.5004689448948101</v>
      </c>
    </row>
    <row r="8079" spans="1:2" x14ac:dyDescent="0.25">
      <c r="A8079">
        <v>7.3843124601272399</v>
      </c>
      <c r="B8079">
        <v>7.7364297352255802</v>
      </c>
    </row>
    <row r="8080" spans="1:2" x14ac:dyDescent="0.25">
      <c r="A8080">
        <f>-15.4363636469205</f>
        <v>-15.436363646920499</v>
      </c>
      <c r="B8080">
        <v>-16.4808387495716</v>
      </c>
    </row>
    <row r="8081" spans="1:2" x14ac:dyDescent="0.25">
      <c r="A8081">
        <v>21.0032680826973</v>
      </c>
      <c r="B8081">
        <v>-3.3257264282522199</v>
      </c>
    </row>
    <row r="8082" spans="1:2" x14ac:dyDescent="0.25">
      <c r="A8082">
        <v>6.7117637634655303</v>
      </c>
      <c r="B8082">
        <v>4.04679861373278</v>
      </c>
    </row>
    <row r="8083" spans="1:2" x14ac:dyDescent="0.25">
      <c r="A8083">
        <f>-24.4350346854488</f>
        <v>-24.435034685448802</v>
      </c>
      <c r="B8083">
        <v>-14.6725808680097</v>
      </c>
    </row>
    <row r="8084" spans="1:2" x14ac:dyDescent="0.25">
      <c r="A8084">
        <f>-22.3624275906899</f>
        <v>-22.362427590689901</v>
      </c>
      <c r="B8084">
        <v>-18.169426023018001</v>
      </c>
    </row>
    <row r="8085" spans="1:2" x14ac:dyDescent="0.25">
      <c r="A8085">
        <f>-31.8759057950836</f>
        <v>-31.8759057950836</v>
      </c>
      <c r="B8085">
        <v>-9.5207407608873709</v>
      </c>
    </row>
    <row r="8086" spans="1:2" x14ac:dyDescent="0.25">
      <c r="A8086">
        <v>1.0193036292305799</v>
      </c>
      <c r="B8086">
        <v>7.6391369671150802</v>
      </c>
    </row>
    <row r="8087" spans="1:2" x14ac:dyDescent="0.25">
      <c r="A8087">
        <f>-22.5302906302904</f>
        <v>-22.530290630290398</v>
      </c>
      <c r="B8087">
        <v>-14.055671802212199</v>
      </c>
    </row>
    <row r="8088" spans="1:2" x14ac:dyDescent="0.25">
      <c r="A8088">
        <v>-4.8450864194612997</v>
      </c>
      <c r="B8088">
        <v>4.8185104946770903</v>
      </c>
    </row>
    <row r="8089" spans="1:2" x14ac:dyDescent="0.25">
      <c r="A8089">
        <f>-19.5570889647602</f>
        <v>-19.557088964760201</v>
      </c>
      <c r="B8089">
        <v>-11.0717197114177</v>
      </c>
    </row>
    <row r="8090" spans="1:2" x14ac:dyDescent="0.25">
      <c r="A8090">
        <f>-25.1211615137038</f>
        <v>-25.1211615137038</v>
      </c>
      <c r="B8090">
        <v>-10.8682532855152</v>
      </c>
    </row>
    <row r="8091" spans="1:2" x14ac:dyDescent="0.25">
      <c r="A8091">
        <v>-0.97829200784938897</v>
      </c>
      <c r="B8091">
        <v>9.4631682216481892</v>
      </c>
    </row>
    <row r="8092" spans="1:2" x14ac:dyDescent="0.25">
      <c r="A8092">
        <f>-22.2670969270169</f>
        <v>-22.267096927016901</v>
      </c>
      <c r="B8092">
        <v>-9.8520200747275197</v>
      </c>
    </row>
    <row r="8093" spans="1:2" x14ac:dyDescent="0.25">
      <c r="A8093">
        <f>-21.3041230868195</f>
        <v>-21.304123086819502</v>
      </c>
      <c r="B8093">
        <v>-18.8047806431663</v>
      </c>
    </row>
    <row r="8094" spans="1:2" x14ac:dyDescent="0.25">
      <c r="A8094">
        <v>22.066405418192598</v>
      </c>
      <c r="B8094">
        <v>-5.9296401043045197</v>
      </c>
    </row>
    <row r="8095" spans="1:2" x14ac:dyDescent="0.25">
      <c r="A8095">
        <f>-32.6799007526848</f>
        <v>-32.679900752684802</v>
      </c>
      <c r="B8095">
        <v>-17.627738497401101</v>
      </c>
    </row>
    <row r="8096" spans="1:2" x14ac:dyDescent="0.25">
      <c r="A8096">
        <f>-27.1952762472247</f>
        <v>-27.195276247224701</v>
      </c>
      <c r="B8096">
        <v>-14.583543913454699</v>
      </c>
    </row>
    <row r="8097" spans="1:2" x14ac:dyDescent="0.25">
      <c r="A8097">
        <v>29.2238378864757</v>
      </c>
      <c r="B8097">
        <v>-2.7730280988022198</v>
      </c>
    </row>
    <row r="8098" spans="1:2" x14ac:dyDescent="0.25">
      <c r="A8098">
        <f>-24.5959062444701</f>
        <v>-24.5959062444701</v>
      </c>
      <c r="B8098">
        <v>-9.8929892510494906</v>
      </c>
    </row>
    <row r="8099" spans="1:2" x14ac:dyDescent="0.25">
      <c r="A8099">
        <v>9.3563757442576403</v>
      </c>
      <c r="B8099">
        <v>1.55434750112537</v>
      </c>
    </row>
    <row r="8100" spans="1:2" x14ac:dyDescent="0.25">
      <c r="A8100">
        <v>38.7403904025456</v>
      </c>
      <c r="B8100">
        <v>-9.0237978083237594E-2</v>
      </c>
    </row>
    <row r="8101" spans="1:2" x14ac:dyDescent="0.25">
      <c r="A8101">
        <v>22.7184190197021</v>
      </c>
      <c r="B8101">
        <v>-1.1902693635413</v>
      </c>
    </row>
    <row r="8102" spans="1:2" x14ac:dyDescent="0.25">
      <c r="A8102">
        <v>21.764535094823501</v>
      </c>
      <c r="B8102">
        <v>-7.4995663060772104</v>
      </c>
    </row>
    <row r="8103" spans="1:2" x14ac:dyDescent="0.25">
      <c r="A8103">
        <v>4.7927255237081399</v>
      </c>
      <c r="B8103">
        <v>4.9563733410021298</v>
      </c>
    </row>
    <row r="8104" spans="1:2" x14ac:dyDescent="0.25">
      <c r="A8104">
        <v>10.9650487164644</v>
      </c>
      <c r="B8104">
        <v>0.77543479375497404</v>
      </c>
    </row>
    <row r="8105" spans="1:2" x14ac:dyDescent="0.25">
      <c r="A8105">
        <v>36.566297453357897</v>
      </c>
      <c r="B8105">
        <v>-2.2270575685543901</v>
      </c>
    </row>
    <row r="8106" spans="1:2" x14ac:dyDescent="0.25">
      <c r="A8106">
        <f>-22.212773514872</f>
        <v>-22.212773514872001</v>
      </c>
      <c r="B8106">
        <v>-17.929223195808799</v>
      </c>
    </row>
    <row r="8107" spans="1:2" x14ac:dyDescent="0.25">
      <c r="A8107">
        <v>31.253819647368701</v>
      </c>
      <c r="B8107">
        <v>-0.122428037967637</v>
      </c>
    </row>
    <row r="8108" spans="1:2" x14ac:dyDescent="0.25">
      <c r="A8108">
        <f>-32.1590987921373</f>
        <v>-32.1590987921373</v>
      </c>
      <c r="B8108">
        <v>-10.3637458218766</v>
      </c>
    </row>
    <row r="8109" spans="1:2" x14ac:dyDescent="0.25">
      <c r="A8109">
        <v>27.955537046622801</v>
      </c>
      <c r="B8109">
        <v>-2.25581775697994</v>
      </c>
    </row>
    <row r="8110" spans="1:2" x14ac:dyDescent="0.25">
      <c r="A8110">
        <f>-24.0247488065563</f>
        <v>-24.0247488065563</v>
      </c>
      <c r="B8110">
        <v>-12.383827872893299</v>
      </c>
    </row>
    <row r="8111" spans="1:2" x14ac:dyDescent="0.25">
      <c r="A8111">
        <v>21.160399923135898</v>
      </c>
      <c r="B8111">
        <v>-9.5612687529954297</v>
      </c>
    </row>
    <row r="8112" spans="1:2" x14ac:dyDescent="0.25">
      <c r="A8112">
        <f>-18.7381613201682</f>
        <v>-18.738161320168199</v>
      </c>
      <c r="B8112">
        <v>-12.3603741472301</v>
      </c>
    </row>
    <row r="8113" spans="1:2" x14ac:dyDescent="0.25">
      <c r="A8113">
        <v>27.242740023969301</v>
      </c>
      <c r="B8113">
        <v>-2.7761781179386098</v>
      </c>
    </row>
    <row r="8114" spans="1:2" x14ac:dyDescent="0.25">
      <c r="A8114">
        <f>-34.2370026578268</f>
        <v>-34.2370026578268</v>
      </c>
      <c r="B8114">
        <v>-14.210381747095401</v>
      </c>
    </row>
    <row r="8115" spans="1:2" x14ac:dyDescent="0.25">
      <c r="A8115">
        <v>32.389809105893498</v>
      </c>
      <c r="B8115">
        <v>-4.9232470668562698</v>
      </c>
    </row>
    <row r="8116" spans="1:2" x14ac:dyDescent="0.25">
      <c r="A8116">
        <v>40.164306683857298</v>
      </c>
      <c r="B8116">
        <v>-5.26143002851778</v>
      </c>
    </row>
    <row r="8117" spans="1:2" x14ac:dyDescent="0.25">
      <c r="A8117">
        <f>-30.8820193506162</f>
        <v>-30.882019350616201</v>
      </c>
      <c r="B8117">
        <v>-15.589377433721801</v>
      </c>
    </row>
    <row r="8118" spans="1:2" x14ac:dyDescent="0.25">
      <c r="A8118">
        <f>-16.8874305016237</f>
        <v>-16.887430501623701</v>
      </c>
      <c r="B8118">
        <v>-17.2936466229548</v>
      </c>
    </row>
    <row r="8119" spans="1:2" x14ac:dyDescent="0.25">
      <c r="A8119">
        <v>-2.94900976465141</v>
      </c>
      <c r="B8119">
        <v>2.44483623829221</v>
      </c>
    </row>
    <row r="8120" spans="1:2" x14ac:dyDescent="0.25">
      <c r="A8120">
        <f>-31.39643612748</f>
        <v>-31.396436127480001</v>
      </c>
      <c r="B8120">
        <v>-18.617290102400599</v>
      </c>
    </row>
    <row r="8121" spans="1:2" x14ac:dyDescent="0.25">
      <c r="A8121">
        <v>13.359334400087199</v>
      </c>
      <c r="B8121">
        <v>3.62245820146271</v>
      </c>
    </row>
    <row r="8122" spans="1:2" x14ac:dyDescent="0.25">
      <c r="A8122">
        <f>-32.1950612033054</f>
        <v>-32.1950612033054</v>
      </c>
      <c r="B8122">
        <v>-13.042144086628801</v>
      </c>
    </row>
    <row r="8123" spans="1:2" x14ac:dyDescent="0.25">
      <c r="A8123">
        <v>21.703266734659302</v>
      </c>
      <c r="B8123">
        <v>-3.28187926463375</v>
      </c>
    </row>
    <row r="8124" spans="1:2" x14ac:dyDescent="0.25">
      <c r="A8124">
        <v>6.8492191613445099</v>
      </c>
      <c r="B8124">
        <v>5.2326644659237198</v>
      </c>
    </row>
    <row r="8125" spans="1:2" x14ac:dyDescent="0.25">
      <c r="A8125">
        <v>7.56445510462963</v>
      </c>
      <c r="B8125">
        <v>-4.4518775816093398E-2</v>
      </c>
    </row>
    <row r="8126" spans="1:2" x14ac:dyDescent="0.25">
      <c r="A8126">
        <v>29.748205633137999</v>
      </c>
      <c r="B8126">
        <v>-0.58544202120909705</v>
      </c>
    </row>
    <row r="8127" spans="1:2" x14ac:dyDescent="0.25">
      <c r="A8127">
        <v>29.430202418354099</v>
      </c>
      <c r="B8127">
        <v>-0.95150097694806401</v>
      </c>
    </row>
    <row r="8128" spans="1:2" x14ac:dyDescent="0.25">
      <c r="A8128">
        <v>36.447600096496302</v>
      </c>
      <c r="B8128">
        <v>-8.1497162528227296</v>
      </c>
    </row>
    <row r="8129" spans="1:2" x14ac:dyDescent="0.25">
      <c r="A8129">
        <v>33.555447213504202</v>
      </c>
      <c r="B8129">
        <v>-3.88518463993644</v>
      </c>
    </row>
    <row r="8130" spans="1:2" x14ac:dyDescent="0.25">
      <c r="A8130">
        <v>32.639176242407203</v>
      </c>
      <c r="B8130">
        <v>-0.69443686103098401</v>
      </c>
    </row>
    <row r="8131" spans="1:2" x14ac:dyDescent="0.25">
      <c r="A8131">
        <v>35.174573058666397</v>
      </c>
      <c r="B8131">
        <v>-9.4950356106157994</v>
      </c>
    </row>
    <row r="8132" spans="1:2" x14ac:dyDescent="0.25">
      <c r="A8132">
        <f>-34.516569312107</f>
        <v>-34.516569312107002</v>
      </c>
      <c r="B8132">
        <v>-12.5725632598843</v>
      </c>
    </row>
    <row r="8133" spans="1:2" x14ac:dyDescent="0.25">
      <c r="A8133">
        <f>-27.0432559316238</f>
        <v>-27.043255931623801</v>
      </c>
      <c r="B8133">
        <v>-9.9812697275409796</v>
      </c>
    </row>
    <row r="8134" spans="1:2" x14ac:dyDescent="0.25">
      <c r="A8134">
        <v>8.1676279354852799</v>
      </c>
      <c r="B8134">
        <v>2.8045282670703</v>
      </c>
    </row>
    <row r="8135" spans="1:2" x14ac:dyDescent="0.25">
      <c r="A8135">
        <f>-22.4747450395083</f>
        <v>-22.474745039508299</v>
      </c>
      <c r="B8135">
        <v>-14.421788948656699</v>
      </c>
    </row>
    <row r="8136" spans="1:2" x14ac:dyDescent="0.25">
      <c r="A8136">
        <v>38.340005060265099</v>
      </c>
      <c r="B8136">
        <v>-1.4557013316041401</v>
      </c>
    </row>
    <row r="8137" spans="1:2" x14ac:dyDescent="0.25">
      <c r="A8137">
        <v>26.422122806908899</v>
      </c>
      <c r="B8137">
        <v>-4.93279446237747</v>
      </c>
    </row>
    <row r="8138" spans="1:2" x14ac:dyDescent="0.25">
      <c r="A8138">
        <v>35.008894717506401</v>
      </c>
      <c r="B8138">
        <v>-6.0552204454548999</v>
      </c>
    </row>
    <row r="8139" spans="1:2" x14ac:dyDescent="0.25">
      <c r="A8139">
        <v>36.474382297799004</v>
      </c>
      <c r="B8139">
        <v>-6.2548477060629004</v>
      </c>
    </row>
    <row r="8140" spans="1:2" x14ac:dyDescent="0.25">
      <c r="A8140">
        <f>-33.9363138079481</f>
        <v>-33.936313807948103</v>
      </c>
      <c r="B8140">
        <v>-19.0190717613348</v>
      </c>
    </row>
    <row r="8141" spans="1:2" x14ac:dyDescent="0.25">
      <c r="A8141">
        <f>-16.2980799146838</f>
        <v>-16.2980799146838</v>
      </c>
      <c r="B8141">
        <v>-12.717412377433</v>
      </c>
    </row>
    <row r="8142" spans="1:2" x14ac:dyDescent="0.25">
      <c r="A8142">
        <v>6.9530090745720896</v>
      </c>
      <c r="B8142">
        <v>0.11685611374779201</v>
      </c>
    </row>
    <row r="8143" spans="1:2" x14ac:dyDescent="0.25">
      <c r="A8143">
        <f>-26.5970975383342</f>
        <v>-26.5970975383342</v>
      </c>
      <c r="B8143">
        <v>-11.0502704389627</v>
      </c>
    </row>
    <row r="8144" spans="1:2" x14ac:dyDescent="0.25">
      <c r="A8144">
        <v>12.6335263307573</v>
      </c>
      <c r="B8144">
        <v>1.1533501832111399</v>
      </c>
    </row>
    <row r="8145" spans="1:2" x14ac:dyDescent="0.25">
      <c r="A8145">
        <v>5.6816185479194798</v>
      </c>
      <c r="B8145">
        <v>6.1541326908267804</v>
      </c>
    </row>
    <row r="8146" spans="1:2" x14ac:dyDescent="0.25">
      <c r="A8146">
        <v>1.3674808340968001</v>
      </c>
      <c r="B8146">
        <v>0.218212053893831</v>
      </c>
    </row>
    <row r="8147" spans="1:2" x14ac:dyDescent="0.25">
      <c r="A8147">
        <v>33.749807239283697</v>
      </c>
      <c r="B8147">
        <v>-4.6535972884098804</v>
      </c>
    </row>
    <row r="8148" spans="1:2" x14ac:dyDescent="0.25">
      <c r="A8148">
        <v>12.0461662517175</v>
      </c>
      <c r="B8148">
        <v>4.2613477757037703</v>
      </c>
    </row>
    <row r="8149" spans="1:2" x14ac:dyDescent="0.25">
      <c r="A8149">
        <v>3.13917297575325</v>
      </c>
      <c r="B8149">
        <v>6.0065593329941702</v>
      </c>
    </row>
    <row r="8150" spans="1:2" x14ac:dyDescent="0.25">
      <c r="A8150">
        <f>-21.072332114568</f>
        <v>-21.072332114567999</v>
      </c>
      <c r="B8150">
        <v>-14.738340583100401</v>
      </c>
    </row>
    <row r="8151" spans="1:2" x14ac:dyDescent="0.25">
      <c r="A8151">
        <v>6.3252647860032001</v>
      </c>
      <c r="B8151">
        <v>-0.27966374978539599</v>
      </c>
    </row>
    <row r="8152" spans="1:2" x14ac:dyDescent="0.25">
      <c r="A8152">
        <v>27.6798235408403</v>
      </c>
      <c r="B8152">
        <v>-5.4645364145499196</v>
      </c>
    </row>
    <row r="8153" spans="1:2" x14ac:dyDescent="0.25">
      <c r="A8153">
        <f>-33.9687020404025</f>
        <v>-33.968702040402498</v>
      </c>
      <c r="B8153">
        <v>-10.4113330770363</v>
      </c>
    </row>
    <row r="8154" spans="1:2" x14ac:dyDescent="0.25">
      <c r="A8154">
        <v>30.494705260406299</v>
      </c>
      <c r="B8154">
        <v>-6.5796995226832404</v>
      </c>
    </row>
    <row r="8155" spans="1:2" x14ac:dyDescent="0.25">
      <c r="A8155">
        <v>2.97520108818386</v>
      </c>
      <c r="B8155">
        <v>3.9567744047731699</v>
      </c>
    </row>
    <row r="8156" spans="1:2" x14ac:dyDescent="0.25">
      <c r="A8156">
        <v>8.1968673358996007</v>
      </c>
      <c r="B8156">
        <v>9.2976992572893007</v>
      </c>
    </row>
    <row r="8157" spans="1:2" x14ac:dyDescent="0.25">
      <c r="A8157">
        <f>-31.6287072161649</f>
        <v>-31.628707216164901</v>
      </c>
      <c r="B8157">
        <v>-15.5523325521652</v>
      </c>
    </row>
    <row r="8158" spans="1:2" x14ac:dyDescent="0.25">
      <c r="A8158">
        <v>2.0786516990538302</v>
      </c>
      <c r="B8158">
        <v>8.0050639094040594</v>
      </c>
    </row>
    <row r="8159" spans="1:2" x14ac:dyDescent="0.25">
      <c r="A8159">
        <v>6.4373084156322102</v>
      </c>
      <c r="B8159">
        <v>0.77251487190365997</v>
      </c>
    </row>
    <row r="8160" spans="1:2" x14ac:dyDescent="0.25">
      <c r="A8160">
        <v>2.9974317159803801</v>
      </c>
      <c r="B8160">
        <v>1.2634621593428901</v>
      </c>
    </row>
    <row r="8161" spans="1:2" x14ac:dyDescent="0.25">
      <c r="A8161">
        <v>24.566996041534502</v>
      </c>
      <c r="B8161">
        <v>-4.3495474970993699</v>
      </c>
    </row>
    <row r="8162" spans="1:2" x14ac:dyDescent="0.25">
      <c r="A8162">
        <v>5.3030452952622298</v>
      </c>
      <c r="B8162">
        <v>5.1132210540313796</v>
      </c>
    </row>
    <row r="8163" spans="1:2" x14ac:dyDescent="0.25">
      <c r="A8163">
        <v>-5.5593636717261603</v>
      </c>
      <c r="B8163">
        <v>0.21279936876550401</v>
      </c>
    </row>
    <row r="8164" spans="1:2" x14ac:dyDescent="0.25">
      <c r="A8164">
        <v>24.5988873158818</v>
      </c>
      <c r="B8164">
        <v>-7.8034220015128497</v>
      </c>
    </row>
    <row r="8165" spans="1:2" x14ac:dyDescent="0.25">
      <c r="A8165">
        <f>-34.5111559545987</f>
        <v>-34.511155954598699</v>
      </c>
      <c r="B8165">
        <v>-10.1670007842734</v>
      </c>
    </row>
    <row r="8166" spans="1:2" x14ac:dyDescent="0.25">
      <c r="A8166">
        <v>11.9465339784403</v>
      </c>
      <c r="B8166">
        <v>9.2912518151653298</v>
      </c>
    </row>
    <row r="8167" spans="1:2" x14ac:dyDescent="0.25">
      <c r="A8167">
        <v>13.115210314216201</v>
      </c>
      <c r="B8167">
        <v>2.1411838299114399</v>
      </c>
    </row>
    <row r="8168" spans="1:2" x14ac:dyDescent="0.25">
      <c r="A8168">
        <v>27.8513456802485</v>
      </c>
      <c r="B8168">
        <v>-8.6842447859081098</v>
      </c>
    </row>
    <row r="8169" spans="1:2" x14ac:dyDescent="0.25">
      <c r="A8169">
        <v>-0.58565619468696395</v>
      </c>
      <c r="B8169">
        <v>8.1320790813627806</v>
      </c>
    </row>
    <row r="8170" spans="1:2" x14ac:dyDescent="0.25">
      <c r="A8170">
        <v>38.797858983683199</v>
      </c>
      <c r="B8170">
        <v>-7.3204999099576504</v>
      </c>
    </row>
    <row r="8171" spans="1:2" x14ac:dyDescent="0.25">
      <c r="A8171">
        <f>-26.8392589572809</f>
        <v>-26.839258957280901</v>
      </c>
      <c r="B8171">
        <v>-16.135093952361999</v>
      </c>
    </row>
    <row r="8172" spans="1:2" x14ac:dyDescent="0.25">
      <c r="A8172">
        <v>-3.9515733173712202</v>
      </c>
      <c r="B8172">
        <v>4.3049885339897598</v>
      </c>
    </row>
    <row r="8173" spans="1:2" x14ac:dyDescent="0.25">
      <c r="A8173">
        <v>3.1915530840311201</v>
      </c>
      <c r="B8173">
        <v>4.2130140863254999</v>
      </c>
    </row>
    <row r="8174" spans="1:2" x14ac:dyDescent="0.25">
      <c r="A8174">
        <f>-33.0344299410894</f>
        <v>-33.0344299410894</v>
      </c>
      <c r="B8174">
        <v>-9.7763845906298901</v>
      </c>
    </row>
    <row r="8175" spans="1:2" x14ac:dyDescent="0.25">
      <c r="A8175">
        <v>8.1468915714036694</v>
      </c>
      <c r="B8175">
        <v>2.45752995942442</v>
      </c>
    </row>
    <row r="8176" spans="1:2" x14ac:dyDescent="0.25">
      <c r="A8176">
        <v>24.605101344705599</v>
      </c>
      <c r="B8176">
        <v>-3.2057940889711398</v>
      </c>
    </row>
    <row r="8177" spans="1:2" x14ac:dyDescent="0.25">
      <c r="A8177">
        <v>36.437617315118104</v>
      </c>
      <c r="B8177">
        <v>-0.145799758955897</v>
      </c>
    </row>
    <row r="8178" spans="1:2" x14ac:dyDescent="0.25">
      <c r="A8178">
        <f>-34.6496662874879</f>
        <v>-34.649666287487896</v>
      </c>
      <c r="B8178">
        <v>-14.2262668922628</v>
      </c>
    </row>
    <row r="8179" spans="1:2" x14ac:dyDescent="0.25">
      <c r="A8179">
        <v>4.1421657508691299</v>
      </c>
      <c r="B8179">
        <v>5.8784947439300499</v>
      </c>
    </row>
    <row r="8180" spans="1:2" x14ac:dyDescent="0.25">
      <c r="A8180">
        <f>-26.772356351631</f>
        <v>-26.772356351631</v>
      </c>
      <c r="B8180">
        <v>-10.277068232008499</v>
      </c>
    </row>
    <row r="8181" spans="1:2" x14ac:dyDescent="0.25">
      <c r="A8181">
        <v>-1.55700910812571</v>
      </c>
      <c r="B8181">
        <v>9.01168463848229</v>
      </c>
    </row>
    <row r="8182" spans="1:2" x14ac:dyDescent="0.25">
      <c r="A8182">
        <f>-19.4940386063624</f>
        <v>-19.494038606362398</v>
      </c>
      <c r="B8182">
        <v>-18.133421477841999</v>
      </c>
    </row>
    <row r="8183" spans="1:2" x14ac:dyDescent="0.25">
      <c r="A8183">
        <f>-35.0329344415038</f>
        <v>-35.032934441503798</v>
      </c>
      <c r="B8183">
        <v>-12.4851480236714</v>
      </c>
    </row>
    <row r="8184" spans="1:2" x14ac:dyDescent="0.25">
      <c r="A8184">
        <v>33.499810256507701</v>
      </c>
      <c r="B8184">
        <v>-8.0401345612608992</v>
      </c>
    </row>
    <row r="8185" spans="1:2" x14ac:dyDescent="0.25">
      <c r="A8185">
        <v>39.017663799551897</v>
      </c>
      <c r="B8185">
        <v>-0.93274139746732798</v>
      </c>
    </row>
    <row r="8186" spans="1:2" x14ac:dyDescent="0.25">
      <c r="A8186">
        <f>-32.7427200659022</f>
        <v>-32.742720065902198</v>
      </c>
      <c r="B8186">
        <v>-18.716015628178901</v>
      </c>
    </row>
    <row r="8187" spans="1:2" x14ac:dyDescent="0.25">
      <c r="A8187">
        <v>12.880477336579601</v>
      </c>
      <c r="B8187">
        <v>2.0168705297712601</v>
      </c>
    </row>
    <row r="8188" spans="1:2" x14ac:dyDescent="0.25">
      <c r="A8188">
        <v>4.5863904663229</v>
      </c>
      <c r="B8188">
        <v>9.5568927660479499</v>
      </c>
    </row>
    <row r="8189" spans="1:2" x14ac:dyDescent="0.25">
      <c r="A8189">
        <v>4.14806149746458</v>
      </c>
      <c r="B8189">
        <v>7.0091949396125397</v>
      </c>
    </row>
    <row r="8190" spans="1:2" x14ac:dyDescent="0.25">
      <c r="A8190">
        <v>3.5739523641621198</v>
      </c>
      <c r="B8190">
        <v>3.0858649417911401</v>
      </c>
    </row>
    <row r="8191" spans="1:2" x14ac:dyDescent="0.25">
      <c r="A8191">
        <v>30.9197529504962</v>
      </c>
      <c r="B8191">
        <v>-4.8511159834484801</v>
      </c>
    </row>
    <row r="8192" spans="1:2" x14ac:dyDescent="0.25">
      <c r="A8192">
        <v>34.506047743725098</v>
      </c>
      <c r="B8192">
        <v>-0.78772209482201305</v>
      </c>
    </row>
    <row r="8193" spans="1:2" x14ac:dyDescent="0.25">
      <c r="A8193">
        <v>31.5242152154519</v>
      </c>
      <c r="B8193">
        <v>-4.6356114450997996</v>
      </c>
    </row>
    <row r="8194" spans="1:2" x14ac:dyDescent="0.25">
      <c r="A8194">
        <f>-20.3841097474942</f>
        <v>-20.3841097474942</v>
      </c>
      <c r="B8194">
        <v>-11.316472432629199</v>
      </c>
    </row>
    <row r="8195" spans="1:2" x14ac:dyDescent="0.25">
      <c r="A8195">
        <f>-20.2601343795971</f>
        <v>-20.260134379597101</v>
      </c>
      <c r="B8195">
        <v>-14.199632741073501</v>
      </c>
    </row>
    <row r="8196" spans="1:2" x14ac:dyDescent="0.25">
      <c r="A8196">
        <f>-25.9265695764992</f>
        <v>-25.926569576499201</v>
      </c>
      <c r="B8196">
        <v>-13.1337803112906</v>
      </c>
    </row>
    <row r="8197" spans="1:2" x14ac:dyDescent="0.25">
      <c r="A8197">
        <f>-31.7690991415668</f>
        <v>-31.769099141566802</v>
      </c>
      <c r="B8197">
        <v>-10.0209879008831</v>
      </c>
    </row>
    <row r="8198" spans="1:2" x14ac:dyDescent="0.25">
      <c r="A8198">
        <v>4.6814815100677896</v>
      </c>
      <c r="B8198">
        <v>4.0211810413236098</v>
      </c>
    </row>
    <row r="8199" spans="1:2" x14ac:dyDescent="0.25">
      <c r="A8199">
        <f>-24.4059305247852</f>
        <v>-24.405930524785202</v>
      </c>
      <c r="B8199">
        <v>-12.040367609063299</v>
      </c>
    </row>
    <row r="8200" spans="1:2" x14ac:dyDescent="0.25">
      <c r="A8200">
        <f>-35.1095794999823</f>
        <v>-35.109579499982303</v>
      </c>
      <c r="B8200">
        <v>-16.113956405217198</v>
      </c>
    </row>
    <row r="8201" spans="1:2" x14ac:dyDescent="0.25">
      <c r="A8201">
        <v>22.271663651248499</v>
      </c>
      <c r="B8201">
        <v>-4.08462507059334</v>
      </c>
    </row>
    <row r="8202" spans="1:2" x14ac:dyDescent="0.25">
      <c r="A8202">
        <v>29.8360277530236</v>
      </c>
      <c r="B8202">
        <v>-2.9270564547002702</v>
      </c>
    </row>
    <row r="8203" spans="1:2" x14ac:dyDescent="0.25">
      <c r="A8203">
        <v>23.6409017857567</v>
      </c>
      <c r="B8203">
        <v>-8.5472488921974197</v>
      </c>
    </row>
    <row r="8204" spans="1:2" x14ac:dyDescent="0.25">
      <c r="A8204">
        <f>-34.6556624712658</f>
        <v>-34.655662471265799</v>
      </c>
      <c r="B8204">
        <v>-11.442166195712799</v>
      </c>
    </row>
    <row r="8205" spans="1:2" x14ac:dyDescent="0.25">
      <c r="A8205">
        <f>-22.5891971774678</f>
        <v>-22.589197177467799</v>
      </c>
      <c r="B8205">
        <v>-15.7694425279957</v>
      </c>
    </row>
    <row r="8206" spans="1:2" x14ac:dyDescent="0.25">
      <c r="A8206">
        <f>-28.9120050226327</f>
        <v>-28.912005022632702</v>
      </c>
      <c r="B8206">
        <v>-11.588525955189899</v>
      </c>
    </row>
    <row r="8207" spans="1:2" x14ac:dyDescent="0.25">
      <c r="A8207">
        <v>2.1553171118822201</v>
      </c>
      <c r="B8207">
        <v>4.4345841015451199</v>
      </c>
    </row>
    <row r="8208" spans="1:2" x14ac:dyDescent="0.25">
      <c r="A8208">
        <v>4.5546569173546301</v>
      </c>
      <c r="B8208">
        <v>1.15795355576974</v>
      </c>
    </row>
    <row r="8209" spans="1:2" x14ac:dyDescent="0.25">
      <c r="A8209">
        <v>34.598017124874403</v>
      </c>
      <c r="B8209">
        <v>-1.7882656245442901</v>
      </c>
    </row>
    <row r="8210" spans="1:2" x14ac:dyDescent="0.25">
      <c r="A8210">
        <f>-26.3941882164217</f>
        <v>-26.3941882164217</v>
      </c>
      <c r="B8210">
        <v>-11.555758513305999</v>
      </c>
    </row>
    <row r="8211" spans="1:2" x14ac:dyDescent="0.25">
      <c r="A8211">
        <v>-4.9469958416109101</v>
      </c>
      <c r="B8211">
        <v>1.7479330426237001</v>
      </c>
    </row>
    <row r="8212" spans="1:2" x14ac:dyDescent="0.25">
      <c r="A8212">
        <v>34.562505057967599</v>
      </c>
      <c r="B8212">
        <v>-5.8518239658557096</v>
      </c>
    </row>
    <row r="8213" spans="1:2" x14ac:dyDescent="0.25">
      <c r="A8213">
        <f>-31.4928843710124</f>
        <v>-31.492884371012401</v>
      </c>
      <c r="B8213">
        <v>-11.218965013904301</v>
      </c>
    </row>
    <row r="8214" spans="1:2" x14ac:dyDescent="0.25">
      <c r="A8214">
        <f>-28.8808769761509</f>
        <v>-28.880876976150901</v>
      </c>
      <c r="B8214">
        <v>-17.872633947736599</v>
      </c>
    </row>
    <row r="8215" spans="1:2" x14ac:dyDescent="0.25">
      <c r="A8215">
        <f>-30.6539776433503</f>
        <v>-30.653977643350299</v>
      </c>
      <c r="B8215">
        <v>-13.9710082332039</v>
      </c>
    </row>
    <row r="8216" spans="1:2" x14ac:dyDescent="0.25">
      <c r="A8216">
        <v>-1.0831702285563101</v>
      </c>
      <c r="B8216">
        <v>4.0253457942471798</v>
      </c>
    </row>
    <row r="8217" spans="1:2" x14ac:dyDescent="0.25">
      <c r="A8217">
        <v>37.947451375899398</v>
      </c>
      <c r="B8217">
        <v>-7.5276340888943096</v>
      </c>
    </row>
    <row r="8218" spans="1:2" x14ac:dyDescent="0.25">
      <c r="A8218">
        <f>-32.9606183421066</f>
        <v>-32.960618342106599</v>
      </c>
      <c r="B8218">
        <v>-14.8627802186947</v>
      </c>
    </row>
    <row r="8219" spans="1:2" x14ac:dyDescent="0.25">
      <c r="A8219">
        <v>-1.3374456207807801</v>
      </c>
      <c r="B8219">
        <v>2.0703335213330001</v>
      </c>
    </row>
    <row r="8220" spans="1:2" x14ac:dyDescent="0.25">
      <c r="A8220">
        <v>26.2683973985108</v>
      </c>
      <c r="B8220">
        <v>-3.1141195823040402</v>
      </c>
    </row>
    <row r="8221" spans="1:2" x14ac:dyDescent="0.25">
      <c r="A8221">
        <v>29.284979202685602</v>
      </c>
      <c r="B8221">
        <v>-0.50880263767797995</v>
      </c>
    </row>
    <row r="8222" spans="1:2" x14ac:dyDescent="0.25">
      <c r="A8222">
        <f>-24.6070066812552</f>
        <v>-24.6070066812552</v>
      </c>
      <c r="B8222">
        <v>-15.1109574300907</v>
      </c>
    </row>
    <row r="8223" spans="1:2" x14ac:dyDescent="0.25">
      <c r="A8223">
        <f>-24.3566549846336</f>
        <v>-24.3566549846336</v>
      </c>
      <c r="B8223">
        <v>-9.7305151577390596</v>
      </c>
    </row>
    <row r="8224" spans="1:2" x14ac:dyDescent="0.25">
      <c r="A8224">
        <v>31.0940279193454</v>
      </c>
      <c r="B8224">
        <v>-1.65410939559599</v>
      </c>
    </row>
    <row r="8225" spans="1:2" x14ac:dyDescent="0.25">
      <c r="A8225">
        <v>40.435863341475397</v>
      </c>
      <c r="B8225">
        <v>-6.1317021938496499</v>
      </c>
    </row>
    <row r="8226" spans="1:2" x14ac:dyDescent="0.25">
      <c r="A8226">
        <v>12.194332331664601</v>
      </c>
      <c r="B8226">
        <v>0.30700594444739199</v>
      </c>
    </row>
    <row r="8227" spans="1:2" x14ac:dyDescent="0.25">
      <c r="A8227">
        <f>-16.6506653560924</f>
        <v>-16.6506653560924</v>
      </c>
      <c r="B8227">
        <v>-16.130866315792399</v>
      </c>
    </row>
    <row r="8228" spans="1:2" x14ac:dyDescent="0.25">
      <c r="A8228">
        <v>7.6371121328321703</v>
      </c>
      <c r="B8228">
        <v>4.0121622391344696</v>
      </c>
    </row>
    <row r="8229" spans="1:2" x14ac:dyDescent="0.25">
      <c r="A8229">
        <f>-25.0437095173689</f>
        <v>-25.043709517368899</v>
      </c>
      <c r="B8229">
        <v>-11.9556341065746</v>
      </c>
    </row>
    <row r="8230" spans="1:2" x14ac:dyDescent="0.25">
      <c r="A8230">
        <f>-26.539954620373</f>
        <v>-26.539954620372999</v>
      </c>
      <c r="B8230">
        <v>-18.086420742095498</v>
      </c>
    </row>
    <row r="8231" spans="1:2" x14ac:dyDescent="0.25">
      <c r="A8231">
        <v>13.5025115630449</v>
      </c>
      <c r="B8231">
        <v>7.0389267938413402</v>
      </c>
    </row>
    <row r="8232" spans="1:2" x14ac:dyDescent="0.25">
      <c r="A8232">
        <v>32.750701054819999</v>
      </c>
      <c r="B8232">
        <v>-2.5875941328094898</v>
      </c>
    </row>
    <row r="8233" spans="1:2" x14ac:dyDescent="0.25">
      <c r="A8233">
        <v>24.297663051831599</v>
      </c>
      <c r="B8233">
        <v>-1.73118149757943</v>
      </c>
    </row>
    <row r="8234" spans="1:2" x14ac:dyDescent="0.25">
      <c r="A8234">
        <v>23.810303774636498</v>
      </c>
      <c r="B8234">
        <v>-6.5220299506255603</v>
      </c>
    </row>
    <row r="8235" spans="1:2" x14ac:dyDescent="0.25">
      <c r="A8235">
        <v>21.0158390925228</v>
      </c>
      <c r="B8235">
        <v>-6.0475989934792702</v>
      </c>
    </row>
    <row r="8236" spans="1:2" x14ac:dyDescent="0.25">
      <c r="A8236">
        <f>-32.6910770737074</f>
        <v>-32.691077073707397</v>
      </c>
      <c r="B8236">
        <v>-11.6543055881379</v>
      </c>
    </row>
    <row r="8237" spans="1:2" x14ac:dyDescent="0.25">
      <c r="A8237">
        <v>23.5596362849431</v>
      </c>
      <c r="B8237">
        <v>-2.8842851454559502</v>
      </c>
    </row>
    <row r="8238" spans="1:2" x14ac:dyDescent="0.25">
      <c r="A8238">
        <v>33.076428685480302</v>
      </c>
      <c r="B8238">
        <v>-8.28512942895577</v>
      </c>
    </row>
    <row r="8239" spans="1:2" x14ac:dyDescent="0.25">
      <c r="A8239">
        <v>34.285891951546297</v>
      </c>
      <c r="B8239">
        <v>-3.31697997465159</v>
      </c>
    </row>
    <row r="8240" spans="1:2" x14ac:dyDescent="0.25">
      <c r="A8240">
        <f>-22.6933798671525</f>
        <v>-22.693379867152501</v>
      </c>
      <c r="B8240">
        <v>-11.909934435827299</v>
      </c>
    </row>
    <row r="8241" spans="1:2" x14ac:dyDescent="0.25">
      <c r="A8241">
        <v>8.9390667000555908</v>
      </c>
      <c r="B8241">
        <v>2.4555652483653199</v>
      </c>
    </row>
    <row r="8242" spans="1:2" x14ac:dyDescent="0.25">
      <c r="A8242">
        <f>-19.2507022151981</f>
        <v>-19.2507022151981</v>
      </c>
      <c r="B8242">
        <v>-17.7042274328141</v>
      </c>
    </row>
    <row r="8243" spans="1:2" x14ac:dyDescent="0.25">
      <c r="A8243">
        <f>-31.8591278104513</f>
        <v>-31.859127810451302</v>
      </c>
      <c r="B8243">
        <v>-11.6940000615371</v>
      </c>
    </row>
    <row r="8244" spans="1:2" x14ac:dyDescent="0.25">
      <c r="A8244">
        <v>40.679513110382402</v>
      </c>
      <c r="B8244">
        <v>-9.0745607256380101</v>
      </c>
    </row>
    <row r="8245" spans="1:2" x14ac:dyDescent="0.25">
      <c r="A8245">
        <v>31.6219107299572</v>
      </c>
      <c r="B8245">
        <v>-3.3921435990787598</v>
      </c>
    </row>
    <row r="8246" spans="1:2" x14ac:dyDescent="0.25">
      <c r="A8246">
        <v>38.547313769616501</v>
      </c>
      <c r="B8246">
        <v>-4.0069174565744197</v>
      </c>
    </row>
    <row r="8247" spans="1:2" x14ac:dyDescent="0.25">
      <c r="A8247">
        <f>-31.0404098803422</f>
        <v>-31.0404098803422</v>
      </c>
      <c r="B8247">
        <v>-12.2129269351119</v>
      </c>
    </row>
    <row r="8248" spans="1:2" x14ac:dyDescent="0.25">
      <c r="A8248">
        <v>25.847766154005399</v>
      </c>
      <c r="B8248">
        <v>-2.1592585731377301</v>
      </c>
    </row>
    <row r="8249" spans="1:2" x14ac:dyDescent="0.25">
      <c r="A8249">
        <f>-15.8608744212535</f>
        <v>-15.8608744212535</v>
      </c>
      <c r="B8249">
        <v>-13.2826843288201</v>
      </c>
    </row>
    <row r="8250" spans="1:2" x14ac:dyDescent="0.25">
      <c r="A8250">
        <v>28.195795244963598</v>
      </c>
      <c r="B8250">
        <v>-8.9019166332604396</v>
      </c>
    </row>
    <row r="8251" spans="1:2" x14ac:dyDescent="0.25">
      <c r="A8251">
        <f>-24.5362010382187</f>
        <v>-24.536201038218699</v>
      </c>
      <c r="B8251">
        <v>-10.9986711907101</v>
      </c>
    </row>
    <row r="8252" spans="1:2" x14ac:dyDescent="0.25">
      <c r="A8252">
        <v>34.154903975922402</v>
      </c>
      <c r="B8252">
        <v>-9.1754016864353201</v>
      </c>
    </row>
    <row r="8253" spans="1:2" x14ac:dyDescent="0.25">
      <c r="A8253">
        <v>7.2454007272109999</v>
      </c>
      <c r="B8253">
        <v>5.6211176700326204</v>
      </c>
    </row>
    <row r="8254" spans="1:2" x14ac:dyDescent="0.25">
      <c r="A8254">
        <v>4.7289461805756696</v>
      </c>
      <c r="B8254">
        <v>2.5287710368137901</v>
      </c>
    </row>
    <row r="8255" spans="1:2" x14ac:dyDescent="0.25">
      <c r="A8255">
        <v>32.115445171166499</v>
      </c>
      <c r="B8255">
        <v>-3.4275583233577702</v>
      </c>
    </row>
    <row r="8256" spans="1:2" x14ac:dyDescent="0.25">
      <c r="A8256">
        <f>-18.1075816501593</f>
        <v>-18.1075816501593</v>
      </c>
      <c r="B8256">
        <v>-11.778128639282199</v>
      </c>
    </row>
    <row r="8257" spans="1:2" x14ac:dyDescent="0.25">
      <c r="A8257">
        <f>-32.8917495295083</f>
        <v>-32.891749529508303</v>
      </c>
      <c r="B8257">
        <v>-14.465037087414901</v>
      </c>
    </row>
    <row r="8258" spans="1:2" x14ac:dyDescent="0.25">
      <c r="A8258">
        <v>5.2361515853066498</v>
      </c>
      <c r="B8258">
        <v>5.7516426355131696</v>
      </c>
    </row>
    <row r="8259" spans="1:2" x14ac:dyDescent="0.25">
      <c r="A8259">
        <f>-29.336099081803</f>
        <v>-29.336099081802999</v>
      </c>
      <c r="B8259">
        <v>-17.613226142748001</v>
      </c>
    </row>
    <row r="8260" spans="1:2" x14ac:dyDescent="0.25">
      <c r="A8260">
        <v>28.435721915464899</v>
      </c>
      <c r="B8260">
        <v>-8.0359135987526198</v>
      </c>
    </row>
    <row r="8261" spans="1:2" x14ac:dyDescent="0.25">
      <c r="A8261">
        <f>-30.6286993512312</f>
        <v>-30.628699351231202</v>
      </c>
      <c r="B8261">
        <v>-13.646519451207901</v>
      </c>
    </row>
    <row r="8262" spans="1:2" x14ac:dyDescent="0.25">
      <c r="A8262">
        <v>12.2041286351058</v>
      </c>
      <c r="B8262">
        <v>8.4963578192763496</v>
      </c>
    </row>
    <row r="8263" spans="1:2" x14ac:dyDescent="0.25">
      <c r="A8263">
        <f>-16.9076684468596</f>
        <v>-16.907668446859599</v>
      </c>
      <c r="B8263">
        <v>-14.6312990973647</v>
      </c>
    </row>
    <row r="8264" spans="1:2" x14ac:dyDescent="0.25">
      <c r="A8264">
        <f>-35.0404335817449</f>
        <v>-35.0404335817449</v>
      </c>
      <c r="B8264">
        <v>-16.518716809766499</v>
      </c>
    </row>
    <row r="8265" spans="1:2" x14ac:dyDescent="0.25">
      <c r="A8265">
        <v>28.5450073358022</v>
      </c>
      <c r="B8265">
        <v>-1.90873943112676</v>
      </c>
    </row>
    <row r="8266" spans="1:2" x14ac:dyDescent="0.25">
      <c r="A8266">
        <f>-34.5868777419017</f>
        <v>-34.586877741901702</v>
      </c>
      <c r="B8266">
        <v>-17.328662873029302</v>
      </c>
    </row>
    <row r="8267" spans="1:2" x14ac:dyDescent="0.25">
      <c r="A8267">
        <v>5.1259144086525597</v>
      </c>
      <c r="B8267">
        <v>3.6713619482219402</v>
      </c>
    </row>
    <row r="8268" spans="1:2" x14ac:dyDescent="0.25">
      <c r="A8268">
        <v>29.042446741735599</v>
      </c>
      <c r="B8268">
        <v>-5.3418359184451401</v>
      </c>
    </row>
    <row r="8269" spans="1:2" x14ac:dyDescent="0.25">
      <c r="A8269">
        <f>-25.4356170494125</f>
        <v>-25.4356170494125</v>
      </c>
      <c r="B8269">
        <v>-12.382547005306201</v>
      </c>
    </row>
    <row r="8270" spans="1:2" x14ac:dyDescent="0.25">
      <c r="A8270">
        <f>-33.175316337005</f>
        <v>-33.175316337005</v>
      </c>
      <c r="B8270">
        <v>-12.770797236276501</v>
      </c>
    </row>
    <row r="8271" spans="1:2" x14ac:dyDescent="0.25">
      <c r="A8271">
        <v>21.1563762445974</v>
      </c>
      <c r="B8271">
        <v>-5.3874517039445404</v>
      </c>
    </row>
    <row r="8272" spans="1:2" x14ac:dyDescent="0.25">
      <c r="A8272">
        <f>-18.2426750256169</f>
        <v>-18.242675025616901</v>
      </c>
      <c r="B8272">
        <v>-15.651900610403199</v>
      </c>
    </row>
    <row r="8273" spans="1:2" x14ac:dyDescent="0.25">
      <c r="A8273">
        <v>22.653601357179699</v>
      </c>
      <c r="B8273">
        <v>-3.7785915108907902</v>
      </c>
    </row>
    <row r="8274" spans="1:2" x14ac:dyDescent="0.25">
      <c r="A8274">
        <v>2.85881272427511</v>
      </c>
      <c r="B8274">
        <v>4.8720976392789197</v>
      </c>
    </row>
    <row r="8275" spans="1:2" x14ac:dyDescent="0.25">
      <c r="A8275">
        <v>32.312932384008498</v>
      </c>
      <c r="B8275">
        <v>-8.9334032342930101</v>
      </c>
    </row>
    <row r="8276" spans="1:2" x14ac:dyDescent="0.25">
      <c r="A8276">
        <f>-23.8490146191672</f>
        <v>-23.8490146191672</v>
      </c>
      <c r="B8276">
        <v>-15.837677406150499</v>
      </c>
    </row>
    <row r="8277" spans="1:2" x14ac:dyDescent="0.25">
      <c r="A8277">
        <f>-31.35193908225</f>
        <v>-31.351939082249999</v>
      </c>
      <c r="B8277">
        <v>-14.596311189599</v>
      </c>
    </row>
    <row r="8278" spans="1:2" x14ac:dyDescent="0.25">
      <c r="A8278">
        <f>-26.5029702479545</f>
        <v>-26.502970247954501</v>
      </c>
      <c r="B8278">
        <v>-19.0506266930743</v>
      </c>
    </row>
    <row r="8279" spans="1:2" x14ac:dyDescent="0.25">
      <c r="A8279">
        <v>4.8646642304262002</v>
      </c>
      <c r="B8279">
        <v>8.8711504960398493</v>
      </c>
    </row>
    <row r="8280" spans="1:2" x14ac:dyDescent="0.25">
      <c r="A8280">
        <v>29.871313006471201</v>
      </c>
      <c r="B8280">
        <v>-4.1361810897987903</v>
      </c>
    </row>
    <row r="8281" spans="1:2" x14ac:dyDescent="0.25">
      <c r="A8281">
        <f>-25.131489352643</f>
        <v>-25.131489352643001</v>
      </c>
      <c r="B8281">
        <v>-13.4726926665797</v>
      </c>
    </row>
    <row r="8282" spans="1:2" x14ac:dyDescent="0.25">
      <c r="A8282">
        <f>-22.3837343399622</f>
        <v>-22.383734339962199</v>
      </c>
      <c r="B8282">
        <v>-18.074305487689799</v>
      </c>
    </row>
    <row r="8283" spans="1:2" x14ac:dyDescent="0.25">
      <c r="A8283">
        <v>6.5077692875440096</v>
      </c>
      <c r="B8283">
        <v>6.55284202570442</v>
      </c>
    </row>
    <row r="8284" spans="1:2" x14ac:dyDescent="0.25">
      <c r="A8284">
        <v>35.509234885584803</v>
      </c>
      <c r="B8284">
        <v>-3.3232463652084401</v>
      </c>
    </row>
    <row r="8285" spans="1:2" x14ac:dyDescent="0.25">
      <c r="A8285">
        <v>3.42163483419314</v>
      </c>
      <c r="B8285">
        <v>4.3092850753139897</v>
      </c>
    </row>
    <row r="8286" spans="1:2" x14ac:dyDescent="0.25">
      <c r="A8286">
        <v>-3.3172925927626</v>
      </c>
      <c r="B8286">
        <v>3.0856866257013098</v>
      </c>
    </row>
    <row r="8287" spans="1:2" x14ac:dyDescent="0.25">
      <c r="A8287">
        <v>6.7496496923422198</v>
      </c>
      <c r="B8287">
        <v>9.0566992551711696</v>
      </c>
    </row>
    <row r="8288" spans="1:2" x14ac:dyDescent="0.25">
      <c r="A8288">
        <v>6.0556331141200301</v>
      </c>
      <c r="B8288">
        <v>5.1146128182956403</v>
      </c>
    </row>
    <row r="8289" spans="1:2" x14ac:dyDescent="0.25">
      <c r="A8289">
        <v>37.437747593664099</v>
      </c>
      <c r="B8289">
        <v>-6.2208448673622101</v>
      </c>
    </row>
    <row r="8290" spans="1:2" x14ac:dyDescent="0.25">
      <c r="A8290">
        <v>-3.02288980758658</v>
      </c>
      <c r="B8290">
        <v>1.3184700310828099</v>
      </c>
    </row>
    <row r="8291" spans="1:2" x14ac:dyDescent="0.25">
      <c r="A8291">
        <v>12.7619854851681</v>
      </c>
      <c r="B8291">
        <v>8.2383022763981604</v>
      </c>
    </row>
    <row r="8292" spans="1:2" x14ac:dyDescent="0.25">
      <c r="A8292">
        <v>5.6280223197014498</v>
      </c>
      <c r="B8292">
        <v>5.0095883408710602</v>
      </c>
    </row>
    <row r="8293" spans="1:2" x14ac:dyDescent="0.25">
      <c r="A8293">
        <v>33.320770346031502</v>
      </c>
      <c r="B8293">
        <v>-2.9720103531852802</v>
      </c>
    </row>
    <row r="8294" spans="1:2" x14ac:dyDescent="0.25">
      <c r="A8294">
        <v>38.603825008152</v>
      </c>
      <c r="B8294">
        <v>-2.71276079791738</v>
      </c>
    </row>
    <row r="8295" spans="1:2" x14ac:dyDescent="0.25">
      <c r="A8295">
        <v>24.512945365129902</v>
      </c>
      <c r="B8295">
        <v>-5.32707254849461</v>
      </c>
    </row>
    <row r="8296" spans="1:2" x14ac:dyDescent="0.25">
      <c r="A8296">
        <v>40.423082899089202</v>
      </c>
      <c r="B8296">
        <v>-5.0142459333798</v>
      </c>
    </row>
    <row r="8297" spans="1:2" x14ac:dyDescent="0.25">
      <c r="A8297">
        <v>-2.8686750636651102</v>
      </c>
      <c r="B8297">
        <v>5.2349868425371904</v>
      </c>
    </row>
    <row r="8298" spans="1:2" x14ac:dyDescent="0.25">
      <c r="A8298">
        <v>10.2234400099734</v>
      </c>
      <c r="B8298">
        <v>0.34185853650513298</v>
      </c>
    </row>
    <row r="8299" spans="1:2" x14ac:dyDescent="0.25">
      <c r="A8299">
        <f>-27.2108947123789</f>
        <v>-27.210894712378899</v>
      </c>
      <c r="B8299">
        <v>-10.4944189933343</v>
      </c>
    </row>
    <row r="8300" spans="1:2" x14ac:dyDescent="0.25">
      <c r="A8300">
        <v>5.2651311600437802</v>
      </c>
      <c r="B8300">
        <v>7.6188287707806204</v>
      </c>
    </row>
    <row r="8301" spans="1:2" x14ac:dyDescent="0.25">
      <c r="A8301">
        <v>22.992063950545901</v>
      </c>
      <c r="B8301">
        <v>-5.6599767373116796</v>
      </c>
    </row>
    <row r="8302" spans="1:2" x14ac:dyDescent="0.25">
      <c r="A8302">
        <f>-27.8859928442502</f>
        <v>-27.8859928442502</v>
      </c>
      <c r="B8302">
        <v>-16.084348390352901</v>
      </c>
    </row>
    <row r="8303" spans="1:2" x14ac:dyDescent="0.25">
      <c r="A8303">
        <v>29.6738348663857</v>
      </c>
      <c r="B8303">
        <v>-6.6055779568126001</v>
      </c>
    </row>
    <row r="8304" spans="1:2" x14ac:dyDescent="0.25">
      <c r="A8304">
        <v>7.4933523879567696</v>
      </c>
      <c r="B8304">
        <v>0.87270831264027404</v>
      </c>
    </row>
    <row r="8305" spans="1:2" x14ac:dyDescent="0.25">
      <c r="A8305">
        <f>-33.9614217972489</f>
        <v>-33.961421797248903</v>
      </c>
      <c r="B8305">
        <v>-18.519907850180498</v>
      </c>
    </row>
    <row r="8306" spans="1:2" x14ac:dyDescent="0.25">
      <c r="A8306">
        <v>12.3044316857761</v>
      </c>
      <c r="B8306">
        <v>0.35094568976571999</v>
      </c>
    </row>
    <row r="8307" spans="1:2" x14ac:dyDescent="0.25">
      <c r="A8307">
        <f>-31.7491420787975</f>
        <v>-31.749142078797501</v>
      </c>
      <c r="B8307">
        <v>-9.7354135379083093</v>
      </c>
    </row>
    <row r="8308" spans="1:2" x14ac:dyDescent="0.25">
      <c r="A8308">
        <v>10.4949714365803</v>
      </c>
      <c r="B8308">
        <v>7.3028144392537699</v>
      </c>
    </row>
    <row r="8309" spans="1:2" x14ac:dyDescent="0.25">
      <c r="A8309">
        <v>7.1168147899332599</v>
      </c>
      <c r="B8309">
        <v>8.8104040988380401</v>
      </c>
    </row>
    <row r="8310" spans="1:2" x14ac:dyDescent="0.25">
      <c r="A8310">
        <f>-26.3112439620374</f>
        <v>-26.311243962037398</v>
      </c>
      <c r="B8310">
        <v>-17.700508840429599</v>
      </c>
    </row>
    <row r="8311" spans="1:2" x14ac:dyDescent="0.25">
      <c r="A8311">
        <v>28.5126528688088</v>
      </c>
      <c r="B8311">
        <v>-7.7659224735828403</v>
      </c>
    </row>
    <row r="8312" spans="1:2" x14ac:dyDescent="0.25">
      <c r="A8312">
        <v>22.6424618360154</v>
      </c>
      <c r="B8312">
        <v>-7.6269490516585501</v>
      </c>
    </row>
    <row r="8313" spans="1:2" x14ac:dyDescent="0.25">
      <c r="A8313">
        <v>8.9600231012750093</v>
      </c>
      <c r="B8313">
        <v>6.1400944091184897</v>
      </c>
    </row>
    <row r="8314" spans="1:2" x14ac:dyDescent="0.25">
      <c r="A8314">
        <f>-29.2435905479739</f>
        <v>-29.243590547973898</v>
      </c>
      <c r="B8314">
        <v>-15.0385224633972</v>
      </c>
    </row>
    <row r="8315" spans="1:2" x14ac:dyDescent="0.25">
      <c r="A8315">
        <v>35.624511318223</v>
      </c>
      <c r="B8315">
        <v>2.5037852139496001E-2</v>
      </c>
    </row>
    <row r="8316" spans="1:2" x14ac:dyDescent="0.25">
      <c r="A8316">
        <v>13.395545672930901</v>
      </c>
      <c r="B8316">
        <v>3.2170289919252402</v>
      </c>
    </row>
    <row r="8317" spans="1:2" x14ac:dyDescent="0.25">
      <c r="A8317">
        <v>21.376320811899799</v>
      </c>
      <c r="B8317">
        <v>-7.4686846583685496</v>
      </c>
    </row>
    <row r="8318" spans="1:2" x14ac:dyDescent="0.25">
      <c r="A8318">
        <f>-16.5791342213131</f>
        <v>-16.579134221313101</v>
      </c>
      <c r="B8318">
        <v>-15.7655781471507</v>
      </c>
    </row>
    <row r="8319" spans="1:2" x14ac:dyDescent="0.25">
      <c r="A8319">
        <v>3.3075144036814699</v>
      </c>
      <c r="B8319">
        <v>9.2882964156680003</v>
      </c>
    </row>
    <row r="8320" spans="1:2" x14ac:dyDescent="0.25">
      <c r="A8320">
        <f>-16.299167957954</f>
        <v>-16.299167957954001</v>
      </c>
      <c r="B8320">
        <v>-19.342989991549899</v>
      </c>
    </row>
    <row r="8321" spans="1:2" x14ac:dyDescent="0.25">
      <c r="A8321">
        <v>38.501552612670302</v>
      </c>
      <c r="B8321">
        <v>-6.0479656502916797</v>
      </c>
    </row>
    <row r="8322" spans="1:2" x14ac:dyDescent="0.25">
      <c r="A8322">
        <v>11.0824648910401</v>
      </c>
      <c r="B8322">
        <v>8.13044320401122</v>
      </c>
    </row>
    <row r="8323" spans="1:2" x14ac:dyDescent="0.25">
      <c r="A8323">
        <v>-4.9917462327216997</v>
      </c>
      <c r="B8323">
        <v>5.6998026120150103</v>
      </c>
    </row>
    <row r="8324" spans="1:2" x14ac:dyDescent="0.25">
      <c r="A8324">
        <f>-15.5653408470341</f>
        <v>-15.565340847034101</v>
      </c>
      <c r="B8324">
        <v>-18.544185625143701</v>
      </c>
    </row>
    <row r="8325" spans="1:2" x14ac:dyDescent="0.25">
      <c r="A8325">
        <v>9.9617307635245496</v>
      </c>
      <c r="B8325">
        <v>4.3865411370877103</v>
      </c>
    </row>
    <row r="8326" spans="1:2" x14ac:dyDescent="0.25">
      <c r="A8326">
        <f>-27.3998525851954</f>
        <v>-27.399852585195401</v>
      </c>
      <c r="B8326">
        <v>-11.432439698817101</v>
      </c>
    </row>
    <row r="8327" spans="1:2" x14ac:dyDescent="0.25">
      <c r="A8327">
        <f>-31.6924670632154</f>
        <v>-31.6924670632154</v>
      </c>
      <c r="B8327">
        <v>-13.826698905093499</v>
      </c>
    </row>
    <row r="8328" spans="1:2" x14ac:dyDescent="0.25">
      <c r="A8328">
        <v>4.6164793039946304</v>
      </c>
      <c r="B8328">
        <v>0.24546089032256599</v>
      </c>
    </row>
    <row r="8329" spans="1:2" x14ac:dyDescent="0.25">
      <c r="A8329">
        <v>32.126642044401898</v>
      </c>
      <c r="B8329">
        <v>-5.1527742869385804</v>
      </c>
    </row>
    <row r="8330" spans="1:2" x14ac:dyDescent="0.25">
      <c r="A8330">
        <v>4.74641146940567</v>
      </c>
      <c r="B8330">
        <v>0.161751939993244</v>
      </c>
    </row>
    <row r="8331" spans="1:2" x14ac:dyDescent="0.25">
      <c r="A8331">
        <v>11.0273340076644</v>
      </c>
      <c r="B8331">
        <v>7.77824330406989</v>
      </c>
    </row>
    <row r="8332" spans="1:2" x14ac:dyDescent="0.25">
      <c r="A8332">
        <v>5.5335756437973096</v>
      </c>
      <c r="B8332">
        <v>3.2858543714793602</v>
      </c>
    </row>
    <row r="8333" spans="1:2" x14ac:dyDescent="0.25">
      <c r="A8333">
        <v>32.931643340795603</v>
      </c>
      <c r="B8333">
        <v>-9.3405841730536796</v>
      </c>
    </row>
    <row r="8334" spans="1:2" x14ac:dyDescent="0.25">
      <c r="A8334">
        <v>25.5116233323496</v>
      </c>
      <c r="B8334">
        <v>-3.2518380452814899</v>
      </c>
    </row>
    <row r="8335" spans="1:2" x14ac:dyDescent="0.25">
      <c r="A8335">
        <v>22.054472051641099</v>
      </c>
      <c r="B8335">
        <v>-1.2755692843155599</v>
      </c>
    </row>
    <row r="8336" spans="1:2" x14ac:dyDescent="0.25">
      <c r="A8336">
        <v>-3.3151138231831401</v>
      </c>
      <c r="B8336">
        <v>7.8773653916741004</v>
      </c>
    </row>
    <row r="8337" spans="1:2" x14ac:dyDescent="0.25">
      <c r="A8337">
        <v>24.5052713734942</v>
      </c>
      <c r="B8337">
        <v>-7.0856701319748296</v>
      </c>
    </row>
    <row r="8338" spans="1:2" x14ac:dyDescent="0.25">
      <c r="A8338">
        <f>-16.7413785583969</f>
        <v>-16.741378558396899</v>
      </c>
      <c r="B8338">
        <v>-12.140709438770401</v>
      </c>
    </row>
    <row r="8339" spans="1:2" x14ac:dyDescent="0.25">
      <c r="A8339">
        <f>-34.1587298886278</f>
        <v>-34.158729888627803</v>
      </c>
      <c r="B8339">
        <v>-17.528778985938398</v>
      </c>
    </row>
    <row r="8340" spans="1:2" x14ac:dyDescent="0.25">
      <c r="A8340">
        <v>-2.5440701201079601</v>
      </c>
      <c r="B8340">
        <v>0.646910120699563</v>
      </c>
    </row>
    <row r="8341" spans="1:2" x14ac:dyDescent="0.25">
      <c r="A8341">
        <v>7.8065400738429398</v>
      </c>
      <c r="B8341">
        <v>6.33362730165919</v>
      </c>
    </row>
    <row r="8342" spans="1:2" x14ac:dyDescent="0.25">
      <c r="A8342">
        <f>-29.73920687335</f>
        <v>-29.73920687335</v>
      </c>
      <c r="B8342">
        <v>-14.8093266562807</v>
      </c>
    </row>
    <row r="8343" spans="1:2" x14ac:dyDescent="0.25">
      <c r="A8343">
        <v>-0.51574540636491195</v>
      </c>
      <c r="B8343">
        <v>3.6242360109566598</v>
      </c>
    </row>
    <row r="8344" spans="1:2" x14ac:dyDescent="0.25">
      <c r="A8344">
        <f>-22.6598090232007</f>
        <v>-22.659809023200701</v>
      </c>
      <c r="B8344">
        <v>-15.287946068622301</v>
      </c>
    </row>
    <row r="8345" spans="1:2" x14ac:dyDescent="0.25">
      <c r="A8345">
        <f>-20.3812102311998</f>
        <v>-20.381210231199798</v>
      </c>
      <c r="B8345">
        <v>-18.297560092496699</v>
      </c>
    </row>
    <row r="8346" spans="1:2" x14ac:dyDescent="0.25">
      <c r="A8346">
        <f>-20.7083811625526</f>
        <v>-20.708381162552602</v>
      </c>
      <c r="B8346">
        <v>-14.4084940235281</v>
      </c>
    </row>
    <row r="8347" spans="1:2" x14ac:dyDescent="0.25">
      <c r="A8347">
        <v>7.2873922924893204</v>
      </c>
      <c r="B8347">
        <v>5.6739413415410702</v>
      </c>
    </row>
    <row r="8348" spans="1:2" x14ac:dyDescent="0.25">
      <c r="A8348">
        <f>-20.8830122354594</f>
        <v>-20.8830122354594</v>
      </c>
      <c r="B8348">
        <v>-12.0728872106267</v>
      </c>
    </row>
    <row r="8349" spans="1:2" x14ac:dyDescent="0.25">
      <c r="A8349">
        <v>6.2173010259071004</v>
      </c>
      <c r="B8349">
        <v>1.31687710744894</v>
      </c>
    </row>
    <row r="8350" spans="1:2" x14ac:dyDescent="0.25">
      <c r="A8350">
        <f>-23.5168270230309</f>
        <v>-23.516827023030899</v>
      </c>
      <c r="B8350">
        <v>-18.959745942435401</v>
      </c>
    </row>
    <row r="8351" spans="1:2" x14ac:dyDescent="0.25">
      <c r="A8351">
        <f>-18.8402615019346</f>
        <v>-18.840261501934599</v>
      </c>
      <c r="B8351">
        <v>-18.318332872370501</v>
      </c>
    </row>
    <row r="8352" spans="1:2" x14ac:dyDescent="0.25">
      <c r="A8352">
        <v>-1.20686021795953</v>
      </c>
      <c r="B8352">
        <v>6.1696202792564803</v>
      </c>
    </row>
    <row r="8353" spans="1:2" x14ac:dyDescent="0.25">
      <c r="A8353">
        <v>30.990212337551299</v>
      </c>
      <c r="B8353">
        <v>-0.492705829739923</v>
      </c>
    </row>
    <row r="8354" spans="1:2" x14ac:dyDescent="0.25">
      <c r="A8354">
        <f>-24.5966545931391</f>
        <v>-24.5966545931391</v>
      </c>
      <c r="B8354">
        <v>-11.2685434516213</v>
      </c>
    </row>
    <row r="8355" spans="1:2" x14ac:dyDescent="0.25">
      <c r="A8355">
        <f>-16.5125420594162</f>
        <v>-16.512542059416202</v>
      </c>
      <c r="B8355">
        <v>-15.1818886572969</v>
      </c>
    </row>
    <row r="8356" spans="1:2" x14ac:dyDescent="0.25">
      <c r="A8356">
        <v>32.801533745502297</v>
      </c>
      <c r="B8356">
        <v>-7.6546284766685497</v>
      </c>
    </row>
    <row r="8357" spans="1:2" x14ac:dyDescent="0.25">
      <c r="A8357">
        <f>-19.2526256525566</f>
        <v>-19.252625652556599</v>
      </c>
      <c r="B8357">
        <v>-12.213641102965401</v>
      </c>
    </row>
    <row r="8358" spans="1:2" x14ac:dyDescent="0.25">
      <c r="A8358">
        <f>-18.0401818754622</f>
        <v>-18.040181875462199</v>
      </c>
      <c r="B8358">
        <v>-13.488892224489801</v>
      </c>
    </row>
    <row r="8359" spans="1:2" x14ac:dyDescent="0.25">
      <c r="A8359">
        <v>25.471788583090301</v>
      </c>
      <c r="B8359">
        <v>-6.4709382448372503</v>
      </c>
    </row>
    <row r="8360" spans="1:2" x14ac:dyDescent="0.25">
      <c r="A8360">
        <f>-33.4873911013155</f>
        <v>-33.487391101315502</v>
      </c>
      <c r="B8360">
        <v>-12.1495926307093</v>
      </c>
    </row>
    <row r="8361" spans="1:2" x14ac:dyDescent="0.25">
      <c r="A8361">
        <f>-15.4199700759065</f>
        <v>-15.4199700759065</v>
      </c>
      <c r="B8361">
        <v>-18.735733612408801</v>
      </c>
    </row>
    <row r="8362" spans="1:2" x14ac:dyDescent="0.25">
      <c r="A8362">
        <v>12.529453961921901</v>
      </c>
      <c r="B8362">
        <v>4.7498367702323296</v>
      </c>
    </row>
    <row r="8363" spans="1:2" x14ac:dyDescent="0.25">
      <c r="A8363">
        <v>-0.86174045394823495</v>
      </c>
      <c r="B8363">
        <v>9.2150827614445507</v>
      </c>
    </row>
    <row r="8364" spans="1:2" x14ac:dyDescent="0.25">
      <c r="A8364">
        <f>-34.1300036892868</f>
        <v>-34.130003689286802</v>
      </c>
      <c r="B8364">
        <v>-15.944348821024599</v>
      </c>
    </row>
    <row r="8365" spans="1:2" x14ac:dyDescent="0.25">
      <c r="A8365">
        <v>11.783251350033</v>
      </c>
      <c r="B8365">
        <v>4.3279287044979098</v>
      </c>
    </row>
    <row r="8366" spans="1:2" x14ac:dyDescent="0.25">
      <c r="A8366">
        <f>-34.6114857173312</f>
        <v>-34.611485717331199</v>
      </c>
      <c r="B8366">
        <v>-14.75306501339</v>
      </c>
    </row>
    <row r="8367" spans="1:2" x14ac:dyDescent="0.25">
      <c r="A8367">
        <f>-35.279937557423</f>
        <v>-35.279937557422997</v>
      </c>
      <c r="B8367">
        <v>-15.9728296632102</v>
      </c>
    </row>
    <row r="8368" spans="1:2" x14ac:dyDescent="0.25">
      <c r="A8368">
        <v>1.9489522768621499</v>
      </c>
      <c r="B8368">
        <v>5.4538754885012199</v>
      </c>
    </row>
    <row r="8369" spans="1:2" x14ac:dyDescent="0.25">
      <c r="A8369">
        <f>-22.8348501311218</f>
        <v>-22.834850131121801</v>
      </c>
      <c r="B8369">
        <v>-15.2274615753487</v>
      </c>
    </row>
    <row r="8370" spans="1:2" x14ac:dyDescent="0.25">
      <c r="A8370">
        <v>29.460160960297699</v>
      </c>
      <c r="B8370">
        <v>-9.5680717059767701</v>
      </c>
    </row>
    <row r="8371" spans="1:2" x14ac:dyDescent="0.25">
      <c r="A8371">
        <v>36.688179307959899</v>
      </c>
      <c r="B8371">
        <v>-0.62930338710343903</v>
      </c>
    </row>
    <row r="8372" spans="1:2" x14ac:dyDescent="0.25">
      <c r="A8372">
        <v>3.8099615626391001</v>
      </c>
      <c r="B8372">
        <v>6.2213386801376904</v>
      </c>
    </row>
    <row r="8373" spans="1:2" x14ac:dyDescent="0.25">
      <c r="A8373">
        <v>-0.27561048708333102</v>
      </c>
      <c r="B8373">
        <v>0.68755152120854601</v>
      </c>
    </row>
    <row r="8374" spans="1:2" x14ac:dyDescent="0.25">
      <c r="A8374">
        <v>1.69742889948854</v>
      </c>
      <c r="B8374">
        <v>4.2951443942959298</v>
      </c>
    </row>
    <row r="8375" spans="1:2" x14ac:dyDescent="0.25">
      <c r="A8375">
        <v>8.67622338290988</v>
      </c>
      <c r="B8375">
        <v>2.55473603449208</v>
      </c>
    </row>
    <row r="8376" spans="1:2" x14ac:dyDescent="0.25">
      <c r="A8376">
        <f>-34.3263275106588</f>
        <v>-34.3263275106588</v>
      </c>
      <c r="B8376">
        <v>-18.6857075119988</v>
      </c>
    </row>
    <row r="8377" spans="1:2" x14ac:dyDescent="0.25">
      <c r="A8377">
        <v>-2.1281926993725899</v>
      </c>
      <c r="B8377">
        <v>3.3161690860406599</v>
      </c>
    </row>
    <row r="8378" spans="1:2" x14ac:dyDescent="0.25">
      <c r="A8378">
        <f>-32.1398961391915</f>
        <v>-32.139896139191499</v>
      </c>
      <c r="B8378">
        <v>-11.610609318357501</v>
      </c>
    </row>
    <row r="8379" spans="1:2" x14ac:dyDescent="0.25">
      <c r="A8379">
        <v>37.652628590049602</v>
      </c>
      <c r="B8379">
        <v>-8.6169652208961693</v>
      </c>
    </row>
    <row r="8380" spans="1:2" x14ac:dyDescent="0.25">
      <c r="A8380">
        <v>27.6747908640125</v>
      </c>
      <c r="B8380">
        <v>-8.6030944910010891</v>
      </c>
    </row>
    <row r="8381" spans="1:2" x14ac:dyDescent="0.25">
      <c r="A8381">
        <v>-3.6884072606146598</v>
      </c>
      <c r="B8381">
        <v>8.9082676635986502</v>
      </c>
    </row>
    <row r="8382" spans="1:2" x14ac:dyDescent="0.25">
      <c r="A8382">
        <v>24.565100019684699</v>
      </c>
      <c r="B8382">
        <v>-3.9875031635101799</v>
      </c>
    </row>
    <row r="8383" spans="1:2" x14ac:dyDescent="0.25">
      <c r="A8383">
        <v>-5.4367787478407203</v>
      </c>
      <c r="B8383">
        <v>4.9358866453955903</v>
      </c>
    </row>
    <row r="8384" spans="1:2" x14ac:dyDescent="0.25">
      <c r="A8384">
        <f>-26.670034712364</f>
        <v>-26.670034712364</v>
      </c>
      <c r="B8384">
        <v>-11.7459562477367</v>
      </c>
    </row>
    <row r="8385" spans="1:2" x14ac:dyDescent="0.25">
      <c r="A8385">
        <v>2.37923626385298</v>
      </c>
      <c r="B8385">
        <v>4.3983875867198501</v>
      </c>
    </row>
    <row r="8386" spans="1:2" x14ac:dyDescent="0.25">
      <c r="A8386">
        <f>-31.1149145972712</f>
        <v>-31.114914597271198</v>
      </c>
      <c r="B8386">
        <v>-13.888470827432799</v>
      </c>
    </row>
    <row r="8387" spans="1:2" x14ac:dyDescent="0.25">
      <c r="A8387">
        <f>-25.855429769578</f>
        <v>-25.855429769577999</v>
      </c>
      <c r="B8387">
        <v>-14.439789915324299</v>
      </c>
    </row>
    <row r="8388" spans="1:2" x14ac:dyDescent="0.25">
      <c r="A8388">
        <v>34.691989123525197</v>
      </c>
      <c r="B8388">
        <v>-9.1921575277019993</v>
      </c>
    </row>
    <row r="8389" spans="1:2" x14ac:dyDescent="0.25">
      <c r="A8389">
        <v>10.0205418656549</v>
      </c>
      <c r="B8389">
        <v>-0.181902531664005</v>
      </c>
    </row>
    <row r="8390" spans="1:2" x14ac:dyDescent="0.25">
      <c r="A8390">
        <f>-29.1728131543115</f>
        <v>-29.172813154311498</v>
      </c>
      <c r="B8390">
        <v>-10.441782189594701</v>
      </c>
    </row>
    <row r="8391" spans="1:2" x14ac:dyDescent="0.25">
      <c r="A8391">
        <v>26.297654346852799</v>
      </c>
      <c r="B8391">
        <v>-0.86603076054217298</v>
      </c>
    </row>
    <row r="8392" spans="1:2" x14ac:dyDescent="0.25">
      <c r="A8392">
        <v>6.27254587905857</v>
      </c>
      <c r="B8392">
        <v>1.6501448616807901</v>
      </c>
    </row>
    <row r="8393" spans="1:2" x14ac:dyDescent="0.25">
      <c r="A8393">
        <v>1.74340444680345</v>
      </c>
      <c r="B8393">
        <v>-4.9063188774358397E-2</v>
      </c>
    </row>
    <row r="8394" spans="1:2" x14ac:dyDescent="0.25">
      <c r="A8394">
        <v>13.2837353065208</v>
      </c>
      <c r="B8394">
        <v>5.9833575760102997</v>
      </c>
    </row>
    <row r="8395" spans="1:2" x14ac:dyDescent="0.25">
      <c r="A8395">
        <v>2.74927289840933</v>
      </c>
      <c r="B8395">
        <v>8.8395550949340098</v>
      </c>
    </row>
    <row r="8396" spans="1:2" x14ac:dyDescent="0.25">
      <c r="A8396">
        <v>40.046968596625298</v>
      </c>
      <c r="B8396">
        <v>-5.7919539184696998</v>
      </c>
    </row>
    <row r="8397" spans="1:2" x14ac:dyDescent="0.25">
      <c r="A8397">
        <f>-32.1258047927192</f>
        <v>-32.125804792719201</v>
      </c>
      <c r="B8397">
        <v>-15.892763640154801</v>
      </c>
    </row>
    <row r="8398" spans="1:2" x14ac:dyDescent="0.25">
      <c r="A8398">
        <v>23.0699589900719</v>
      </c>
      <c r="B8398">
        <v>-8.9719086359679494</v>
      </c>
    </row>
    <row r="8399" spans="1:2" x14ac:dyDescent="0.25">
      <c r="A8399">
        <f>-17.169169076595</f>
        <v>-17.169169076595001</v>
      </c>
      <c r="B8399">
        <v>-17.5485098150148</v>
      </c>
    </row>
    <row r="8400" spans="1:2" x14ac:dyDescent="0.25">
      <c r="A8400">
        <f>-28.365395143692</f>
        <v>-28.365395143692002</v>
      </c>
      <c r="B8400">
        <v>-9.5160668985402506</v>
      </c>
    </row>
    <row r="8401" spans="1:2" x14ac:dyDescent="0.25">
      <c r="A8401">
        <v>22.054322419014301</v>
      </c>
      <c r="B8401">
        <v>-6.4361700654110399</v>
      </c>
    </row>
    <row r="8402" spans="1:2" x14ac:dyDescent="0.25">
      <c r="A8402">
        <f>-28.4257467010917</f>
        <v>-28.4257467010917</v>
      </c>
      <c r="B8402">
        <v>-14.1551945046439</v>
      </c>
    </row>
    <row r="8403" spans="1:2" x14ac:dyDescent="0.25">
      <c r="A8403">
        <v>25.492934007794201</v>
      </c>
      <c r="B8403">
        <v>-1.42604894543651</v>
      </c>
    </row>
    <row r="8404" spans="1:2" x14ac:dyDescent="0.25">
      <c r="A8404">
        <v>26.8819819486068</v>
      </c>
      <c r="B8404">
        <v>-2.4785847258965701</v>
      </c>
    </row>
    <row r="8405" spans="1:2" x14ac:dyDescent="0.25">
      <c r="A8405">
        <v>29.7864254396695</v>
      </c>
      <c r="B8405">
        <v>-6.6435394835206099</v>
      </c>
    </row>
    <row r="8406" spans="1:2" x14ac:dyDescent="0.25">
      <c r="A8406">
        <v>31.158765677210202</v>
      </c>
      <c r="B8406">
        <v>-4.3609721567381099</v>
      </c>
    </row>
    <row r="8407" spans="1:2" x14ac:dyDescent="0.25">
      <c r="A8407">
        <f>-20.932129941387</f>
        <v>-20.932129941387</v>
      </c>
      <c r="B8407">
        <v>-10.587088872570501</v>
      </c>
    </row>
    <row r="8408" spans="1:2" x14ac:dyDescent="0.25">
      <c r="A8408">
        <v>6.1142225685204403</v>
      </c>
      <c r="B8408">
        <v>6.3348357376426803</v>
      </c>
    </row>
    <row r="8409" spans="1:2" x14ac:dyDescent="0.25">
      <c r="A8409">
        <v>3.7865452362873899</v>
      </c>
      <c r="B8409">
        <v>8.4799739004256196</v>
      </c>
    </row>
    <row r="8410" spans="1:2" x14ac:dyDescent="0.25">
      <c r="A8410">
        <f>-30.2057771680559</f>
        <v>-30.205777168055899</v>
      </c>
      <c r="B8410">
        <v>-10.5864951871581</v>
      </c>
    </row>
    <row r="8411" spans="1:2" x14ac:dyDescent="0.25">
      <c r="A8411">
        <v>22.9981352885472</v>
      </c>
      <c r="B8411">
        <v>-5.4470871785050097</v>
      </c>
    </row>
    <row r="8412" spans="1:2" x14ac:dyDescent="0.25">
      <c r="A8412">
        <v>-4.0752003398206202</v>
      </c>
      <c r="B8412">
        <v>8.0574121064002302</v>
      </c>
    </row>
    <row r="8413" spans="1:2" x14ac:dyDescent="0.25">
      <c r="A8413">
        <f>-24.0242486238685</f>
        <v>-24.024248623868498</v>
      </c>
      <c r="B8413">
        <v>-10.2689217737201</v>
      </c>
    </row>
    <row r="8414" spans="1:2" x14ac:dyDescent="0.25">
      <c r="A8414">
        <v>5.05535698227908</v>
      </c>
      <c r="B8414">
        <v>6.5706061313281197</v>
      </c>
    </row>
    <row r="8415" spans="1:2" x14ac:dyDescent="0.25">
      <c r="A8415">
        <v>36.289527305937597</v>
      </c>
      <c r="B8415">
        <v>-8.9330362032712696</v>
      </c>
    </row>
    <row r="8416" spans="1:2" x14ac:dyDescent="0.25">
      <c r="A8416">
        <v>31.351952490758102</v>
      </c>
      <c r="B8416">
        <v>-6.2331599777667197</v>
      </c>
    </row>
    <row r="8417" spans="1:2" x14ac:dyDescent="0.25">
      <c r="A8417">
        <v>22.260866063331701</v>
      </c>
      <c r="B8417">
        <v>-2.3201104614021699</v>
      </c>
    </row>
    <row r="8418" spans="1:2" x14ac:dyDescent="0.25">
      <c r="A8418">
        <v>-1.82857016177842</v>
      </c>
      <c r="B8418">
        <v>8.7427451263427507</v>
      </c>
    </row>
    <row r="8419" spans="1:2" x14ac:dyDescent="0.25">
      <c r="A8419">
        <f>-17.8221201844524</f>
        <v>-17.822120184452402</v>
      </c>
      <c r="B8419">
        <v>-18.645651497504499</v>
      </c>
    </row>
    <row r="8420" spans="1:2" x14ac:dyDescent="0.25">
      <c r="A8420">
        <f>-18.9229183742331</f>
        <v>-18.922918374233099</v>
      </c>
      <c r="B8420">
        <v>-14.0519542319655</v>
      </c>
    </row>
    <row r="8421" spans="1:2" x14ac:dyDescent="0.25">
      <c r="A8421">
        <f>-32.316450892142</f>
        <v>-32.316450892142001</v>
      </c>
      <c r="B8421">
        <v>-12.3534441197242</v>
      </c>
    </row>
    <row r="8422" spans="1:2" x14ac:dyDescent="0.25">
      <c r="A8422">
        <f>-24.8068376372652</f>
        <v>-24.8068376372652</v>
      </c>
      <c r="B8422">
        <v>-10.9163252216847</v>
      </c>
    </row>
    <row r="8423" spans="1:2" x14ac:dyDescent="0.25">
      <c r="A8423">
        <v>36.191281915850702</v>
      </c>
      <c r="B8423">
        <v>-2.7145286734036399E-2</v>
      </c>
    </row>
    <row r="8424" spans="1:2" x14ac:dyDescent="0.25">
      <c r="A8424">
        <v>31.838095843475301</v>
      </c>
      <c r="B8424">
        <v>3.3813606758702201E-2</v>
      </c>
    </row>
    <row r="8425" spans="1:2" x14ac:dyDescent="0.25">
      <c r="A8425">
        <f>-32.812108257243</f>
        <v>-32.812108257242997</v>
      </c>
      <c r="B8425">
        <v>-15.4103772015764</v>
      </c>
    </row>
    <row r="8426" spans="1:2" x14ac:dyDescent="0.25">
      <c r="A8426">
        <v>12.402936353896401</v>
      </c>
      <c r="B8426">
        <v>7.5668427505938904</v>
      </c>
    </row>
    <row r="8427" spans="1:2" x14ac:dyDescent="0.25">
      <c r="A8427">
        <f>-27.5458975187425</f>
        <v>-27.5458975187425</v>
      </c>
      <c r="B8427">
        <v>-13.735312612249601</v>
      </c>
    </row>
    <row r="8428" spans="1:2" x14ac:dyDescent="0.25">
      <c r="A8428">
        <f>-31.8010298132785</f>
        <v>-31.8010298132785</v>
      </c>
      <c r="B8428">
        <v>-13.902556577287999</v>
      </c>
    </row>
    <row r="8429" spans="1:2" x14ac:dyDescent="0.25">
      <c r="A8429">
        <v>30.3447681798609</v>
      </c>
      <c r="B8429">
        <v>-7.3510434764545298</v>
      </c>
    </row>
    <row r="8430" spans="1:2" x14ac:dyDescent="0.25">
      <c r="A8430">
        <f>-30.0104637487817</f>
        <v>-30.010463748781699</v>
      </c>
      <c r="B8430">
        <v>-11.175789876649199</v>
      </c>
    </row>
    <row r="8431" spans="1:2" x14ac:dyDescent="0.25">
      <c r="A8431">
        <v>30.651370064042801</v>
      </c>
      <c r="B8431">
        <v>-1.08675151285953</v>
      </c>
    </row>
    <row r="8432" spans="1:2" x14ac:dyDescent="0.25">
      <c r="A8432">
        <v>9.8119095669203293</v>
      </c>
      <c r="B8432">
        <v>6.0751412235856099</v>
      </c>
    </row>
    <row r="8433" spans="1:2" x14ac:dyDescent="0.25">
      <c r="A8433">
        <v>24.730594003980201</v>
      </c>
      <c r="B8433">
        <v>-1.2798364387160499</v>
      </c>
    </row>
    <row r="8434" spans="1:2" x14ac:dyDescent="0.25">
      <c r="A8434">
        <v>5.0881060499584496</v>
      </c>
      <c r="B8434">
        <v>9.2099714176485801</v>
      </c>
    </row>
    <row r="8435" spans="1:2" x14ac:dyDescent="0.25">
      <c r="A8435">
        <f>-20.8594228396228</f>
        <v>-20.859422839622798</v>
      </c>
      <c r="B8435">
        <v>-12.377343527149501</v>
      </c>
    </row>
    <row r="8436" spans="1:2" x14ac:dyDescent="0.25">
      <c r="A8436">
        <v>-2.8585305000630901</v>
      </c>
      <c r="B8436">
        <v>1.27826186826977</v>
      </c>
    </row>
    <row r="8437" spans="1:2" x14ac:dyDescent="0.25">
      <c r="A8437">
        <f>-19.913050617066</f>
        <v>-19.913050617065998</v>
      </c>
      <c r="B8437">
        <v>-12.1935017277527</v>
      </c>
    </row>
    <row r="8438" spans="1:2" x14ac:dyDescent="0.25">
      <c r="A8438">
        <v>-4.5634648981027803</v>
      </c>
      <c r="B8438">
        <v>9.2668694751257004</v>
      </c>
    </row>
    <row r="8439" spans="1:2" x14ac:dyDescent="0.25">
      <c r="A8439">
        <f>-31.0447869613529</f>
        <v>-31.044786961352901</v>
      </c>
      <c r="B8439">
        <v>-10.179901759020501</v>
      </c>
    </row>
    <row r="8440" spans="1:2" x14ac:dyDescent="0.25">
      <c r="A8440">
        <v>4.3167740691922498</v>
      </c>
      <c r="B8440">
        <v>8.2147481689555306</v>
      </c>
    </row>
    <row r="8441" spans="1:2" x14ac:dyDescent="0.25">
      <c r="A8441">
        <f>-17.6580458903037</f>
        <v>-17.658045890303701</v>
      </c>
      <c r="B8441">
        <v>-11.6084804820127</v>
      </c>
    </row>
    <row r="8442" spans="1:2" x14ac:dyDescent="0.25">
      <c r="A8442">
        <v>-3.1685345484074401</v>
      </c>
      <c r="B8442">
        <v>6.2524907054564496</v>
      </c>
    </row>
    <row r="8443" spans="1:2" x14ac:dyDescent="0.25">
      <c r="A8443">
        <v>35.574736815087199</v>
      </c>
      <c r="B8443">
        <v>-7.2130124862516798</v>
      </c>
    </row>
    <row r="8444" spans="1:2" x14ac:dyDescent="0.25">
      <c r="A8444">
        <f>-30.4079038562403</f>
        <v>-30.407903856240299</v>
      </c>
      <c r="B8444">
        <v>-16.763153864248299</v>
      </c>
    </row>
    <row r="8445" spans="1:2" x14ac:dyDescent="0.25">
      <c r="A8445">
        <v>37.092716346198401</v>
      </c>
      <c r="B8445">
        <v>-1.69468467867732</v>
      </c>
    </row>
    <row r="8446" spans="1:2" x14ac:dyDescent="0.25">
      <c r="A8446">
        <f>-15.6689913425263</f>
        <v>-15.668991342526301</v>
      </c>
      <c r="B8446">
        <v>-18.197037091755401</v>
      </c>
    </row>
    <row r="8447" spans="1:2" x14ac:dyDescent="0.25">
      <c r="A8447">
        <f>-34.6741400458555</f>
        <v>-34.674140045855502</v>
      </c>
      <c r="B8447">
        <v>-18.126224047660799</v>
      </c>
    </row>
    <row r="8448" spans="1:2" x14ac:dyDescent="0.25">
      <c r="A8448">
        <v>28.438971596543301</v>
      </c>
      <c r="B8448">
        <v>-7.1690899190532997</v>
      </c>
    </row>
    <row r="8449" spans="1:2" x14ac:dyDescent="0.25">
      <c r="A8449">
        <v>11.295024236837101</v>
      </c>
      <c r="B8449">
        <v>4.8140286200893199</v>
      </c>
    </row>
    <row r="8450" spans="1:2" x14ac:dyDescent="0.25">
      <c r="A8450">
        <f>-21.887543888188</f>
        <v>-21.887543888187999</v>
      </c>
      <c r="B8450">
        <v>-11.046197756710701</v>
      </c>
    </row>
    <row r="8451" spans="1:2" x14ac:dyDescent="0.25">
      <c r="A8451">
        <v>-2.4072440140565599</v>
      </c>
      <c r="B8451">
        <v>6.08748181156228</v>
      </c>
    </row>
    <row r="8452" spans="1:2" x14ac:dyDescent="0.25">
      <c r="A8452">
        <v>28.9443049029321</v>
      </c>
      <c r="B8452">
        <v>-3.6447314236743802</v>
      </c>
    </row>
    <row r="8453" spans="1:2" x14ac:dyDescent="0.25">
      <c r="A8453">
        <f>-18.1237930008667</f>
        <v>-18.123793000866701</v>
      </c>
      <c r="B8453">
        <v>-9.6440981835130408</v>
      </c>
    </row>
    <row r="8454" spans="1:2" x14ac:dyDescent="0.25">
      <c r="A8454">
        <f>-29.4719378667316</f>
        <v>-29.471937866731601</v>
      </c>
      <c r="B8454">
        <v>-11.393802182276101</v>
      </c>
    </row>
    <row r="8455" spans="1:2" x14ac:dyDescent="0.25">
      <c r="A8455">
        <v>4.1505929783555304</v>
      </c>
      <c r="B8455">
        <v>5.0609202592134404</v>
      </c>
    </row>
    <row r="8456" spans="1:2" x14ac:dyDescent="0.25">
      <c r="A8456">
        <f>-15.905172854969</f>
        <v>-15.905172854969001</v>
      </c>
      <c r="B8456">
        <v>-9.8139271150151099</v>
      </c>
    </row>
    <row r="8457" spans="1:2" x14ac:dyDescent="0.25">
      <c r="A8457">
        <v>23.512579998787999</v>
      </c>
      <c r="B8457">
        <v>-3.55946160561271</v>
      </c>
    </row>
    <row r="8458" spans="1:2" x14ac:dyDescent="0.25">
      <c r="A8458">
        <v>23.560489635228901</v>
      </c>
      <c r="B8458">
        <v>-8.2247530837182996</v>
      </c>
    </row>
    <row r="8459" spans="1:2" x14ac:dyDescent="0.25">
      <c r="A8459">
        <v>26.812606654144101</v>
      </c>
      <c r="B8459">
        <v>-4.2485936201945904</v>
      </c>
    </row>
    <row r="8460" spans="1:2" x14ac:dyDescent="0.25">
      <c r="A8460">
        <v>-6.0510283444406801</v>
      </c>
      <c r="B8460">
        <v>0.74057533138720999</v>
      </c>
    </row>
    <row r="8461" spans="1:2" x14ac:dyDescent="0.25">
      <c r="A8461">
        <v>40.157003277931501</v>
      </c>
      <c r="B8461">
        <v>0.18878119566677501</v>
      </c>
    </row>
    <row r="8462" spans="1:2" x14ac:dyDescent="0.25">
      <c r="A8462">
        <f>-16.1315119914213</f>
        <v>-16.131511991421299</v>
      </c>
      <c r="B8462">
        <v>-16.870843755852501</v>
      </c>
    </row>
    <row r="8463" spans="1:2" x14ac:dyDescent="0.25">
      <c r="A8463">
        <f>-25.9446492250318</f>
        <v>-25.944649225031799</v>
      </c>
      <c r="B8463">
        <v>-13.459305822596001</v>
      </c>
    </row>
    <row r="8464" spans="1:2" x14ac:dyDescent="0.25">
      <c r="A8464">
        <v>-0.25633654926870603</v>
      </c>
      <c r="B8464">
        <v>6.5490334011750502</v>
      </c>
    </row>
    <row r="8465" spans="1:2" x14ac:dyDescent="0.25">
      <c r="A8465">
        <f>-23.3693339532486</f>
        <v>-23.369333953248599</v>
      </c>
      <c r="B8465">
        <v>-11.249157820154901</v>
      </c>
    </row>
    <row r="8466" spans="1:2" x14ac:dyDescent="0.25">
      <c r="A8466">
        <v>39.233288755190898</v>
      </c>
      <c r="B8466">
        <v>-9.5346002496416506</v>
      </c>
    </row>
    <row r="8467" spans="1:2" x14ac:dyDescent="0.25">
      <c r="A8467">
        <v>9.9861272977921693</v>
      </c>
      <c r="B8467">
        <v>0.14044591048675301</v>
      </c>
    </row>
    <row r="8468" spans="1:2" x14ac:dyDescent="0.25">
      <c r="A8468">
        <v>-5.2900888035005202</v>
      </c>
      <c r="B8468">
        <v>3.8664568392246901</v>
      </c>
    </row>
    <row r="8469" spans="1:2" x14ac:dyDescent="0.25">
      <c r="A8469">
        <v>11.504664007370099</v>
      </c>
      <c r="B8469">
        <v>2.40764240400825</v>
      </c>
    </row>
    <row r="8470" spans="1:2" x14ac:dyDescent="0.25">
      <c r="A8470">
        <v>8.8567842398268297</v>
      </c>
      <c r="B8470">
        <v>5.5074188201207601</v>
      </c>
    </row>
    <row r="8471" spans="1:2" x14ac:dyDescent="0.25">
      <c r="A8471">
        <v>13.0663723698522</v>
      </c>
      <c r="B8471">
        <v>5.6139383908468803</v>
      </c>
    </row>
    <row r="8472" spans="1:2" x14ac:dyDescent="0.25">
      <c r="A8472">
        <f>-16.9344632955637</f>
        <v>-16.934463295563699</v>
      </c>
      <c r="B8472">
        <v>-14.2839710491115</v>
      </c>
    </row>
    <row r="8473" spans="1:2" x14ac:dyDescent="0.25">
      <c r="A8473">
        <f>-17.6141102102993</f>
        <v>-17.614110210299302</v>
      </c>
      <c r="B8473">
        <v>-17.630531207980098</v>
      </c>
    </row>
    <row r="8474" spans="1:2" x14ac:dyDescent="0.25">
      <c r="A8474">
        <v>21.496269835218399</v>
      </c>
      <c r="B8474">
        <v>-3.3226035815846999</v>
      </c>
    </row>
    <row r="8475" spans="1:2" x14ac:dyDescent="0.25">
      <c r="A8475">
        <v>6.7131028469134204</v>
      </c>
      <c r="B8475">
        <v>0.80100885176148795</v>
      </c>
    </row>
    <row r="8476" spans="1:2" x14ac:dyDescent="0.25">
      <c r="A8476">
        <f>-16.7890338825133</f>
        <v>-16.789033882513301</v>
      </c>
      <c r="B8476">
        <v>-10.416663758819</v>
      </c>
    </row>
    <row r="8477" spans="1:2" x14ac:dyDescent="0.25">
      <c r="A8477">
        <v>-0.39659919335442101</v>
      </c>
      <c r="B8477">
        <v>3.99196634982443</v>
      </c>
    </row>
    <row r="8478" spans="1:2" x14ac:dyDescent="0.25">
      <c r="A8478">
        <f>-31.6440379901411</f>
        <v>-31.644037990141101</v>
      </c>
      <c r="B8478">
        <v>-16.917175935173798</v>
      </c>
    </row>
    <row r="8479" spans="1:2" x14ac:dyDescent="0.25">
      <c r="A8479">
        <v>6.3378535177013502</v>
      </c>
      <c r="B8479">
        <v>8.3296653906075502</v>
      </c>
    </row>
    <row r="8480" spans="1:2" x14ac:dyDescent="0.25">
      <c r="A8480">
        <v>22.183269116028701</v>
      </c>
      <c r="B8480">
        <v>-7.0212009145155401</v>
      </c>
    </row>
    <row r="8481" spans="1:2" x14ac:dyDescent="0.25">
      <c r="A8481">
        <v>23.321295638267902</v>
      </c>
      <c r="B8481">
        <v>-3.9678159088790701</v>
      </c>
    </row>
    <row r="8482" spans="1:2" x14ac:dyDescent="0.25">
      <c r="A8482">
        <v>25.650232865515999</v>
      </c>
      <c r="B8482">
        <v>-7.4709409168803802</v>
      </c>
    </row>
    <row r="8483" spans="1:2" x14ac:dyDescent="0.25">
      <c r="A8483">
        <v>8.5841986756550792</v>
      </c>
      <c r="B8483">
        <v>6.9565389669925199</v>
      </c>
    </row>
    <row r="8484" spans="1:2" x14ac:dyDescent="0.25">
      <c r="A8484">
        <f>-25.4115916352869</f>
        <v>-25.4115916352869</v>
      </c>
      <c r="B8484">
        <v>-9.4671635081923693</v>
      </c>
    </row>
    <row r="8485" spans="1:2" x14ac:dyDescent="0.25">
      <c r="A8485">
        <f>-17.2554930077302</f>
        <v>-17.255493007730198</v>
      </c>
      <c r="B8485">
        <v>-10.3650563383496</v>
      </c>
    </row>
    <row r="8486" spans="1:2" x14ac:dyDescent="0.25">
      <c r="A8486">
        <f>-15.6701136490631</f>
        <v>-15.670113649063101</v>
      </c>
      <c r="B8486">
        <v>-9.6266050693764402</v>
      </c>
    </row>
    <row r="8487" spans="1:2" x14ac:dyDescent="0.25">
      <c r="A8487">
        <f>-31.6395065464244</f>
        <v>-31.6395065464244</v>
      </c>
      <c r="B8487">
        <v>-11.8817350894012</v>
      </c>
    </row>
    <row r="8488" spans="1:2" x14ac:dyDescent="0.25">
      <c r="A8488">
        <v>35.836136505173101</v>
      </c>
      <c r="B8488">
        <v>-6.65372731120432</v>
      </c>
    </row>
    <row r="8489" spans="1:2" x14ac:dyDescent="0.25">
      <c r="A8489">
        <v>4.7736152885341303</v>
      </c>
      <c r="B8489">
        <v>7.52345348151891</v>
      </c>
    </row>
    <row r="8490" spans="1:2" x14ac:dyDescent="0.25">
      <c r="A8490">
        <f>-21.5616148319943</f>
        <v>-21.561614831994302</v>
      </c>
      <c r="B8490">
        <v>-16.025124976034</v>
      </c>
    </row>
    <row r="8491" spans="1:2" x14ac:dyDescent="0.25">
      <c r="A8491">
        <v>22.404415382150301</v>
      </c>
      <c r="B8491">
        <v>-9.1156942433346906</v>
      </c>
    </row>
    <row r="8492" spans="1:2" x14ac:dyDescent="0.25">
      <c r="A8492">
        <v>9.6607522798549201</v>
      </c>
      <c r="B8492">
        <v>5.3727514051297796</v>
      </c>
    </row>
    <row r="8493" spans="1:2" x14ac:dyDescent="0.25">
      <c r="A8493">
        <v>4.5036878476292301</v>
      </c>
      <c r="B8493">
        <v>5.0322466314912697</v>
      </c>
    </row>
    <row r="8494" spans="1:2" x14ac:dyDescent="0.25">
      <c r="A8494">
        <f>-27.023653127502</f>
        <v>-27.023653127502001</v>
      </c>
      <c r="B8494">
        <v>-18.220909215834801</v>
      </c>
    </row>
    <row r="8495" spans="1:2" x14ac:dyDescent="0.25">
      <c r="A8495">
        <f>-29.6192933581901</f>
        <v>-29.619293358190099</v>
      </c>
      <c r="B8495">
        <v>-10.9652954125785</v>
      </c>
    </row>
    <row r="8496" spans="1:2" x14ac:dyDescent="0.25">
      <c r="A8496">
        <f>-29.1545967771552</f>
        <v>-29.154596777155199</v>
      </c>
      <c r="B8496">
        <v>-18.969971627519001</v>
      </c>
    </row>
    <row r="8497" spans="1:2" x14ac:dyDescent="0.25">
      <c r="A8497">
        <f>-27.5568416287563</f>
        <v>-27.556841628756299</v>
      </c>
      <c r="B8497">
        <v>-11.954676269521601</v>
      </c>
    </row>
    <row r="8498" spans="1:2" x14ac:dyDescent="0.25">
      <c r="A8498">
        <v>-1.4023849041555601</v>
      </c>
      <c r="B8498">
        <v>0.98016344702210101</v>
      </c>
    </row>
    <row r="8499" spans="1:2" x14ac:dyDescent="0.25">
      <c r="A8499">
        <v>-4.4682803711389996</v>
      </c>
      <c r="B8499">
        <v>9.3850283656798599</v>
      </c>
    </row>
    <row r="8500" spans="1:2" x14ac:dyDescent="0.25">
      <c r="A8500">
        <v>39.090841694464899</v>
      </c>
      <c r="B8500">
        <v>-4.0805700302534698</v>
      </c>
    </row>
    <row r="8501" spans="1:2" x14ac:dyDescent="0.25">
      <c r="A8501">
        <f>-19.31173859298</f>
        <v>-19.311738592979999</v>
      </c>
      <c r="B8501">
        <v>-16.1042899578548</v>
      </c>
    </row>
    <row r="8502" spans="1:2" x14ac:dyDescent="0.25">
      <c r="A8502">
        <v>7.9291878247096896</v>
      </c>
      <c r="B8502">
        <v>0.31761449331667102</v>
      </c>
    </row>
    <row r="8503" spans="1:2" x14ac:dyDescent="0.25">
      <c r="A8503">
        <v>25.004176066860701</v>
      </c>
      <c r="B8503">
        <v>-2.3016797642137301</v>
      </c>
    </row>
    <row r="8504" spans="1:2" x14ac:dyDescent="0.25">
      <c r="A8504">
        <v>9.7314002315075996</v>
      </c>
      <c r="B8504">
        <v>7.3880607694662803</v>
      </c>
    </row>
    <row r="8505" spans="1:2" x14ac:dyDescent="0.25">
      <c r="A8505">
        <f>-26.2480287559107</f>
        <v>-26.248028755910699</v>
      </c>
      <c r="B8505">
        <v>-11.2896615573109</v>
      </c>
    </row>
    <row r="8506" spans="1:2" x14ac:dyDescent="0.25">
      <c r="A8506">
        <f>-15.9983212812447</f>
        <v>-15.998321281244699</v>
      </c>
      <c r="B8506">
        <v>-11.1099502877559</v>
      </c>
    </row>
    <row r="8507" spans="1:2" x14ac:dyDescent="0.25">
      <c r="A8507">
        <v>23.647035763864899</v>
      </c>
      <c r="B8507">
        <v>2.1871679187793001E-2</v>
      </c>
    </row>
    <row r="8508" spans="1:2" x14ac:dyDescent="0.25">
      <c r="A8508">
        <v>3.5327358855620501</v>
      </c>
      <c r="B8508">
        <v>6.5646114931117001</v>
      </c>
    </row>
    <row r="8509" spans="1:2" x14ac:dyDescent="0.25">
      <c r="A8509">
        <v>7.0494164370561601</v>
      </c>
      <c r="B8509">
        <v>2.54021293138124</v>
      </c>
    </row>
    <row r="8510" spans="1:2" x14ac:dyDescent="0.25">
      <c r="A8510">
        <v>26.974335052064401</v>
      </c>
      <c r="B8510">
        <v>-2.5345176124612201</v>
      </c>
    </row>
    <row r="8511" spans="1:2" x14ac:dyDescent="0.25">
      <c r="A8511">
        <v>8.3032033144425395</v>
      </c>
      <c r="B8511">
        <v>0.68142784643250598</v>
      </c>
    </row>
    <row r="8512" spans="1:2" x14ac:dyDescent="0.25">
      <c r="A8512">
        <v>-0.40398497179322501</v>
      </c>
      <c r="B8512">
        <v>5.8799825641864398</v>
      </c>
    </row>
    <row r="8513" spans="1:2" x14ac:dyDescent="0.25">
      <c r="A8513">
        <v>13.6025515802285</v>
      </c>
      <c r="B8513">
        <v>1.7122331978628</v>
      </c>
    </row>
    <row r="8514" spans="1:2" x14ac:dyDescent="0.25">
      <c r="A8514">
        <v>10.2841665401999</v>
      </c>
      <c r="B8514">
        <v>0.81224898047654803</v>
      </c>
    </row>
    <row r="8515" spans="1:2" x14ac:dyDescent="0.25">
      <c r="A8515">
        <f>-23.3074428590758</f>
        <v>-23.307442859075799</v>
      </c>
      <c r="B8515">
        <v>-19.021053784435299</v>
      </c>
    </row>
    <row r="8516" spans="1:2" x14ac:dyDescent="0.25">
      <c r="A8516">
        <f>-20.9261813472718</f>
        <v>-20.9261813472718</v>
      </c>
      <c r="B8516">
        <v>-13.815262170916</v>
      </c>
    </row>
    <row r="8517" spans="1:2" x14ac:dyDescent="0.25">
      <c r="A8517">
        <v>24.386464466427199</v>
      </c>
      <c r="B8517">
        <v>-7.0961555963301697</v>
      </c>
    </row>
    <row r="8518" spans="1:2" x14ac:dyDescent="0.25">
      <c r="A8518">
        <v>9.8839970711984204</v>
      </c>
      <c r="B8518">
        <v>2.9398045466812199</v>
      </c>
    </row>
    <row r="8519" spans="1:2" x14ac:dyDescent="0.25">
      <c r="A8519">
        <f>-27.4354375769557</f>
        <v>-27.4354375769557</v>
      </c>
      <c r="B8519">
        <v>-14.1332072363805</v>
      </c>
    </row>
    <row r="8520" spans="1:2" x14ac:dyDescent="0.25">
      <c r="A8520">
        <v>3.7588027638330099</v>
      </c>
      <c r="B8520">
        <v>5.1597575235100299</v>
      </c>
    </row>
    <row r="8521" spans="1:2" x14ac:dyDescent="0.25">
      <c r="A8521">
        <v>8.0654699677438604</v>
      </c>
      <c r="B8521">
        <v>9.4481352329936801</v>
      </c>
    </row>
    <row r="8522" spans="1:2" x14ac:dyDescent="0.25">
      <c r="A8522">
        <v>27.505373069812499</v>
      </c>
      <c r="B8522">
        <v>-9.0028573136985308</v>
      </c>
    </row>
    <row r="8523" spans="1:2" x14ac:dyDescent="0.25">
      <c r="A8523">
        <v>30.9531871020619</v>
      </c>
      <c r="B8523">
        <v>-5.5932669496548204</v>
      </c>
    </row>
    <row r="8524" spans="1:2" x14ac:dyDescent="0.25">
      <c r="A8524">
        <v>-5.4625565870459898</v>
      </c>
      <c r="B8524">
        <v>6.1610842282756604</v>
      </c>
    </row>
    <row r="8525" spans="1:2" x14ac:dyDescent="0.25">
      <c r="A8525">
        <v>-0.28284913934365802</v>
      </c>
      <c r="B8525">
        <v>3.0427306369378302</v>
      </c>
    </row>
    <row r="8526" spans="1:2" x14ac:dyDescent="0.25">
      <c r="A8526">
        <v>24.265334423467401</v>
      </c>
      <c r="B8526">
        <v>-1.9475672495894201</v>
      </c>
    </row>
    <row r="8527" spans="1:2" x14ac:dyDescent="0.25">
      <c r="A8527">
        <v>37.228234587622197</v>
      </c>
      <c r="B8527">
        <v>-1.2399536361960499</v>
      </c>
    </row>
    <row r="8528" spans="1:2" x14ac:dyDescent="0.25">
      <c r="A8528">
        <v>-0.59265872254324004</v>
      </c>
      <c r="B8528">
        <v>9.1100980235645608</v>
      </c>
    </row>
    <row r="8529" spans="1:2" x14ac:dyDescent="0.25">
      <c r="A8529">
        <v>6.4208842025488302</v>
      </c>
      <c r="B8529">
        <v>3.1472752221150002</v>
      </c>
    </row>
    <row r="8530" spans="1:2" x14ac:dyDescent="0.25">
      <c r="A8530">
        <v>33.859715213067901</v>
      </c>
      <c r="B8530">
        <v>-3.0997716565073201</v>
      </c>
    </row>
    <row r="8531" spans="1:2" x14ac:dyDescent="0.25">
      <c r="A8531">
        <f>-18.4245311059502</f>
        <v>-18.424531105950201</v>
      </c>
      <c r="B8531">
        <v>-18.274172012316701</v>
      </c>
    </row>
    <row r="8532" spans="1:2" x14ac:dyDescent="0.25">
      <c r="A8532">
        <f>-34.706134149917</f>
        <v>-34.706134149916998</v>
      </c>
      <c r="B8532">
        <v>-13.9792980476076</v>
      </c>
    </row>
    <row r="8533" spans="1:2" x14ac:dyDescent="0.25">
      <c r="A8533">
        <v>13.593134222756699</v>
      </c>
      <c r="B8533">
        <v>6.84906019054434</v>
      </c>
    </row>
    <row r="8534" spans="1:2" x14ac:dyDescent="0.25">
      <c r="A8534">
        <f>-15.7539438884205</f>
        <v>-15.753943888420499</v>
      </c>
      <c r="B8534">
        <v>-11.5881536188153</v>
      </c>
    </row>
    <row r="8535" spans="1:2" x14ac:dyDescent="0.25">
      <c r="A8535">
        <f>-18.396343821238</f>
        <v>-18.396343821237998</v>
      </c>
      <c r="B8535">
        <v>-14.726741826466901</v>
      </c>
    </row>
    <row r="8536" spans="1:2" x14ac:dyDescent="0.25">
      <c r="A8536">
        <v>4.3030232431612498</v>
      </c>
      <c r="B8536">
        <v>0.15046322836658099</v>
      </c>
    </row>
    <row r="8537" spans="1:2" x14ac:dyDescent="0.25">
      <c r="A8537">
        <f>-28.5436095494847</f>
        <v>-28.5436095494847</v>
      </c>
      <c r="B8537">
        <v>-19.133657177600199</v>
      </c>
    </row>
    <row r="8538" spans="1:2" x14ac:dyDescent="0.25">
      <c r="A8538">
        <f>-20.7693129071051</f>
        <v>-20.7693129071051</v>
      </c>
      <c r="B8538">
        <v>-11.84516248283</v>
      </c>
    </row>
    <row r="8539" spans="1:2" x14ac:dyDescent="0.25">
      <c r="A8539">
        <v>33.416122576715999</v>
      </c>
      <c r="B8539">
        <v>-0.49789638951514797</v>
      </c>
    </row>
    <row r="8540" spans="1:2" x14ac:dyDescent="0.25">
      <c r="A8540">
        <v>12.3127302519379</v>
      </c>
      <c r="B8540">
        <v>0.52146441307425695</v>
      </c>
    </row>
    <row r="8541" spans="1:2" x14ac:dyDescent="0.25">
      <c r="A8541">
        <v>36.831405103107997</v>
      </c>
      <c r="B8541">
        <v>-9.1048643587022902</v>
      </c>
    </row>
    <row r="8542" spans="1:2" x14ac:dyDescent="0.25">
      <c r="A8542">
        <v>7.9567809026634198</v>
      </c>
      <c r="B8542">
        <v>0.23879442250641</v>
      </c>
    </row>
    <row r="8543" spans="1:2" x14ac:dyDescent="0.25">
      <c r="A8543">
        <v>34.414102978773698</v>
      </c>
      <c r="B8543">
        <v>-8.55194601546218</v>
      </c>
    </row>
    <row r="8544" spans="1:2" x14ac:dyDescent="0.25">
      <c r="A8544">
        <v>5.6556726181676202</v>
      </c>
      <c r="B8544">
        <v>4.1074783604286802</v>
      </c>
    </row>
    <row r="8545" spans="1:2" x14ac:dyDescent="0.25">
      <c r="A8545">
        <v>7.1903364743810796</v>
      </c>
      <c r="B8545">
        <v>5.0785875432302703</v>
      </c>
    </row>
    <row r="8546" spans="1:2" x14ac:dyDescent="0.25">
      <c r="A8546">
        <v>-0.86496686944558698</v>
      </c>
      <c r="B8546">
        <v>9.2762575858131004</v>
      </c>
    </row>
    <row r="8547" spans="1:2" x14ac:dyDescent="0.25">
      <c r="A8547">
        <v>9.9506709976291603</v>
      </c>
      <c r="B8547">
        <v>3.61564368896709</v>
      </c>
    </row>
    <row r="8548" spans="1:2" x14ac:dyDescent="0.25">
      <c r="A8548">
        <v>-5.0206374283635498</v>
      </c>
      <c r="B8548">
        <v>3.9270842160127102</v>
      </c>
    </row>
    <row r="8549" spans="1:2" x14ac:dyDescent="0.25">
      <c r="A8549">
        <v>22.997442917526701</v>
      </c>
      <c r="B8549">
        <v>-2.4338145428379399</v>
      </c>
    </row>
    <row r="8550" spans="1:2" x14ac:dyDescent="0.25">
      <c r="A8550">
        <v>39.315115350355498</v>
      </c>
      <c r="B8550">
        <v>-6.5848016205806896</v>
      </c>
    </row>
    <row r="8551" spans="1:2" x14ac:dyDescent="0.25">
      <c r="A8551">
        <v>24.7853426019092</v>
      </c>
      <c r="B8551">
        <v>-5.5313451587548599</v>
      </c>
    </row>
    <row r="8552" spans="1:2" x14ac:dyDescent="0.25">
      <c r="A8552">
        <f>-26.2462781458409</f>
        <v>-26.2462781458409</v>
      </c>
      <c r="B8552">
        <v>-11.062780073159701</v>
      </c>
    </row>
    <row r="8553" spans="1:2" x14ac:dyDescent="0.25">
      <c r="A8553">
        <f>-21.1261523445838</f>
        <v>-21.126152344583801</v>
      </c>
      <c r="B8553">
        <v>-15.620860667304401</v>
      </c>
    </row>
    <row r="8554" spans="1:2" x14ac:dyDescent="0.25">
      <c r="A8554">
        <v>38.906696176855199</v>
      </c>
      <c r="B8554">
        <v>-7.4656115751153296</v>
      </c>
    </row>
    <row r="8555" spans="1:2" x14ac:dyDescent="0.25">
      <c r="A8555">
        <v>32.603548518071001</v>
      </c>
      <c r="B8555">
        <v>-4.2220327265127597</v>
      </c>
    </row>
    <row r="8556" spans="1:2" x14ac:dyDescent="0.25">
      <c r="A8556">
        <v>31.677171937118199</v>
      </c>
      <c r="B8556">
        <v>-0.27486349444804498</v>
      </c>
    </row>
    <row r="8557" spans="1:2" x14ac:dyDescent="0.25">
      <c r="A8557">
        <v>34.409800610580803</v>
      </c>
      <c r="B8557">
        <v>-7.4471277852166802</v>
      </c>
    </row>
    <row r="8558" spans="1:2" x14ac:dyDescent="0.25">
      <c r="A8558">
        <v>-5.76738117299388</v>
      </c>
      <c r="B8558">
        <v>5.8979954641223902</v>
      </c>
    </row>
    <row r="8559" spans="1:2" x14ac:dyDescent="0.25">
      <c r="A8559">
        <f>-34.3895755455866</f>
        <v>-34.389575545586602</v>
      </c>
      <c r="B8559">
        <v>-16.431571262542899</v>
      </c>
    </row>
    <row r="8560" spans="1:2" x14ac:dyDescent="0.25">
      <c r="A8560">
        <v>5.9267365529278999</v>
      </c>
      <c r="B8560">
        <v>4.4537429968227098</v>
      </c>
    </row>
    <row r="8561" spans="1:2" x14ac:dyDescent="0.25">
      <c r="A8561">
        <f>-32.3736550654275</f>
        <v>-32.373655065427499</v>
      </c>
      <c r="B8561">
        <v>-12.5028774571254</v>
      </c>
    </row>
    <row r="8562" spans="1:2" x14ac:dyDescent="0.25">
      <c r="A8562">
        <v>28.992220287353199</v>
      </c>
      <c r="B8562">
        <v>-6.95223617848914</v>
      </c>
    </row>
    <row r="8563" spans="1:2" x14ac:dyDescent="0.25">
      <c r="A8563">
        <v>40.283021642604503</v>
      </c>
      <c r="B8563">
        <v>-5.74204935731807</v>
      </c>
    </row>
    <row r="8564" spans="1:2" x14ac:dyDescent="0.25">
      <c r="A8564">
        <v>-3.03422364452459</v>
      </c>
      <c r="B8564">
        <v>4.0824619207520696</v>
      </c>
    </row>
    <row r="8565" spans="1:2" x14ac:dyDescent="0.25">
      <c r="A8565">
        <v>24.159358083320001</v>
      </c>
      <c r="B8565">
        <v>-4.5602881534553203</v>
      </c>
    </row>
    <row r="8566" spans="1:2" x14ac:dyDescent="0.25">
      <c r="A8566">
        <v>29.3228234327166</v>
      </c>
      <c r="B8566">
        <v>-4.8640751406919902</v>
      </c>
    </row>
    <row r="8567" spans="1:2" x14ac:dyDescent="0.25">
      <c r="A8567">
        <v>5.9188836225064696</v>
      </c>
      <c r="B8567">
        <v>4.62220884842207</v>
      </c>
    </row>
    <row r="8568" spans="1:2" x14ac:dyDescent="0.25">
      <c r="A8568">
        <f>-32.2860756722533</f>
        <v>-32.286075672253297</v>
      </c>
      <c r="B8568">
        <v>-9.5902838160554005</v>
      </c>
    </row>
    <row r="8569" spans="1:2" x14ac:dyDescent="0.25">
      <c r="A8569">
        <f>-27.1055225697754</f>
        <v>-27.105522569775399</v>
      </c>
      <c r="B8569">
        <v>-15.9896896496916</v>
      </c>
    </row>
    <row r="8570" spans="1:2" x14ac:dyDescent="0.25">
      <c r="A8570">
        <v>9.2913718088838007</v>
      </c>
      <c r="B8570">
        <v>0.35981938499393001</v>
      </c>
    </row>
    <row r="8571" spans="1:2" x14ac:dyDescent="0.25">
      <c r="A8571">
        <v>37.411109403606098</v>
      </c>
      <c r="B8571">
        <v>1.6841579138707902E-2</v>
      </c>
    </row>
    <row r="8572" spans="1:2" x14ac:dyDescent="0.25">
      <c r="A8572">
        <v>8.5151340609484993</v>
      </c>
      <c r="B8572">
        <v>9.1587183028443295</v>
      </c>
    </row>
    <row r="8573" spans="1:2" x14ac:dyDescent="0.25">
      <c r="A8573">
        <v>26.587271034452101</v>
      </c>
      <c r="B8573">
        <v>-3.43077075676179</v>
      </c>
    </row>
    <row r="8574" spans="1:2" x14ac:dyDescent="0.25">
      <c r="A8574">
        <f>-17.1305319333038</f>
        <v>-17.1305319333038</v>
      </c>
      <c r="B8574">
        <v>-15.487497246305599</v>
      </c>
    </row>
    <row r="8575" spans="1:2" x14ac:dyDescent="0.25">
      <c r="A8575">
        <f>-31.7576900860323</f>
        <v>-31.757690086032301</v>
      </c>
      <c r="B8575">
        <v>-14.284038061914501</v>
      </c>
    </row>
    <row r="8576" spans="1:2" x14ac:dyDescent="0.25">
      <c r="A8576">
        <v>27.717516630754002</v>
      </c>
      <c r="B8576">
        <v>-1.3500418294371299</v>
      </c>
    </row>
    <row r="8577" spans="1:2" x14ac:dyDescent="0.25">
      <c r="A8577">
        <v>2.2669025270397398</v>
      </c>
      <c r="B8577">
        <v>6.52937891131256</v>
      </c>
    </row>
    <row r="8578" spans="1:2" x14ac:dyDescent="0.25">
      <c r="A8578">
        <v>22.991889166049901</v>
      </c>
      <c r="B8578">
        <v>-5.8911481178958001</v>
      </c>
    </row>
    <row r="8579" spans="1:2" x14ac:dyDescent="0.25">
      <c r="A8579">
        <f>-25.7475387856453</f>
        <v>-25.7475387856453</v>
      </c>
      <c r="B8579">
        <v>-14.711450782265601</v>
      </c>
    </row>
    <row r="8580" spans="1:2" x14ac:dyDescent="0.25">
      <c r="A8580">
        <v>35.042773284715302</v>
      </c>
      <c r="B8580">
        <v>-6.7209574126335596</v>
      </c>
    </row>
    <row r="8581" spans="1:2" x14ac:dyDescent="0.25">
      <c r="A8581">
        <v>32.086301547466</v>
      </c>
      <c r="B8581">
        <v>-5.1518722073093199</v>
      </c>
    </row>
    <row r="8582" spans="1:2" x14ac:dyDescent="0.25">
      <c r="A8582">
        <v>28.957839499501301</v>
      </c>
      <c r="B8582">
        <v>-3.1622258101029801</v>
      </c>
    </row>
    <row r="8583" spans="1:2" x14ac:dyDescent="0.25">
      <c r="A8583">
        <v>34.180427316163701</v>
      </c>
      <c r="B8583">
        <v>-9.4985791611333905</v>
      </c>
    </row>
    <row r="8584" spans="1:2" x14ac:dyDescent="0.25">
      <c r="A8584">
        <f>-21.3028089596618</f>
        <v>-21.3028089596618</v>
      </c>
      <c r="B8584">
        <v>-18.000042893575301</v>
      </c>
    </row>
    <row r="8585" spans="1:2" x14ac:dyDescent="0.25">
      <c r="A8585">
        <v>4.1593881435766402</v>
      </c>
      <c r="B8585">
        <v>1.1222768934624401</v>
      </c>
    </row>
    <row r="8586" spans="1:2" x14ac:dyDescent="0.25">
      <c r="A8586">
        <v>11.523213383746</v>
      </c>
      <c r="B8586">
        <v>1.3369909286080801</v>
      </c>
    </row>
    <row r="8587" spans="1:2" x14ac:dyDescent="0.25">
      <c r="A8587">
        <v>0.39287529777888602</v>
      </c>
      <c r="B8587">
        <v>7.1113303373395897</v>
      </c>
    </row>
    <row r="8588" spans="1:2" x14ac:dyDescent="0.25">
      <c r="A8588">
        <f>-31.6913005238433</f>
        <v>-31.691300523843299</v>
      </c>
      <c r="B8588">
        <v>-17.2796798444205</v>
      </c>
    </row>
    <row r="8589" spans="1:2" x14ac:dyDescent="0.25">
      <c r="A8589">
        <f>-27.9096517958731</f>
        <v>-27.909651795873099</v>
      </c>
      <c r="B8589">
        <v>-9.4229744776518505</v>
      </c>
    </row>
    <row r="8590" spans="1:2" x14ac:dyDescent="0.25">
      <c r="A8590">
        <v>27.500365865021099</v>
      </c>
      <c r="B8590">
        <v>-7.9997410292987299</v>
      </c>
    </row>
    <row r="8591" spans="1:2" x14ac:dyDescent="0.25">
      <c r="A8591">
        <v>27.4624451785666</v>
      </c>
      <c r="B8591">
        <v>7.5705792524161097E-4</v>
      </c>
    </row>
    <row r="8592" spans="1:2" x14ac:dyDescent="0.25">
      <c r="A8592">
        <v>26.860624306301901</v>
      </c>
      <c r="B8592">
        <v>-1.5824485800489501</v>
      </c>
    </row>
    <row r="8593" spans="1:2" x14ac:dyDescent="0.25">
      <c r="A8593">
        <v>37.7983308123368</v>
      </c>
      <c r="B8593">
        <v>-9.2475159905253292</v>
      </c>
    </row>
    <row r="8594" spans="1:2" x14ac:dyDescent="0.25">
      <c r="A8594">
        <v>32.250098717494701</v>
      </c>
      <c r="B8594">
        <v>-7.3419494191800396</v>
      </c>
    </row>
    <row r="8595" spans="1:2" x14ac:dyDescent="0.25">
      <c r="A8595">
        <v>6.6347743388014297</v>
      </c>
      <c r="B8595">
        <v>-0.13674740154571</v>
      </c>
    </row>
    <row r="8596" spans="1:2" x14ac:dyDescent="0.25">
      <c r="A8596">
        <v>28.9903171137336</v>
      </c>
      <c r="B8596">
        <v>-5.65785128920239</v>
      </c>
    </row>
    <row r="8597" spans="1:2" x14ac:dyDescent="0.25">
      <c r="A8597">
        <f>-16.6262968091328</f>
        <v>-16.6262968091328</v>
      </c>
      <c r="B8597">
        <v>-10.694169594518099</v>
      </c>
    </row>
    <row r="8598" spans="1:2" x14ac:dyDescent="0.25">
      <c r="A8598">
        <v>31.744008570872399</v>
      </c>
      <c r="B8598">
        <v>-2.9498062142399899</v>
      </c>
    </row>
    <row r="8599" spans="1:2" x14ac:dyDescent="0.25">
      <c r="A8599">
        <v>26.746493035416499</v>
      </c>
      <c r="B8599">
        <v>-5.8575055058931502</v>
      </c>
    </row>
    <row r="8600" spans="1:2" x14ac:dyDescent="0.25">
      <c r="A8600">
        <v>40.334073716304701</v>
      </c>
      <c r="B8600">
        <v>-5.6370968499913499</v>
      </c>
    </row>
    <row r="8601" spans="1:2" x14ac:dyDescent="0.25">
      <c r="A8601">
        <v>8.0936695853672092</v>
      </c>
      <c r="B8601">
        <v>8.2338946757948293</v>
      </c>
    </row>
    <row r="8602" spans="1:2" x14ac:dyDescent="0.25">
      <c r="A8602">
        <f>-24.9459262562801</f>
        <v>-24.945926256280099</v>
      </c>
      <c r="B8602">
        <v>-11.1163638892394</v>
      </c>
    </row>
    <row r="8603" spans="1:2" x14ac:dyDescent="0.25">
      <c r="A8603">
        <v>36.314028418871899</v>
      </c>
      <c r="B8603">
        <v>-2.1163642436752701</v>
      </c>
    </row>
    <row r="8604" spans="1:2" x14ac:dyDescent="0.25">
      <c r="A8604">
        <v>13.2188002261455</v>
      </c>
      <c r="B8604">
        <v>8.4909777691828801</v>
      </c>
    </row>
    <row r="8605" spans="1:2" x14ac:dyDescent="0.25">
      <c r="A8605">
        <f>-19.1869652827567</f>
        <v>-19.186965282756699</v>
      </c>
      <c r="B8605">
        <v>-9.5795448325071195</v>
      </c>
    </row>
    <row r="8606" spans="1:2" x14ac:dyDescent="0.25">
      <c r="A8606">
        <v>3.4134161946746802</v>
      </c>
      <c r="B8606">
        <v>0.47505348493792299</v>
      </c>
    </row>
    <row r="8607" spans="1:2" x14ac:dyDescent="0.25">
      <c r="A8607">
        <v>37.821752519329699</v>
      </c>
      <c r="B8607">
        <v>-4.4679371317154102</v>
      </c>
    </row>
    <row r="8608" spans="1:2" x14ac:dyDescent="0.25">
      <c r="A8608">
        <v>22.8826684484117</v>
      </c>
      <c r="B8608">
        <v>-3.7595778240804498</v>
      </c>
    </row>
    <row r="8609" spans="1:2" x14ac:dyDescent="0.25">
      <c r="A8609">
        <v>32.485508196290802</v>
      </c>
      <c r="B8609">
        <v>-3.3184080580357902</v>
      </c>
    </row>
    <row r="8610" spans="1:2" x14ac:dyDescent="0.25">
      <c r="A8610">
        <v>27.536850248481599</v>
      </c>
      <c r="B8610">
        <v>-0.63135220864647701</v>
      </c>
    </row>
    <row r="8611" spans="1:2" x14ac:dyDescent="0.25">
      <c r="A8611">
        <f>-16.7393062397089</f>
        <v>-16.739306239708899</v>
      </c>
      <c r="B8611">
        <v>-17.425739185158001</v>
      </c>
    </row>
    <row r="8612" spans="1:2" x14ac:dyDescent="0.25">
      <c r="A8612">
        <f>-33.8732965035283</f>
        <v>-33.873296503528302</v>
      </c>
      <c r="B8612">
        <v>-12.958054809209299</v>
      </c>
    </row>
    <row r="8613" spans="1:2" x14ac:dyDescent="0.25">
      <c r="A8613">
        <f>-28.9221352364151</f>
        <v>-28.922135236415102</v>
      </c>
      <c r="B8613">
        <v>-17.828776308303301</v>
      </c>
    </row>
    <row r="8614" spans="1:2" x14ac:dyDescent="0.25">
      <c r="A8614">
        <f>-18.043215993033</f>
        <v>-18.043215993033002</v>
      </c>
      <c r="B8614">
        <v>-10.868146000394701</v>
      </c>
    </row>
    <row r="8615" spans="1:2" x14ac:dyDescent="0.25">
      <c r="A8615">
        <v>-5.7348137299922097</v>
      </c>
      <c r="B8615">
        <v>6.1076510855153296</v>
      </c>
    </row>
    <row r="8616" spans="1:2" x14ac:dyDescent="0.25">
      <c r="A8616">
        <v>-5.7979815357340501</v>
      </c>
      <c r="B8616">
        <v>9.1146382291961103</v>
      </c>
    </row>
    <row r="8617" spans="1:2" x14ac:dyDescent="0.25">
      <c r="A8617">
        <f>-23.187459984522</f>
        <v>-23.187459984522</v>
      </c>
      <c r="B8617">
        <v>-14.7923562544931</v>
      </c>
    </row>
    <row r="8618" spans="1:2" x14ac:dyDescent="0.25">
      <c r="A8618">
        <v>40.416260973880597</v>
      </c>
      <c r="B8618">
        <v>-6.0622227196213698</v>
      </c>
    </row>
    <row r="8619" spans="1:2" x14ac:dyDescent="0.25">
      <c r="A8619">
        <v>27.6521182510226</v>
      </c>
      <c r="B8619">
        <v>-3.8975904197397999</v>
      </c>
    </row>
    <row r="8620" spans="1:2" x14ac:dyDescent="0.25">
      <c r="A8620">
        <v>3.0664275701969199</v>
      </c>
      <c r="B8620">
        <v>5.2593688055620698</v>
      </c>
    </row>
    <row r="8621" spans="1:2" x14ac:dyDescent="0.25">
      <c r="A8621">
        <f>-22.3775212475422</f>
        <v>-22.377521247542202</v>
      </c>
      <c r="B8621">
        <v>-15.1825493203118</v>
      </c>
    </row>
    <row r="8622" spans="1:2" x14ac:dyDescent="0.25">
      <c r="A8622">
        <f>-23.8464243926739</f>
        <v>-23.846424392673899</v>
      </c>
      <c r="B8622">
        <v>-18.691184837641501</v>
      </c>
    </row>
    <row r="8623" spans="1:2" x14ac:dyDescent="0.25">
      <c r="A8623">
        <v>37.240094012461199</v>
      </c>
      <c r="B8623">
        <v>-7.3189418024848401</v>
      </c>
    </row>
    <row r="8624" spans="1:2" x14ac:dyDescent="0.25">
      <c r="A8624">
        <f>-22.5127815244967</f>
        <v>-22.512781524496699</v>
      </c>
      <c r="B8624">
        <v>-13.188656160600001</v>
      </c>
    </row>
    <row r="8625" spans="1:2" x14ac:dyDescent="0.25">
      <c r="A8625">
        <f>-17.99246120126</f>
        <v>-17.992461201259999</v>
      </c>
      <c r="B8625">
        <v>-15.054424644426801</v>
      </c>
    </row>
    <row r="8626" spans="1:2" x14ac:dyDescent="0.25">
      <c r="A8626">
        <f>-18.6138853636556</f>
        <v>-18.613885363655601</v>
      </c>
      <c r="B8626">
        <v>-12.1593090934972</v>
      </c>
    </row>
    <row r="8627" spans="1:2" x14ac:dyDescent="0.25">
      <c r="A8627">
        <v>40.637839104725302</v>
      </c>
      <c r="B8627">
        <v>-2.0875711412941498</v>
      </c>
    </row>
    <row r="8628" spans="1:2" x14ac:dyDescent="0.25">
      <c r="A8628">
        <v>1.7799067790479399</v>
      </c>
      <c r="B8628">
        <v>1.61175414612393</v>
      </c>
    </row>
    <row r="8629" spans="1:2" x14ac:dyDescent="0.25">
      <c r="A8629">
        <v>0.12702415103207801</v>
      </c>
      <c r="B8629">
        <v>2.0166740158237002</v>
      </c>
    </row>
    <row r="8630" spans="1:2" x14ac:dyDescent="0.25">
      <c r="A8630">
        <v>25.4698813848109</v>
      </c>
      <c r="B8630">
        <v>-3.1004404037359299</v>
      </c>
    </row>
    <row r="8631" spans="1:2" x14ac:dyDescent="0.25">
      <c r="A8631">
        <v>40.532308451939102</v>
      </c>
      <c r="B8631">
        <v>-6.1428543122662598</v>
      </c>
    </row>
    <row r="8632" spans="1:2" x14ac:dyDescent="0.25">
      <c r="A8632">
        <v>2.1585618038462702</v>
      </c>
      <c r="B8632">
        <v>1.21423828114126</v>
      </c>
    </row>
    <row r="8633" spans="1:2" x14ac:dyDescent="0.25">
      <c r="A8633">
        <v>38.722638961697598</v>
      </c>
      <c r="B8633">
        <v>-3.9900144613421999</v>
      </c>
    </row>
    <row r="8634" spans="1:2" x14ac:dyDescent="0.25">
      <c r="A8634">
        <v>35.465116160882303</v>
      </c>
      <c r="B8634">
        <v>-1.44984661362095</v>
      </c>
    </row>
    <row r="8635" spans="1:2" x14ac:dyDescent="0.25">
      <c r="A8635">
        <v>32.8638563323357</v>
      </c>
      <c r="B8635">
        <v>-1.5294873928075301</v>
      </c>
    </row>
    <row r="8636" spans="1:2" x14ac:dyDescent="0.25">
      <c r="A8636">
        <f>-33.7501232794815</f>
        <v>-33.7501232794815</v>
      </c>
      <c r="B8636">
        <v>-16.2448189213959</v>
      </c>
    </row>
    <row r="8637" spans="1:2" x14ac:dyDescent="0.25">
      <c r="A8637">
        <v>31.3882739353411</v>
      </c>
      <c r="B8637">
        <v>-0.51399254732593302</v>
      </c>
    </row>
    <row r="8638" spans="1:2" x14ac:dyDescent="0.25">
      <c r="A8638">
        <v>27.446832480151201</v>
      </c>
      <c r="B8638">
        <v>-5.0353907109391303</v>
      </c>
    </row>
    <row r="8639" spans="1:2" x14ac:dyDescent="0.25">
      <c r="A8639">
        <v>33.047888906245497</v>
      </c>
      <c r="B8639">
        <v>-9.2667837939975009</v>
      </c>
    </row>
    <row r="8640" spans="1:2" x14ac:dyDescent="0.25">
      <c r="A8640">
        <v>35.405581807918502</v>
      </c>
      <c r="B8640">
        <v>-3.16764995800524</v>
      </c>
    </row>
    <row r="8641" spans="1:2" x14ac:dyDescent="0.25">
      <c r="A8641">
        <v>23.701253317823699</v>
      </c>
      <c r="B8641">
        <v>-1.9074771301467</v>
      </c>
    </row>
    <row r="8642" spans="1:2" x14ac:dyDescent="0.25">
      <c r="A8642">
        <f>-27.5611859293674</f>
        <v>-27.561185929367401</v>
      </c>
      <c r="B8642">
        <v>-11.988859649632101</v>
      </c>
    </row>
    <row r="8643" spans="1:2" x14ac:dyDescent="0.25">
      <c r="A8643">
        <v>-0.89604486035474795</v>
      </c>
      <c r="B8643">
        <v>8.0252741856056709</v>
      </c>
    </row>
    <row r="8644" spans="1:2" x14ac:dyDescent="0.25">
      <c r="A8644">
        <f>-27.4391109861401</f>
        <v>-27.439110986140101</v>
      </c>
      <c r="B8644">
        <v>-14.289448497404001</v>
      </c>
    </row>
    <row r="8645" spans="1:2" x14ac:dyDescent="0.25">
      <c r="A8645">
        <v>22.965188690830001</v>
      </c>
      <c r="B8645">
        <v>-1.21921201753149</v>
      </c>
    </row>
    <row r="8646" spans="1:2" x14ac:dyDescent="0.25">
      <c r="A8646">
        <f>-33.3133580278791</f>
        <v>-33.313358027879097</v>
      </c>
      <c r="B8646">
        <v>-12.759106562534299</v>
      </c>
    </row>
    <row r="8647" spans="1:2" x14ac:dyDescent="0.25">
      <c r="A8647">
        <v>28.413714208906001</v>
      </c>
      <c r="B8647">
        <v>-1.90725210182237</v>
      </c>
    </row>
    <row r="8648" spans="1:2" x14ac:dyDescent="0.25">
      <c r="A8648">
        <v>40.297963714487203</v>
      </c>
      <c r="B8648">
        <v>-8.4112095005582592</v>
      </c>
    </row>
    <row r="8649" spans="1:2" x14ac:dyDescent="0.25">
      <c r="A8649">
        <v>38.298294924541104</v>
      </c>
      <c r="B8649">
        <v>-8.5280915480994395</v>
      </c>
    </row>
    <row r="8650" spans="1:2" x14ac:dyDescent="0.25">
      <c r="A8650">
        <v>26.869301444960399</v>
      </c>
      <c r="B8650">
        <v>-6.9384015486167803</v>
      </c>
    </row>
    <row r="8651" spans="1:2" x14ac:dyDescent="0.25">
      <c r="A8651">
        <f>-18.1278995611753</f>
        <v>-18.127899561175301</v>
      </c>
      <c r="B8651">
        <v>-9.5323652984590197</v>
      </c>
    </row>
    <row r="8652" spans="1:2" x14ac:dyDescent="0.25">
      <c r="A8652">
        <v>-0.90982197777417495</v>
      </c>
      <c r="B8652">
        <v>8.1461857798114607</v>
      </c>
    </row>
    <row r="8653" spans="1:2" x14ac:dyDescent="0.25">
      <c r="A8653">
        <f>-22.9427180687857</f>
        <v>-22.942718068785702</v>
      </c>
      <c r="B8653">
        <v>-18.771291209914502</v>
      </c>
    </row>
    <row r="8654" spans="1:2" x14ac:dyDescent="0.25">
      <c r="A8654">
        <v>36.668033202250697</v>
      </c>
      <c r="B8654">
        <v>-7.2982998284398297</v>
      </c>
    </row>
    <row r="8655" spans="1:2" x14ac:dyDescent="0.25">
      <c r="A8655">
        <v>27.920602580782901</v>
      </c>
      <c r="B8655">
        <v>-5.9352892791932899</v>
      </c>
    </row>
    <row r="8656" spans="1:2" x14ac:dyDescent="0.25">
      <c r="A8656">
        <v>21.811575007048301</v>
      </c>
      <c r="B8656">
        <v>-3.8047004858007698</v>
      </c>
    </row>
    <row r="8657" spans="1:2" x14ac:dyDescent="0.25">
      <c r="A8657">
        <f>-21.1007895928031</f>
        <v>-21.1007895928031</v>
      </c>
      <c r="B8657">
        <v>-10.5274240282716</v>
      </c>
    </row>
    <row r="8658" spans="1:2" x14ac:dyDescent="0.25">
      <c r="A8658">
        <v>4.9591323351656396</v>
      </c>
      <c r="B8658">
        <v>9.1483038298473804</v>
      </c>
    </row>
    <row r="8659" spans="1:2" x14ac:dyDescent="0.25">
      <c r="A8659">
        <v>-5.3784375076586297</v>
      </c>
      <c r="B8659">
        <v>1.9475148058679199</v>
      </c>
    </row>
    <row r="8660" spans="1:2" x14ac:dyDescent="0.25">
      <c r="A8660">
        <v>31.558952936426898</v>
      </c>
      <c r="B8660">
        <v>-5.4024458731097003</v>
      </c>
    </row>
    <row r="8661" spans="1:2" x14ac:dyDescent="0.25">
      <c r="A8661">
        <v>37.624111694065299</v>
      </c>
      <c r="B8661">
        <v>-2.349334897786</v>
      </c>
    </row>
    <row r="8662" spans="1:2" x14ac:dyDescent="0.25">
      <c r="A8662">
        <v>-2.9599755995920201</v>
      </c>
      <c r="B8662">
        <v>3.82443105370817</v>
      </c>
    </row>
    <row r="8663" spans="1:2" x14ac:dyDescent="0.25">
      <c r="A8663">
        <f>-30.2084174343286</f>
        <v>-30.208417434328599</v>
      </c>
      <c r="B8663">
        <v>-19.268566388339501</v>
      </c>
    </row>
    <row r="8664" spans="1:2" x14ac:dyDescent="0.25">
      <c r="A8664">
        <v>3.3038842761054998</v>
      </c>
      <c r="B8664">
        <v>6.8901710609903102</v>
      </c>
    </row>
    <row r="8665" spans="1:2" x14ac:dyDescent="0.25">
      <c r="A8665">
        <v>-2.8256696515091799</v>
      </c>
      <c r="B8665">
        <v>3.7068353625662702</v>
      </c>
    </row>
    <row r="8666" spans="1:2" x14ac:dyDescent="0.25">
      <c r="A8666">
        <f>-15.8235791949646</f>
        <v>-15.8235791949646</v>
      </c>
      <c r="B8666">
        <v>-16.836488345371698</v>
      </c>
    </row>
    <row r="8667" spans="1:2" x14ac:dyDescent="0.25">
      <c r="A8667">
        <v>-0.246467713293055</v>
      </c>
      <c r="B8667">
        <v>0.68324507715079097</v>
      </c>
    </row>
    <row r="8668" spans="1:2" x14ac:dyDescent="0.25">
      <c r="A8668">
        <v>31.089976005234298</v>
      </c>
      <c r="B8668">
        <v>-5.3859939589303103</v>
      </c>
    </row>
    <row r="8669" spans="1:2" x14ac:dyDescent="0.25">
      <c r="A8669">
        <v>10.477349506597299</v>
      </c>
      <c r="B8669">
        <v>5.1251065144856396</v>
      </c>
    </row>
    <row r="8670" spans="1:2" x14ac:dyDescent="0.25">
      <c r="A8670">
        <f>-24.6740449793501</f>
        <v>-24.6740449793501</v>
      </c>
      <c r="B8670">
        <v>-11.1682276782538</v>
      </c>
    </row>
    <row r="8671" spans="1:2" x14ac:dyDescent="0.25">
      <c r="A8671">
        <f>-24.3636692394051</f>
        <v>-24.363669239405102</v>
      </c>
      <c r="B8671">
        <v>-13.3551843118767</v>
      </c>
    </row>
    <row r="8672" spans="1:2" x14ac:dyDescent="0.25">
      <c r="A8672">
        <v>12.0131430447634</v>
      </c>
      <c r="B8672">
        <v>9.0186636338109807</v>
      </c>
    </row>
    <row r="8673" spans="1:2" x14ac:dyDescent="0.25">
      <c r="A8673">
        <v>6.6162580522655601</v>
      </c>
      <c r="B8673">
        <v>8.8440963116604792</v>
      </c>
    </row>
    <row r="8674" spans="1:2" x14ac:dyDescent="0.25">
      <c r="A8674">
        <v>27.701880703506301</v>
      </c>
      <c r="B8674">
        <v>-7.2813112549304302</v>
      </c>
    </row>
    <row r="8675" spans="1:2" x14ac:dyDescent="0.25">
      <c r="A8675">
        <f>-15.8804488471067</f>
        <v>-15.880448847106701</v>
      </c>
      <c r="B8675">
        <v>-15.0762329708054</v>
      </c>
    </row>
    <row r="8676" spans="1:2" x14ac:dyDescent="0.25">
      <c r="A8676">
        <v>-0.57532334054099898</v>
      </c>
      <c r="B8676">
        <v>2.4064455270881102</v>
      </c>
    </row>
    <row r="8677" spans="1:2" x14ac:dyDescent="0.25">
      <c r="A8677">
        <v>8.3473041831015706</v>
      </c>
      <c r="B8677">
        <v>6.1410342135542697</v>
      </c>
    </row>
    <row r="8678" spans="1:2" x14ac:dyDescent="0.25">
      <c r="A8678">
        <v>4.0045604447231202</v>
      </c>
      <c r="B8678">
        <v>-0.25255926704756099</v>
      </c>
    </row>
    <row r="8679" spans="1:2" x14ac:dyDescent="0.25">
      <c r="A8679">
        <f>-20.616916104043</f>
        <v>-20.616916104043</v>
      </c>
      <c r="B8679">
        <v>-11.102694349689999</v>
      </c>
    </row>
    <row r="8680" spans="1:2" x14ac:dyDescent="0.25">
      <c r="A8680">
        <f>-21.186345277245</f>
        <v>-21.186345277245</v>
      </c>
      <c r="B8680">
        <v>-19.378102060615198</v>
      </c>
    </row>
    <row r="8681" spans="1:2" x14ac:dyDescent="0.25">
      <c r="A8681">
        <v>6.0870624365576997</v>
      </c>
      <c r="B8681">
        <v>2.96603978753667</v>
      </c>
    </row>
    <row r="8682" spans="1:2" x14ac:dyDescent="0.25">
      <c r="A8682">
        <f>-19.3724122490045</f>
        <v>-19.372412249004501</v>
      </c>
      <c r="B8682">
        <v>-13.825691335316</v>
      </c>
    </row>
    <row r="8683" spans="1:2" x14ac:dyDescent="0.25">
      <c r="A8683">
        <f>-16.4900619058559</f>
        <v>-16.490061905855899</v>
      </c>
      <c r="B8683">
        <v>-18.5340931300161</v>
      </c>
    </row>
    <row r="8684" spans="1:2" x14ac:dyDescent="0.25">
      <c r="A8684">
        <v>2.1445237907914998</v>
      </c>
      <c r="B8684">
        <v>-0.23894649036753501</v>
      </c>
    </row>
    <row r="8685" spans="1:2" x14ac:dyDescent="0.25">
      <c r="A8685">
        <v>38.338021982252798</v>
      </c>
      <c r="B8685">
        <v>-1.4932710640724101</v>
      </c>
    </row>
    <row r="8686" spans="1:2" x14ac:dyDescent="0.25">
      <c r="A8686">
        <v>-5.4405476508956703</v>
      </c>
      <c r="B8686">
        <v>0.11120267020277699</v>
      </c>
    </row>
    <row r="8687" spans="1:2" x14ac:dyDescent="0.25">
      <c r="A8687">
        <f>-24.3054999894038</f>
        <v>-24.305499989403799</v>
      </c>
      <c r="B8687">
        <v>-14.2116735951611</v>
      </c>
    </row>
    <row r="8688" spans="1:2" x14ac:dyDescent="0.25">
      <c r="A8688">
        <v>31.2819704735352</v>
      </c>
      <c r="B8688">
        <v>-7.6371496742526404</v>
      </c>
    </row>
    <row r="8689" spans="1:2" x14ac:dyDescent="0.25">
      <c r="A8689">
        <v>34.568329650464101</v>
      </c>
      <c r="B8689">
        <v>-2.3403084184933398</v>
      </c>
    </row>
    <row r="8690" spans="1:2" x14ac:dyDescent="0.25">
      <c r="A8690">
        <v>4.4388085093688803</v>
      </c>
      <c r="B8690">
        <v>8.7210931262339493</v>
      </c>
    </row>
    <row r="8691" spans="1:2" x14ac:dyDescent="0.25">
      <c r="A8691">
        <v>0.77107774181161703</v>
      </c>
      <c r="B8691">
        <v>5.6155482675747601</v>
      </c>
    </row>
    <row r="8692" spans="1:2" x14ac:dyDescent="0.25">
      <c r="A8692">
        <v>3.71745977978046</v>
      </c>
      <c r="B8692">
        <v>-0.19552487866573201</v>
      </c>
    </row>
    <row r="8693" spans="1:2" x14ac:dyDescent="0.25">
      <c r="A8693">
        <v>6.1510063103828196</v>
      </c>
      <c r="B8693">
        <v>7.0906911755284199</v>
      </c>
    </row>
    <row r="8694" spans="1:2" x14ac:dyDescent="0.25">
      <c r="A8694">
        <v>31.529150762393201</v>
      </c>
      <c r="B8694">
        <v>-5.45699643486879</v>
      </c>
    </row>
    <row r="8695" spans="1:2" x14ac:dyDescent="0.25">
      <c r="A8695">
        <v>6.1329712177440996</v>
      </c>
      <c r="B8695">
        <v>2.8815936690451101</v>
      </c>
    </row>
    <row r="8696" spans="1:2" x14ac:dyDescent="0.25">
      <c r="A8696">
        <f>-28.7680046021636</f>
        <v>-28.7680046021636</v>
      </c>
      <c r="B8696">
        <v>-18.394870638113201</v>
      </c>
    </row>
    <row r="8697" spans="1:2" x14ac:dyDescent="0.25">
      <c r="A8697">
        <v>3.4451486072381901</v>
      </c>
      <c r="B8697">
        <v>4.6975878396818</v>
      </c>
    </row>
    <row r="8698" spans="1:2" x14ac:dyDescent="0.25">
      <c r="A8698">
        <f>-23.2840321096392</f>
        <v>-23.284032109639199</v>
      </c>
      <c r="B8698">
        <v>-9.4540348896496802</v>
      </c>
    </row>
    <row r="8699" spans="1:2" x14ac:dyDescent="0.25">
      <c r="A8699">
        <v>25.232493036470601</v>
      </c>
      <c r="B8699">
        <v>-8.5952320566637E-2</v>
      </c>
    </row>
    <row r="8700" spans="1:2" x14ac:dyDescent="0.25">
      <c r="A8700">
        <v>36.5788388238593</v>
      </c>
      <c r="B8700">
        <v>-2.9451979829242001</v>
      </c>
    </row>
    <row r="8701" spans="1:2" x14ac:dyDescent="0.25">
      <c r="A8701">
        <f>-25.2383659871478</f>
        <v>-25.238365987147802</v>
      </c>
      <c r="B8701">
        <v>-11.032381572954099</v>
      </c>
    </row>
    <row r="8702" spans="1:2" x14ac:dyDescent="0.25">
      <c r="A8702">
        <v>22.411252303406499</v>
      </c>
      <c r="B8702">
        <v>9.7997425056801604E-2</v>
      </c>
    </row>
    <row r="8703" spans="1:2" x14ac:dyDescent="0.25">
      <c r="A8703">
        <v>6.0142767693142902</v>
      </c>
      <c r="B8703">
        <v>6.0201169250808499</v>
      </c>
    </row>
    <row r="8704" spans="1:2" x14ac:dyDescent="0.25">
      <c r="A8704">
        <v>5.3317493560461697</v>
      </c>
      <c r="B8704">
        <v>3.0497374732534799</v>
      </c>
    </row>
    <row r="8705" spans="1:2" x14ac:dyDescent="0.25">
      <c r="A8705">
        <v>37.4109280858735</v>
      </c>
      <c r="B8705">
        <v>-2.72684955066928</v>
      </c>
    </row>
    <row r="8706" spans="1:2" x14ac:dyDescent="0.25">
      <c r="A8706">
        <f>-33.5387706822654</f>
        <v>-33.538770682265401</v>
      </c>
      <c r="B8706">
        <v>-18.1673869501494</v>
      </c>
    </row>
    <row r="8707" spans="1:2" x14ac:dyDescent="0.25">
      <c r="A8707">
        <v>24.717491032945901</v>
      </c>
      <c r="B8707">
        <v>-8.2894245536711892</v>
      </c>
    </row>
    <row r="8708" spans="1:2" x14ac:dyDescent="0.25">
      <c r="A8708">
        <v>3.30626536283948</v>
      </c>
      <c r="B8708">
        <v>1.4559263259756301</v>
      </c>
    </row>
    <row r="8709" spans="1:2" x14ac:dyDescent="0.25">
      <c r="A8709">
        <v>-1.4634061411909001</v>
      </c>
      <c r="B8709">
        <v>1.5418446547520199</v>
      </c>
    </row>
    <row r="8710" spans="1:2" x14ac:dyDescent="0.25">
      <c r="A8710">
        <v>2.0320681160051999</v>
      </c>
      <c r="B8710">
        <v>6.5859995382466003</v>
      </c>
    </row>
    <row r="8711" spans="1:2" x14ac:dyDescent="0.25">
      <c r="A8711">
        <v>35.2106906643508</v>
      </c>
      <c r="B8711">
        <v>-6.6543643355670099</v>
      </c>
    </row>
    <row r="8712" spans="1:2" x14ac:dyDescent="0.25">
      <c r="A8712">
        <f>-15.4835086550722</f>
        <v>-15.4835086550722</v>
      </c>
      <c r="B8712">
        <v>-14.1248083315445</v>
      </c>
    </row>
    <row r="8713" spans="1:2" x14ac:dyDescent="0.25">
      <c r="A8713">
        <v>36.233862888610503</v>
      </c>
      <c r="B8713">
        <v>-6.5413397840374596</v>
      </c>
    </row>
    <row r="8714" spans="1:2" x14ac:dyDescent="0.25">
      <c r="A8714">
        <v>23.3313014354841</v>
      </c>
      <c r="B8714">
        <v>-1.3067453024817399</v>
      </c>
    </row>
    <row r="8715" spans="1:2" x14ac:dyDescent="0.25">
      <c r="A8715">
        <f>-28.7815567974083</f>
        <v>-28.7815567974083</v>
      </c>
      <c r="B8715">
        <v>-12.844428549434101</v>
      </c>
    </row>
    <row r="8716" spans="1:2" x14ac:dyDescent="0.25">
      <c r="A8716">
        <f>-27.6205899163443</f>
        <v>-27.620589916344301</v>
      </c>
      <c r="B8716">
        <v>-17.360740438618301</v>
      </c>
    </row>
    <row r="8717" spans="1:2" x14ac:dyDescent="0.25">
      <c r="A8717">
        <v>25.608743892415202</v>
      </c>
      <c r="B8717">
        <v>-7.8919519152559996</v>
      </c>
    </row>
    <row r="8718" spans="1:2" x14ac:dyDescent="0.25">
      <c r="A8718">
        <v>6.14825475776167</v>
      </c>
      <c r="B8718">
        <v>6.9975458469762399</v>
      </c>
    </row>
    <row r="8719" spans="1:2" x14ac:dyDescent="0.25">
      <c r="A8719">
        <f>-22.0856112776746</f>
        <v>-22.085611277674602</v>
      </c>
      <c r="B8719">
        <v>-10.193584710566</v>
      </c>
    </row>
    <row r="8720" spans="1:2" x14ac:dyDescent="0.25">
      <c r="A8720">
        <f>-21.6275492950428</f>
        <v>-21.627549295042801</v>
      </c>
      <c r="B8720">
        <v>-19.045972850951699</v>
      </c>
    </row>
    <row r="8721" spans="1:2" x14ac:dyDescent="0.25">
      <c r="A8721">
        <v>-4.9059200059846804</v>
      </c>
      <c r="B8721">
        <v>3.82929446918267</v>
      </c>
    </row>
    <row r="8722" spans="1:2" x14ac:dyDescent="0.25">
      <c r="A8722">
        <v>22.8266664705449</v>
      </c>
      <c r="B8722">
        <v>-3.3835066652719701</v>
      </c>
    </row>
    <row r="8723" spans="1:2" x14ac:dyDescent="0.25">
      <c r="A8723">
        <v>12.536094081029701</v>
      </c>
      <c r="B8723">
        <v>3.4019064042368301</v>
      </c>
    </row>
    <row r="8724" spans="1:2" x14ac:dyDescent="0.25">
      <c r="A8724">
        <f>-18.9372101914743</f>
        <v>-18.9372101914743</v>
      </c>
      <c r="B8724">
        <v>-15.3703767314529</v>
      </c>
    </row>
    <row r="8725" spans="1:2" x14ac:dyDescent="0.25">
      <c r="A8725">
        <f>-24.8144978767292</f>
        <v>-24.814497876729199</v>
      </c>
      <c r="B8725">
        <v>-12.2926611556484</v>
      </c>
    </row>
    <row r="8726" spans="1:2" x14ac:dyDescent="0.25">
      <c r="A8726">
        <f>-33.5346722053803</f>
        <v>-33.534672205380303</v>
      </c>
      <c r="B8726">
        <v>-15.5002445404858</v>
      </c>
    </row>
    <row r="8727" spans="1:2" x14ac:dyDescent="0.25">
      <c r="A8727">
        <f>-16.3963853397424</f>
        <v>-16.396385339742402</v>
      </c>
      <c r="B8727">
        <v>-12.2676694017457</v>
      </c>
    </row>
    <row r="8728" spans="1:2" x14ac:dyDescent="0.25">
      <c r="A8728">
        <v>5.8805682872361196</v>
      </c>
      <c r="B8728">
        <v>7.8130489960699201</v>
      </c>
    </row>
    <row r="8729" spans="1:2" x14ac:dyDescent="0.25">
      <c r="A8729">
        <v>-0.234717101458843</v>
      </c>
      <c r="B8729">
        <v>8.2451148814456504E-2</v>
      </c>
    </row>
    <row r="8730" spans="1:2" x14ac:dyDescent="0.25">
      <c r="A8730">
        <v>27.5454221066237</v>
      </c>
      <c r="B8730">
        <v>-6.4762904232380798</v>
      </c>
    </row>
    <row r="8731" spans="1:2" x14ac:dyDescent="0.25">
      <c r="A8731">
        <v>-4.7634861476444303</v>
      </c>
      <c r="B8731">
        <v>5.8580905867109596</v>
      </c>
    </row>
    <row r="8732" spans="1:2" x14ac:dyDescent="0.25">
      <c r="A8732">
        <v>-6.1329127335444298</v>
      </c>
      <c r="B8732">
        <v>5.8614310416426996</v>
      </c>
    </row>
    <row r="8733" spans="1:2" x14ac:dyDescent="0.25">
      <c r="A8733">
        <f>-33.0481881392741</f>
        <v>-33.048188139274103</v>
      </c>
      <c r="B8733">
        <v>-18.760681356791899</v>
      </c>
    </row>
    <row r="8734" spans="1:2" x14ac:dyDescent="0.25">
      <c r="A8734">
        <f>-20.4130702515265</f>
        <v>-20.413070251526499</v>
      </c>
      <c r="B8734">
        <v>-15.874491385434601</v>
      </c>
    </row>
    <row r="8735" spans="1:2" x14ac:dyDescent="0.25">
      <c r="A8735">
        <v>37.330447356412897</v>
      </c>
      <c r="B8735">
        <v>-2.13166480463047</v>
      </c>
    </row>
    <row r="8736" spans="1:2" x14ac:dyDescent="0.25">
      <c r="A8736">
        <f>-22.2947458892916</f>
        <v>-22.294745889291601</v>
      </c>
      <c r="B8736">
        <v>-15.6454709313875</v>
      </c>
    </row>
    <row r="8737" spans="1:2" x14ac:dyDescent="0.25">
      <c r="A8737">
        <v>11.3045529320186</v>
      </c>
      <c r="B8737">
        <v>1.21964149084106</v>
      </c>
    </row>
    <row r="8738" spans="1:2" x14ac:dyDescent="0.25">
      <c r="A8738">
        <v>35.084128035661799</v>
      </c>
      <c r="B8738">
        <v>-0.61314657322029797</v>
      </c>
    </row>
    <row r="8739" spans="1:2" x14ac:dyDescent="0.25">
      <c r="A8739">
        <v>-2.0395654505467</v>
      </c>
      <c r="B8739">
        <v>9.2098332130448899</v>
      </c>
    </row>
    <row r="8740" spans="1:2" x14ac:dyDescent="0.25">
      <c r="A8740">
        <f>-27.3351435449992</f>
        <v>-27.335143544999202</v>
      </c>
      <c r="B8740">
        <v>-17.5987647880394</v>
      </c>
    </row>
    <row r="8741" spans="1:2" x14ac:dyDescent="0.25">
      <c r="A8741">
        <f>-5.66998161673777</f>
        <v>-5.6699816167377701</v>
      </c>
      <c r="B8741">
        <v>-0.163029526120614</v>
      </c>
    </row>
    <row r="8742" spans="1:2" x14ac:dyDescent="0.25">
      <c r="A8742">
        <v>25.564519757477701</v>
      </c>
      <c r="B8742">
        <v>-5.9799877831400599</v>
      </c>
    </row>
    <row r="8743" spans="1:2" x14ac:dyDescent="0.25">
      <c r="A8743">
        <f>-25.1778378569526</f>
        <v>-25.1778378569526</v>
      </c>
      <c r="B8743">
        <v>-9.5879538475464408</v>
      </c>
    </row>
    <row r="8744" spans="1:2" x14ac:dyDescent="0.25">
      <c r="A8744">
        <v>1.0885277457389599</v>
      </c>
      <c r="B8744">
        <v>0.84857501485220299</v>
      </c>
    </row>
    <row r="8745" spans="1:2" x14ac:dyDescent="0.25">
      <c r="A8745">
        <f>-25.8243980777626</f>
        <v>-25.824398077762599</v>
      </c>
      <c r="B8745">
        <v>-13.5746277378366</v>
      </c>
    </row>
    <row r="8746" spans="1:2" x14ac:dyDescent="0.25">
      <c r="A8746">
        <f>-26.738357841087</f>
        <v>-26.738357841087002</v>
      </c>
      <c r="B8746">
        <v>-13.327418003128299</v>
      </c>
    </row>
    <row r="8747" spans="1:2" x14ac:dyDescent="0.25">
      <c r="A8747">
        <f>-23.4683985219772</f>
        <v>-23.4683985219772</v>
      </c>
      <c r="B8747">
        <v>-18.2497433183506</v>
      </c>
    </row>
    <row r="8748" spans="1:2" x14ac:dyDescent="0.25">
      <c r="A8748">
        <v>4.4911295234247097</v>
      </c>
      <c r="B8748">
        <v>1.87447127281245</v>
      </c>
    </row>
    <row r="8749" spans="1:2" x14ac:dyDescent="0.25">
      <c r="A8749">
        <f>-20.432809347573</f>
        <v>-20.432809347572999</v>
      </c>
      <c r="B8749">
        <v>-18.807300263678101</v>
      </c>
    </row>
    <row r="8750" spans="1:2" x14ac:dyDescent="0.25">
      <c r="A8750">
        <f>-19.9512281727789</f>
        <v>-19.951228172778901</v>
      </c>
      <c r="B8750">
        <v>-10.536026104445099</v>
      </c>
    </row>
    <row r="8751" spans="1:2" x14ac:dyDescent="0.25">
      <c r="A8751">
        <v>25.285287963832701</v>
      </c>
      <c r="B8751">
        <v>-0.73463739352958102</v>
      </c>
    </row>
    <row r="8752" spans="1:2" x14ac:dyDescent="0.25">
      <c r="A8752">
        <v>39.2945550321827</v>
      </c>
      <c r="B8752">
        <v>-1.8655963305485499</v>
      </c>
    </row>
    <row r="8753" spans="1:2" x14ac:dyDescent="0.25">
      <c r="A8753">
        <f>-33.1458878322672</f>
        <v>-33.145887832267199</v>
      </c>
      <c r="B8753">
        <v>-19.258797423983001</v>
      </c>
    </row>
    <row r="8754" spans="1:2" x14ac:dyDescent="0.25">
      <c r="A8754">
        <f>-18.8931388200336</f>
        <v>-18.893138820033599</v>
      </c>
      <c r="B8754">
        <v>-19.3614823326152</v>
      </c>
    </row>
    <row r="8755" spans="1:2" x14ac:dyDescent="0.25">
      <c r="A8755">
        <v>36.940678079576699</v>
      </c>
      <c r="B8755">
        <v>-1.47725581883032</v>
      </c>
    </row>
    <row r="8756" spans="1:2" x14ac:dyDescent="0.25">
      <c r="A8756">
        <v>3.6994624241851701</v>
      </c>
      <c r="B8756">
        <v>1.87842257018818</v>
      </c>
    </row>
    <row r="8757" spans="1:2" x14ac:dyDescent="0.25">
      <c r="A8757">
        <v>10.346093615437701</v>
      </c>
      <c r="B8757">
        <v>9.4968542918351098</v>
      </c>
    </row>
    <row r="8758" spans="1:2" x14ac:dyDescent="0.25">
      <c r="A8758">
        <v>8.9514296434481402</v>
      </c>
      <c r="B8758">
        <v>4.88613626004671</v>
      </c>
    </row>
    <row r="8759" spans="1:2" x14ac:dyDescent="0.25">
      <c r="A8759">
        <v>38.457001652520503</v>
      </c>
      <c r="B8759">
        <v>-3.04635874355708</v>
      </c>
    </row>
    <row r="8760" spans="1:2" x14ac:dyDescent="0.25">
      <c r="A8760">
        <f>-27.5640426334567</f>
        <v>-27.564042633456701</v>
      </c>
      <c r="B8760">
        <v>-18.0453725283698</v>
      </c>
    </row>
    <row r="8761" spans="1:2" x14ac:dyDescent="0.25">
      <c r="A8761">
        <v>-1.4565995589139999</v>
      </c>
      <c r="B8761">
        <v>5.5011684671147298</v>
      </c>
    </row>
    <row r="8762" spans="1:2" x14ac:dyDescent="0.25">
      <c r="A8762">
        <v>7.6729913446914697</v>
      </c>
      <c r="B8762">
        <v>3.9143993334645901</v>
      </c>
    </row>
    <row r="8763" spans="1:2" x14ac:dyDescent="0.25">
      <c r="A8763">
        <v>10.2998681010362</v>
      </c>
      <c r="B8763">
        <v>0.39480099369381699</v>
      </c>
    </row>
    <row r="8764" spans="1:2" x14ac:dyDescent="0.25">
      <c r="A8764">
        <v>37.443124585599698</v>
      </c>
      <c r="B8764">
        <v>-9.2371852993887806</v>
      </c>
    </row>
    <row r="8765" spans="1:2" x14ac:dyDescent="0.25">
      <c r="A8765">
        <v>4.0613730068775498</v>
      </c>
      <c r="B8765">
        <v>1.7701796707958</v>
      </c>
    </row>
    <row r="8766" spans="1:2" x14ac:dyDescent="0.25">
      <c r="A8766">
        <v>4.5788883239385996</v>
      </c>
      <c r="B8766">
        <v>9.1120859366264195</v>
      </c>
    </row>
    <row r="8767" spans="1:2" x14ac:dyDescent="0.25">
      <c r="A8767">
        <f>-33.8055893730782</f>
        <v>-33.805589373078199</v>
      </c>
      <c r="B8767">
        <v>-14.3423212932246</v>
      </c>
    </row>
    <row r="8768" spans="1:2" x14ac:dyDescent="0.25">
      <c r="A8768">
        <v>6.38093482534976</v>
      </c>
      <c r="B8768">
        <v>1.8106495310100701</v>
      </c>
    </row>
    <row r="8769" spans="1:2" x14ac:dyDescent="0.25">
      <c r="A8769">
        <v>12.728478575927401</v>
      </c>
      <c r="B8769">
        <v>1.9008527930791499</v>
      </c>
    </row>
    <row r="8770" spans="1:2" x14ac:dyDescent="0.25">
      <c r="A8770">
        <v>2.5249388794355299</v>
      </c>
      <c r="B8770">
        <v>3.9555122779552399</v>
      </c>
    </row>
    <row r="8771" spans="1:2" x14ac:dyDescent="0.25">
      <c r="A8771">
        <v>29.279077163443699</v>
      </c>
      <c r="B8771">
        <v>-2.5475793053375999</v>
      </c>
    </row>
    <row r="8772" spans="1:2" x14ac:dyDescent="0.25">
      <c r="A8772">
        <v>33.761406917729801</v>
      </c>
      <c r="B8772">
        <v>-6.4516011483421298</v>
      </c>
    </row>
    <row r="8773" spans="1:2" x14ac:dyDescent="0.25">
      <c r="A8773">
        <v>37.463831265017902</v>
      </c>
      <c r="B8773">
        <v>-0.39466964878858501</v>
      </c>
    </row>
    <row r="8774" spans="1:2" x14ac:dyDescent="0.25">
      <c r="A8774">
        <v>33.419068548967601</v>
      </c>
      <c r="B8774">
        <v>-6.3938153759006404</v>
      </c>
    </row>
    <row r="8775" spans="1:2" x14ac:dyDescent="0.25">
      <c r="A8775">
        <v>3.3264418661445201</v>
      </c>
      <c r="B8775">
        <v>7.5245218856013896</v>
      </c>
    </row>
    <row r="8776" spans="1:2" x14ac:dyDescent="0.25">
      <c r="A8776">
        <v>29.612652748129001</v>
      </c>
      <c r="B8776">
        <v>-5.4700807306633497</v>
      </c>
    </row>
    <row r="8777" spans="1:2" x14ac:dyDescent="0.25">
      <c r="A8777">
        <f>-26.8737197439841</f>
        <v>-26.8737197439841</v>
      </c>
      <c r="B8777">
        <v>-17.847590478741299</v>
      </c>
    </row>
    <row r="8778" spans="1:2" x14ac:dyDescent="0.25">
      <c r="A8778">
        <v>-4.2133708442306803</v>
      </c>
      <c r="B8778">
        <v>8.1515362736856201</v>
      </c>
    </row>
    <row r="8779" spans="1:2" x14ac:dyDescent="0.25">
      <c r="A8779">
        <v>4.1328087743647899</v>
      </c>
      <c r="B8779">
        <v>4.2706512470471898</v>
      </c>
    </row>
    <row r="8780" spans="1:2" x14ac:dyDescent="0.25">
      <c r="A8780">
        <v>23.753966343781201</v>
      </c>
      <c r="B8780">
        <v>-2.2613237110462601</v>
      </c>
    </row>
    <row r="8781" spans="1:2" x14ac:dyDescent="0.25">
      <c r="A8781">
        <v>36.347448720527197</v>
      </c>
      <c r="B8781">
        <v>-5.5322095789701704</v>
      </c>
    </row>
    <row r="8782" spans="1:2" x14ac:dyDescent="0.25">
      <c r="A8782">
        <f>-15.3587807048144</f>
        <v>-15.3587807048144</v>
      </c>
      <c r="B8782">
        <v>-18.027402801106799</v>
      </c>
    </row>
    <row r="8783" spans="1:2" x14ac:dyDescent="0.25">
      <c r="A8783">
        <f>-19.8881700016999</f>
        <v>-19.888170001699901</v>
      </c>
      <c r="B8783">
        <v>-18.694903411665901</v>
      </c>
    </row>
    <row r="8784" spans="1:2" x14ac:dyDescent="0.25">
      <c r="A8784">
        <v>5.7088169226698398</v>
      </c>
      <c r="B8784">
        <v>0.98896944306520695</v>
      </c>
    </row>
    <row r="8785" spans="1:2" x14ac:dyDescent="0.25">
      <c r="A8785">
        <v>38.126415029909801</v>
      </c>
      <c r="B8785">
        <v>-3.6776457748697502</v>
      </c>
    </row>
    <row r="8786" spans="1:2" x14ac:dyDescent="0.25">
      <c r="A8786">
        <f>-30.3464031388849</f>
        <v>-30.346403138884899</v>
      </c>
      <c r="B8786">
        <v>-11.0487233798275</v>
      </c>
    </row>
    <row r="8787" spans="1:2" x14ac:dyDescent="0.25">
      <c r="A8787">
        <v>31.532608292990901</v>
      </c>
      <c r="B8787">
        <v>-8.2776418441765909</v>
      </c>
    </row>
    <row r="8788" spans="1:2" x14ac:dyDescent="0.25">
      <c r="A8788">
        <v>21.8140286964789</v>
      </c>
      <c r="B8788">
        <v>-3.2884601788068699</v>
      </c>
    </row>
    <row r="8789" spans="1:2" x14ac:dyDescent="0.25">
      <c r="A8789">
        <v>9.2897618376361795</v>
      </c>
      <c r="B8789">
        <v>7.3545619499111403</v>
      </c>
    </row>
    <row r="8790" spans="1:2" x14ac:dyDescent="0.25">
      <c r="A8790">
        <f>-31.6958501067717</f>
        <v>-31.695850106771701</v>
      </c>
      <c r="B8790">
        <v>-19.132145069240099</v>
      </c>
    </row>
    <row r="8791" spans="1:2" x14ac:dyDescent="0.25">
      <c r="A8791">
        <v>28.4343792609335</v>
      </c>
      <c r="B8791">
        <v>-1.25602356509615</v>
      </c>
    </row>
    <row r="8792" spans="1:2" x14ac:dyDescent="0.25">
      <c r="A8792">
        <v>27.268739999735899</v>
      </c>
      <c r="B8792">
        <v>-9.3539120951629293</v>
      </c>
    </row>
    <row r="8793" spans="1:2" x14ac:dyDescent="0.25">
      <c r="A8793">
        <v>7.68213560277536</v>
      </c>
      <c r="B8793">
        <v>2.7375650991629499</v>
      </c>
    </row>
    <row r="8794" spans="1:2" x14ac:dyDescent="0.25">
      <c r="A8794">
        <f>-28.3080396419823</f>
        <v>-28.308039641982301</v>
      </c>
      <c r="B8794">
        <v>-11.0221189073894</v>
      </c>
    </row>
    <row r="8795" spans="1:2" x14ac:dyDescent="0.25">
      <c r="A8795">
        <f>-31.6122242719483</f>
        <v>-31.6122242719483</v>
      </c>
      <c r="B8795">
        <v>-15.695552449028</v>
      </c>
    </row>
    <row r="8796" spans="1:2" x14ac:dyDescent="0.25">
      <c r="A8796">
        <f>-19.2483669485113</f>
        <v>-19.2483669485113</v>
      </c>
      <c r="B8796">
        <v>-17.7745591201972</v>
      </c>
    </row>
    <row r="8797" spans="1:2" x14ac:dyDescent="0.25">
      <c r="A8797">
        <v>4.13186889042644</v>
      </c>
      <c r="B8797">
        <v>2.4520466809860002</v>
      </c>
    </row>
    <row r="8798" spans="1:2" x14ac:dyDescent="0.25">
      <c r="A8798">
        <v>32.4956190900376</v>
      </c>
      <c r="B8798">
        <v>-9.2475389745704994</v>
      </c>
    </row>
    <row r="8799" spans="1:2" x14ac:dyDescent="0.25">
      <c r="A8799">
        <v>33.928717100651198</v>
      </c>
      <c r="B8799">
        <v>-5.6892719657130604</v>
      </c>
    </row>
    <row r="8800" spans="1:2" x14ac:dyDescent="0.25">
      <c r="A8800">
        <v>-3.3526680695998099</v>
      </c>
      <c r="B8800">
        <v>3.71743025351376</v>
      </c>
    </row>
    <row r="8801" spans="1:2" x14ac:dyDescent="0.25">
      <c r="A8801">
        <v>22.9040867962864</v>
      </c>
      <c r="B8801">
        <v>-2.6999536196982699</v>
      </c>
    </row>
    <row r="8802" spans="1:2" x14ac:dyDescent="0.25">
      <c r="A8802">
        <f>-20.4501919050018</f>
        <v>-20.450191905001802</v>
      </c>
      <c r="B8802">
        <v>-19.377028742984098</v>
      </c>
    </row>
    <row r="8803" spans="1:2" x14ac:dyDescent="0.25">
      <c r="A8803">
        <v>-5.4828433707798903</v>
      </c>
      <c r="B8803">
        <v>4.9836577105174804</v>
      </c>
    </row>
    <row r="8804" spans="1:2" x14ac:dyDescent="0.25">
      <c r="A8804">
        <f>-27.2116780369496</f>
        <v>-27.2116780369496</v>
      </c>
      <c r="B8804">
        <v>-18.455770387397099</v>
      </c>
    </row>
    <row r="8805" spans="1:2" x14ac:dyDescent="0.25">
      <c r="A8805">
        <v>-2.86068185925447E-3</v>
      </c>
      <c r="B8805">
        <v>1.99265898293818</v>
      </c>
    </row>
    <row r="8806" spans="1:2" x14ac:dyDescent="0.25">
      <c r="A8806">
        <f>-31.5171822491288</f>
        <v>-31.517182249128801</v>
      </c>
      <c r="B8806">
        <v>-13.3007625134473</v>
      </c>
    </row>
    <row r="8807" spans="1:2" x14ac:dyDescent="0.25">
      <c r="A8807">
        <v>26.937804677678699</v>
      </c>
      <c r="B8807">
        <v>-8.3765950833245206</v>
      </c>
    </row>
    <row r="8808" spans="1:2" x14ac:dyDescent="0.25">
      <c r="A8808">
        <v>23.1929705847393</v>
      </c>
      <c r="B8808">
        <v>-5.1929752079830198</v>
      </c>
    </row>
    <row r="8809" spans="1:2" x14ac:dyDescent="0.25">
      <c r="A8809">
        <v>36.673245155240799</v>
      </c>
      <c r="B8809">
        <v>-5.9988937442857999</v>
      </c>
    </row>
    <row r="8810" spans="1:2" x14ac:dyDescent="0.25">
      <c r="A8810">
        <v>6.6491215585161099</v>
      </c>
      <c r="B8810">
        <v>3.8397638666447702</v>
      </c>
    </row>
    <row r="8811" spans="1:2" x14ac:dyDescent="0.25">
      <c r="A8811">
        <v>37.346569306779301</v>
      </c>
      <c r="B8811">
        <v>-6.7697130629852698</v>
      </c>
    </row>
    <row r="8812" spans="1:2" x14ac:dyDescent="0.25">
      <c r="A8812">
        <v>36.345729339859503</v>
      </c>
      <c r="B8812">
        <v>-3.7142657335698099</v>
      </c>
    </row>
    <row r="8813" spans="1:2" x14ac:dyDescent="0.25">
      <c r="A8813">
        <v>36.450380693156802</v>
      </c>
      <c r="B8813">
        <v>-1.3877642217542501</v>
      </c>
    </row>
    <row r="8814" spans="1:2" x14ac:dyDescent="0.25">
      <c r="A8814">
        <v>38.856052328446502</v>
      </c>
      <c r="B8814">
        <v>-1.49628895082901</v>
      </c>
    </row>
    <row r="8815" spans="1:2" x14ac:dyDescent="0.25">
      <c r="A8815">
        <f>-21.9760132761743</f>
        <v>-21.976013276174299</v>
      </c>
      <c r="B8815">
        <v>-13.325143318060899</v>
      </c>
    </row>
    <row r="8816" spans="1:2" x14ac:dyDescent="0.25">
      <c r="A8816">
        <v>6.9916994385225602</v>
      </c>
      <c r="B8816">
        <v>0.45057828584390403</v>
      </c>
    </row>
    <row r="8817" spans="1:2" x14ac:dyDescent="0.25">
      <c r="A8817">
        <f>-24.7338211812521</f>
        <v>-24.7338211812521</v>
      </c>
      <c r="B8817">
        <v>-12.879756204441801</v>
      </c>
    </row>
    <row r="8818" spans="1:2" x14ac:dyDescent="0.25">
      <c r="A8818">
        <v>39.632519302119299</v>
      </c>
      <c r="B8818">
        <v>-2.6121348920737302</v>
      </c>
    </row>
    <row r="8819" spans="1:2" x14ac:dyDescent="0.25">
      <c r="A8819">
        <f>-31.8309957009616</f>
        <v>-31.830995700961601</v>
      </c>
      <c r="B8819">
        <v>-9.7762402454665196</v>
      </c>
    </row>
    <row r="8820" spans="1:2" x14ac:dyDescent="0.25">
      <c r="A8820">
        <v>12.7050713589861</v>
      </c>
      <c r="B8820">
        <v>3.52732943295754</v>
      </c>
    </row>
    <row r="8821" spans="1:2" x14ac:dyDescent="0.25">
      <c r="A8821">
        <v>40.602411569516597</v>
      </c>
      <c r="B8821">
        <v>-3.1523458959304298</v>
      </c>
    </row>
    <row r="8822" spans="1:2" x14ac:dyDescent="0.25">
      <c r="A8822">
        <f>-18.1942054894846</f>
        <v>-18.194205489484599</v>
      </c>
      <c r="B8822">
        <v>-17.369148271600899</v>
      </c>
    </row>
    <row r="8823" spans="1:2" x14ac:dyDescent="0.25">
      <c r="A8823">
        <f>-16.7068550299316</f>
        <v>-16.706855029931599</v>
      </c>
      <c r="B8823">
        <v>-11.2118100017848</v>
      </c>
    </row>
    <row r="8824" spans="1:2" x14ac:dyDescent="0.25">
      <c r="A8824">
        <v>5.2496255235715896</v>
      </c>
      <c r="B8824">
        <v>4.9741410013598797</v>
      </c>
    </row>
    <row r="8825" spans="1:2" x14ac:dyDescent="0.25">
      <c r="A8825">
        <v>-2.4052194554243198</v>
      </c>
      <c r="B8825">
        <v>2.5749372089002001</v>
      </c>
    </row>
    <row r="8826" spans="1:2" x14ac:dyDescent="0.25">
      <c r="A8826">
        <v>-2.6711362586215501</v>
      </c>
      <c r="B8826">
        <v>1.0482661967018401</v>
      </c>
    </row>
    <row r="8827" spans="1:2" x14ac:dyDescent="0.25">
      <c r="A8827">
        <v>21.5585890774917</v>
      </c>
      <c r="B8827">
        <v>-1.1787127171561</v>
      </c>
    </row>
    <row r="8828" spans="1:2" x14ac:dyDescent="0.25">
      <c r="A8828">
        <f>-23.719204502485</f>
        <v>-23.719204502484999</v>
      </c>
      <c r="B8828">
        <v>-13.9426417414812</v>
      </c>
    </row>
    <row r="8829" spans="1:2" x14ac:dyDescent="0.25">
      <c r="A8829">
        <v>39.233027459489399</v>
      </c>
      <c r="B8829">
        <v>-2.6087137965362199</v>
      </c>
    </row>
    <row r="8830" spans="1:2" x14ac:dyDescent="0.25">
      <c r="A8830">
        <f>-33.6269654348928</f>
        <v>-33.626965434892803</v>
      </c>
      <c r="B8830">
        <v>-19.252734142215701</v>
      </c>
    </row>
    <row r="8831" spans="1:2" x14ac:dyDescent="0.25">
      <c r="A8831">
        <v>3.3298839452713702</v>
      </c>
      <c r="B8831">
        <v>5.62230352193854</v>
      </c>
    </row>
    <row r="8832" spans="1:2" x14ac:dyDescent="0.25">
      <c r="A8832">
        <v>29.191288606184401</v>
      </c>
      <c r="B8832">
        <v>-3.4310884354966702</v>
      </c>
    </row>
    <row r="8833" spans="1:2" x14ac:dyDescent="0.25">
      <c r="A8833">
        <v>1.97902744302075</v>
      </c>
      <c r="B8833">
        <v>-2.85946818235247E-2</v>
      </c>
    </row>
    <row r="8834" spans="1:2" x14ac:dyDescent="0.25">
      <c r="A8834">
        <f>-17.1162633760074</f>
        <v>-17.116263376007399</v>
      </c>
      <c r="B8834">
        <v>-18.755240674635399</v>
      </c>
    </row>
    <row r="8835" spans="1:2" x14ac:dyDescent="0.25">
      <c r="A8835">
        <f>-15.4032536683657</f>
        <v>-15.4032536683657</v>
      </c>
      <c r="B8835">
        <v>-10.0932046041993</v>
      </c>
    </row>
    <row r="8836" spans="1:2" x14ac:dyDescent="0.25">
      <c r="A8836">
        <f>-16.7970048920551</f>
        <v>-16.797004892055099</v>
      </c>
      <c r="B8836">
        <v>-18.8342295727481</v>
      </c>
    </row>
    <row r="8837" spans="1:2" x14ac:dyDescent="0.25">
      <c r="A8837">
        <v>26.7471509938323</v>
      </c>
      <c r="B8837">
        <v>-1.9666584513601599</v>
      </c>
    </row>
    <row r="8838" spans="1:2" x14ac:dyDescent="0.25">
      <c r="A8838">
        <v>35.435985882588398</v>
      </c>
      <c r="B8838">
        <v>-4.8294621559660902</v>
      </c>
    </row>
    <row r="8839" spans="1:2" x14ac:dyDescent="0.25">
      <c r="A8839">
        <v>35.156998413453699</v>
      </c>
      <c r="B8839">
        <v>0.193974731645253</v>
      </c>
    </row>
    <row r="8840" spans="1:2" x14ac:dyDescent="0.25">
      <c r="A8840">
        <f>-33.1218540112043</f>
        <v>-33.121854011204299</v>
      </c>
      <c r="B8840">
        <v>-9.8785413232324597</v>
      </c>
    </row>
    <row r="8841" spans="1:2" x14ac:dyDescent="0.25">
      <c r="A8841">
        <f>-32.3812600262488</f>
        <v>-32.381260026248803</v>
      </c>
      <c r="B8841">
        <v>-11.725744726129699</v>
      </c>
    </row>
    <row r="8842" spans="1:2" x14ac:dyDescent="0.25">
      <c r="A8842">
        <f>-28.4391058378248</f>
        <v>-28.439105837824801</v>
      </c>
      <c r="B8842">
        <v>-18.553451106813299</v>
      </c>
    </row>
    <row r="8843" spans="1:2" x14ac:dyDescent="0.25">
      <c r="A8843">
        <v>12.146260807787501</v>
      </c>
      <c r="B8843">
        <v>9.5974611076810206</v>
      </c>
    </row>
    <row r="8844" spans="1:2" x14ac:dyDescent="0.25">
      <c r="A8844">
        <v>4.6634822240209699</v>
      </c>
      <c r="B8844">
        <v>6.9795686275096802</v>
      </c>
    </row>
    <row r="8845" spans="1:2" x14ac:dyDescent="0.25">
      <c r="A8845">
        <v>12.1135663710964</v>
      </c>
      <c r="B8845">
        <v>1.28556290306636</v>
      </c>
    </row>
    <row r="8846" spans="1:2" x14ac:dyDescent="0.25">
      <c r="A8846">
        <f>-27.4204641402581</f>
        <v>-27.420464140258101</v>
      </c>
      <c r="B8846">
        <v>-13.4112236460677</v>
      </c>
    </row>
    <row r="8847" spans="1:2" x14ac:dyDescent="0.25">
      <c r="A8847">
        <v>33.079831575194</v>
      </c>
      <c r="B8847">
        <v>-6.4024308794184002</v>
      </c>
    </row>
    <row r="8848" spans="1:2" x14ac:dyDescent="0.25">
      <c r="A8848">
        <v>-1.26438091536758</v>
      </c>
      <c r="B8848">
        <v>1.87987907376018</v>
      </c>
    </row>
    <row r="8849" spans="1:2" x14ac:dyDescent="0.25">
      <c r="A8849">
        <f>-31.7453191185948</f>
        <v>-31.7453191185948</v>
      </c>
      <c r="B8849">
        <v>-10.6297012399473</v>
      </c>
    </row>
    <row r="8850" spans="1:2" x14ac:dyDescent="0.25">
      <c r="A8850">
        <v>29.807082888829999</v>
      </c>
      <c r="B8850">
        <v>-4.7896847439419004</v>
      </c>
    </row>
    <row r="8851" spans="1:2" x14ac:dyDescent="0.25">
      <c r="A8851">
        <v>13.3591189744802</v>
      </c>
      <c r="B8851">
        <v>5.0679587610871799</v>
      </c>
    </row>
    <row r="8852" spans="1:2" x14ac:dyDescent="0.25">
      <c r="A8852">
        <v>34.040401398388802</v>
      </c>
      <c r="B8852">
        <v>-6.2574246480972802</v>
      </c>
    </row>
    <row r="8853" spans="1:2" x14ac:dyDescent="0.25">
      <c r="A8853">
        <f>-30.5674669362197</f>
        <v>-30.567466936219699</v>
      </c>
      <c r="B8853">
        <v>-18.709742555697702</v>
      </c>
    </row>
    <row r="8854" spans="1:2" x14ac:dyDescent="0.25">
      <c r="A8854">
        <f>-26.1924389812341</f>
        <v>-26.192438981234101</v>
      </c>
      <c r="B8854">
        <v>-12.079646544733301</v>
      </c>
    </row>
    <row r="8855" spans="1:2" x14ac:dyDescent="0.25">
      <c r="A8855">
        <f>-28.7124379973071</f>
        <v>-28.712437997307099</v>
      </c>
      <c r="B8855">
        <v>-18.285179952632902</v>
      </c>
    </row>
    <row r="8856" spans="1:2" x14ac:dyDescent="0.25">
      <c r="A8856">
        <v>24.257464720298501</v>
      </c>
      <c r="B8856">
        <v>-0.44358581354036902</v>
      </c>
    </row>
    <row r="8857" spans="1:2" x14ac:dyDescent="0.25">
      <c r="A8857">
        <f>-20.6472628152716</f>
        <v>-20.647262815271599</v>
      </c>
      <c r="B8857">
        <v>-12.883419952861599</v>
      </c>
    </row>
    <row r="8858" spans="1:2" x14ac:dyDescent="0.25">
      <c r="A8858">
        <v>38.551437474218503</v>
      </c>
      <c r="B8858">
        <v>-7.5515009424179302</v>
      </c>
    </row>
    <row r="8859" spans="1:2" x14ac:dyDescent="0.25">
      <c r="A8859">
        <f>-21.5651666359953</f>
        <v>-21.5651666359953</v>
      </c>
      <c r="B8859">
        <v>-10.862797038368701</v>
      </c>
    </row>
    <row r="8860" spans="1:2" x14ac:dyDescent="0.25">
      <c r="A8860">
        <v>1.2406395702503801</v>
      </c>
      <c r="B8860">
        <v>0.80534466057527798</v>
      </c>
    </row>
    <row r="8861" spans="1:2" x14ac:dyDescent="0.25">
      <c r="A8861">
        <f>-16.8460466854441</f>
        <v>-16.846046685444101</v>
      </c>
      <c r="B8861">
        <v>-9.7404533854898503</v>
      </c>
    </row>
    <row r="8862" spans="1:2" x14ac:dyDescent="0.25">
      <c r="A8862">
        <f>-26.872780774958</f>
        <v>-26.872780774957999</v>
      </c>
      <c r="B8862">
        <v>-11.886636241358399</v>
      </c>
    </row>
    <row r="8863" spans="1:2" x14ac:dyDescent="0.25">
      <c r="A8863">
        <v>11.8958544950196</v>
      </c>
      <c r="B8863">
        <v>1.61236493479831</v>
      </c>
    </row>
    <row r="8864" spans="1:2" x14ac:dyDescent="0.25">
      <c r="A8864">
        <v>11.787308797623</v>
      </c>
      <c r="B8864">
        <v>5.0252758804528996</v>
      </c>
    </row>
    <row r="8865" spans="1:2" x14ac:dyDescent="0.25">
      <c r="A8865">
        <v>-3.1901584148909099</v>
      </c>
      <c r="B8865">
        <v>7.41073223943435</v>
      </c>
    </row>
    <row r="8866" spans="1:2" x14ac:dyDescent="0.25">
      <c r="A8866">
        <v>36.2779007325463</v>
      </c>
      <c r="B8866">
        <v>-2.7908552700068898</v>
      </c>
    </row>
    <row r="8867" spans="1:2" x14ac:dyDescent="0.25">
      <c r="A8867">
        <v>30.468730808561801</v>
      </c>
      <c r="B8867">
        <v>0.19834476955022801</v>
      </c>
    </row>
    <row r="8868" spans="1:2" x14ac:dyDescent="0.25">
      <c r="A8868">
        <v>28.901140479036499</v>
      </c>
      <c r="B8868">
        <v>-4.4009965891993597</v>
      </c>
    </row>
    <row r="8869" spans="1:2" x14ac:dyDescent="0.25">
      <c r="A8869">
        <v>-1.8117229526134699</v>
      </c>
      <c r="B8869">
        <v>6.6054384640187296</v>
      </c>
    </row>
    <row r="8870" spans="1:2" x14ac:dyDescent="0.25">
      <c r="A8870">
        <f>-29.8019650960698</f>
        <v>-29.8019650960698</v>
      </c>
      <c r="B8870">
        <v>-10.11002855279</v>
      </c>
    </row>
    <row r="8871" spans="1:2" x14ac:dyDescent="0.25">
      <c r="A8871">
        <v>7.12966580189482</v>
      </c>
      <c r="B8871">
        <v>5.4863739335402402</v>
      </c>
    </row>
    <row r="8872" spans="1:2" x14ac:dyDescent="0.25">
      <c r="A8872">
        <v>25.630750056489699</v>
      </c>
      <c r="B8872">
        <v>0.193195680081375</v>
      </c>
    </row>
    <row r="8873" spans="1:2" x14ac:dyDescent="0.25">
      <c r="A8873">
        <v>2.5956334579332898</v>
      </c>
      <c r="B8873">
        <v>4.8991454112961899</v>
      </c>
    </row>
    <row r="8874" spans="1:2" x14ac:dyDescent="0.25">
      <c r="A8874">
        <f>-32.0187953335781</f>
        <v>-32.018795333578097</v>
      </c>
      <c r="B8874">
        <v>-12.1272062041268</v>
      </c>
    </row>
    <row r="8875" spans="1:2" x14ac:dyDescent="0.25">
      <c r="A8875">
        <v>29.123361876624202</v>
      </c>
      <c r="B8875">
        <v>-4.0272439849557298</v>
      </c>
    </row>
    <row r="8876" spans="1:2" x14ac:dyDescent="0.25">
      <c r="A8876">
        <f>-24.0910438191946</f>
        <v>-24.091043819194599</v>
      </c>
      <c r="B8876">
        <v>-14.6438425857885</v>
      </c>
    </row>
    <row r="8877" spans="1:2" x14ac:dyDescent="0.25">
      <c r="A8877">
        <f>-24.1501001976898</f>
        <v>-24.150100197689799</v>
      </c>
      <c r="B8877">
        <v>-19.185471757482201</v>
      </c>
    </row>
    <row r="8878" spans="1:2" x14ac:dyDescent="0.25">
      <c r="A8878">
        <f>-25.3346595938278</f>
        <v>-25.334659593827801</v>
      </c>
      <c r="B8878">
        <v>-11.111253244872101</v>
      </c>
    </row>
    <row r="8879" spans="1:2" x14ac:dyDescent="0.25">
      <c r="A8879">
        <v>36.594153973904596</v>
      </c>
      <c r="B8879">
        <v>-3.6153796980197099</v>
      </c>
    </row>
    <row r="8880" spans="1:2" x14ac:dyDescent="0.25">
      <c r="A8880">
        <f>-21.6374951530088</f>
        <v>-21.6374951530088</v>
      </c>
      <c r="B8880">
        <v>-10.1663584918028</v>
      </c>
    </row>
    <row r="8881" spans="1:2" x14ac:dyDescent="0.25">
      <c r="A8881">
        <f>-34.9274155739761</f>
        <v>-34.927415573976099</v>
      </c>
      <c r="B8881">
        <v>-12.0821769406627</v>
      </c>
    </row>
    <row r="8882" spans="1:2" x14ac:dyDescent="0.25">
      <c r="A8882">
        <v>31.066626680786399</v>
      </c>
      <c r="B8882">
        <v>-3.9807758212102501E-2</v>
      </c>
    </row>
    <row r="8883" spans="1:2" x14ac:dyDescent="0.25">
      <c r="A8883">
        <v>4.8081424510182798</v>
      </c>
      <c r="B8883">
        <v>4.93761647502809</v>
      </c>
    </row>
    <row r="8884" spans="1:2" x14ac:dyDescent="0.25">
      <c r="A8884">
        <v>38.380264236248202</v>
      </c>
      <c r="B8884">
        <v>-1.63523821164767</v>
      </c>
    </row>
    <row r="8885" spans="1:2" x14ac:dyDescent="0.25">
      <c r="A8885">
        <v>34.702210152348599</v>
      </c>
      <c r="B8885">
        <v>-8.8471314766965801</v>
      </c>
    </row>
    <row r="8886" spans="1:2" x14ac:dyDescent="0.25">
      <c r="A8886">
        <v>0.88189529154847202</v>
      </c>
      <c r="B8886">
        <v>2.7766791162063398</v>
      </c>
    </row>
    <row r="8887" spans="1:2" x14ac:dyDescent="0.25">
      <c r="A8887">
        <f>-29.4669858021829</f>
        <v>-29.466985802182901</v>
      </c>
      <c r="B8887">
        <v>-19.2136908055483</v>
      </c>
    </row>
    <row r="8888" spans="1:2" x14ac:dyDescent="0.25">
      <c r="A8888">
        <v>22.508038234194998</v>
      </c>
      <c r="B8888">
        <v>0.28497206145689202</v>
      </c>
    </row>
    <row r="8889" spans="1:2" x14ac:dyDescent="0.25">
      <c r="A8889">
        <v>39.812185778654602</v>
      </c>
      <c r="B8889">
        <v>-2.6926810863271999</v>
      </c>
    </row>
    <row r="8890" spans="1:2" x14ac:dyDescent="0.25">
      <c r="A8890">
        <v>6.2888343309453596</v>
      </c>
      <c r="B8890">
        <v>1.67717959594583</v>
      </c>
    </row>
    <row r="8891" spans="1:2" x14ac:dyDescent="0.25">
      <c r="A8891">
        <v>33.066705227826901</v>
      </c>
      <c r="B8891">
        <v>-2.5986922968355901</v>
      </c>
    </row>
    <row r="8892" spans="1:2" x14ac:dyDescent="0.25">
      <c r="A8892">
        <f>-19.5372848969377</f>
        <v>-19.537284896937699</v>
      </c>
      <c r="B8892">
        <v>-12.9681430356253</v>
      </c>
    </row>
    <row r="8893" spans="1:2" x14ac:dyDescent="0.25">
      <c r="A8893">
        <f>-33.6140775009713</f>
        <v>-33.614077500971298</v>
      </c>
      <c r="B8893">
        <v>-13.4515723873519</v>
      </c>
    </row>
    <row r="8894" spans="1:2" x14ac:dyDescent="0.25">
      <c r="A8894">
        <f>-20.3836729866049</f>
        <v>-20.3836729866049</v>
      </c>
      <c r="B8894">
        <v>-15.927850675716099</v>
      </c>
    </row>
    <row r="8895" spans="1:2" x14ac:dyDescent="0.25">
      <c r="A8895">
        <v>35.3036206371426</v>
      </c>
      <c r="B8895">
        <v>-1.5001394388067799</v>
      </c>
    </row>
    <row r="8896" spans="1:2" x14ac:dyDescent="0.25">
      <c r="A8896">
        <f>-21.6185695661608</f>
        <v>-21.618569566160801</v>
      </c>
      <c r="B8896">
        <v>-10.071173882729999</v>
      </c>
    </row>
    <row r="8897" spans="1:2" x14ac:dyDescent="0.25">
      <c r="A8897">
        <v>1.5956266531633101</v>
      </c>
      <c r="B8897">
        <v>5.2561662292704101</v>
      </c>
    </row>
    <row r="8898" spans="1:2" x14ac:dyDescent="0.25">
      <c r="A8898">
        <v>9.2064594441894698</v>
      </c>
      <c r="B8898">
        <v>2.76823771014194</v>
      </c>
    </row>
    <row r="8899" spans="1:2" x14ac:dyDescent="0.25">
      <c r="A8899">
        <v>21.838902907982799</v>
      </c>
      <c r="B8899">
        <v>-1.02185740462527</v>
      </c>
    </row>
    <row r="8900" spans="1:2" x14ac:dyDescent="0.25">
      <c r="A8900">
        <v>34.969316850465901</v>
      </c>
      <c r="B8900">
        <v>8.5684412079675795E-2</v>
      </c>
    </row>
    <row r="8901" spans="1:2" x14ac:dyDescent="0.25">
      <c r="A8901">
        <v>11.3768000883386</v>
      </c>
      <c r="B8901">
        <v>8.5124723407085998</v>
      </c>
    </row>
    <row r="8902" spans="1:2" x14ac:dyDescent="0.25">
      <c r="A8902">
        <f>-23.0587763686774</f>
        <v>-23.0587763686774</v>
      </c>
      <c r="B8902">
        <v>-11.045434842030801</v>
      </c>
    </row>
    <row r="8903" spans="1:2" x14ac:dyDescent="0.25">
      <c r="A8903">
        <f>-19.4521804298871</f>
        <v>-19.4521804298871</v>
      </c>
      <c r="B8903">
        <v>-19.004394658556301</v>
      </c>
    </row>
    <row r="8904" spans="1:2" x14ac:dyDescent="0.25">
      <c r="A8904">
        <v>5.4842218165907699</v>
      </c>
      <c r="B8904">
        <v>8.5831147925870006</v>
      </c>
    </row>
    <row r="8905" spans="1:2" x14ac:dyDescent="0.25">
      <c r="A8905">
        <v>34.209856433733599</v>
      </c>
      <c r="B8905">
        <v>-4.0905189375164701</v>
      </c>
    </row>
    <row r="8906" spans="1:2" x14ac:dyDescent="0.25">
      <c r="A8906">
        <v>23.162207754339899</v>
      </c>
      <c r="B8906">
        <v>-9.5694131257436794</v>
      </c>
    </row>
    <row r="8907" spans="1:2" x14ac:dyDescent="0.25">
      <c r="A8907">
        <v>39.348034244632998</v>
      </c>
      <c r="B8907">
        <v>-8.9239083918698991</v>
      </c>
    </row>
    <row r="8908" spans="1:2" x14ac:dyDescent="0.25">
      <c r="A8908">
        <v>32.120601328999598</v>
      </c>
      <c r="B8908">
        <v>-4.9570375989407998</v>
      </c>
    </row>
    <row r="8909" spans="1:2" x14ac:dyDescent="0.25">
      <c r="A8909">
        <v>28.892571329284301</v>
      </c>
      <c r="B8909">
        <v>-6.9271801738314602</v>
      </c>
    </row>
    <row r="8910" spans="1:2" x14ac:dyDescent="0.25">
      <c r="A8910">
        <f>-17.689864314891</f>
        <v>-17.689864314891</v>
      </c>
      <c r="B8910">
        <v>-15.4275553763957</v>
      </c>
    </row>
    <row r="8911" spans="1:2" x14ac:dyDescent="0.25">
      <c r="A8911">
        <f>-24.3887224541003</f>
        <v>-24.3887224541003</v>
      </c>
      <c r="B8911">
        <v>-17.623961371519599</v>
      </c>
    </row>
    <row r="8912" spans="1:2" x14ac:dyDescent="0.25">
      <c r="A8912">
        <v>6.9062837554163803</v>
      </c>
      <c r="B8912">
        <v>6.8844964240097397</v>
      </c>
    </row>
    <row r="8913" spans="1:2" x14ac:dyDescent="0.25">
      <c r="A8913">
        <v>-5.7665878771260104</v>
      </c>
      <c r="B8913">
        <v>3.0423554544192499</v>
      </c>
    </row>
    <row r="8914" spans="1:2" x14ac:dyDescent="0.25">
      <c r="A8914">
        <v>1.2829661816414699</v>
      </c>
      <c r="B8914">
        <v>7.00825224292816</v>
      </c>
    </row>
    <row r="8915" spans="1:2" x14ac:dyDescent="0.25">
      <c r="A8915">
        <v>13.600148498099101</v>
      </c>
      <c r="B8915">
        <v>3.5905675177813898</v>
      </c>
    </row>
    <row r="8916" spans="1:2" x14ac:dyDescent="0.25">
      <c r="A8916">
        <v>-2.9898224110698299</v>
      </c>
      <c r="B8916">
        <v>4.14745417558317</v>
      </c>
    </row>
    <row r="8917" spans="1:2" x14ac:dyDescent="0.25">
      <c r="A8917">
        <f>-34.6709591954303</f>
        <v>-34.670959195430299</v>
      </c>
      <c r="B8917">
        <v>-16.571510190542401</v>
      </c>
    </row>
    <row r="8918" spans="1:2" x14ac:dyDescent="0.25">
      <c r="A8918">
        <f>-25.0177983214832</f>
        <v>-25.017798321483198</v>
      </c>
      <c r="B8918">
        <v>-18.9931774753592</v>
      </c>
    </row>
    <row r="8919" spans="1:2" x14ac:dyDescent="0.25">
      <c r="A8919">
        <v>-4.7087985484691304</v>
      </c>
      <c r="B8919">
        <v>1.4023260486633999</v>
      </c>
    </row>
    <row r="8920" spans="1:2" x14ac:dyDescent="0.25">
      <c r="A8920">
        <v>2.8284761288682199</v>
      </c>
      <c r="B8920">
        <v>3.53757484899341</v>
      </c>
    </row>
    <row r="8921" spans="1:2" x14ac:dyDescent="0.25">
      <c r="A8921">
        <f>-32.58964802005</f>
        <v>-32.589648020049999</v>
      </c>
      <c r="B8921">
        <v>-11.6679124452214</v>
      </c>
    </row>
    <row r="8922" spans="1:2" x14ac:dyDescent="0.25">
      <c r="A8922">
        <v>21.797366520088001</v>
      </c>
      <c r="B8922">
        <v>-6.9831744364904802</v>
      </c>
    </row>
    <row r="8923" spans="1:2" x14ac:dyDescent="0.25">
      <c r="A8923">
        <v>40.240714950161099</v>
      </c>
      <c r="B8923">
        <v>-0.35402680864033398</v>
      </c>
    </row>
    <row r="8924" spans="1:2" x14ac:dyDescent="0.25">
      <c r="A8924">
        <v>5.38622332659875</v>
      </c>
      <c r="B8924">
        <v>1.6261790479103899</v>
      </c>
    </row>
    <row r="8925" spans="1:2" x14ac:dyDescent="0.25">
      <c r="A8925">
        <f>-31.9117307320484</f>
        <v>-31.911730732048401</v>
      </c>
      <c r="B8925">
        <v>-18.215723322591099</v>
      </c>
    </row>
    <row r="8926" spans="1:2" x14ac:dyDescent="0.25">
      <c r="A8926">
        <f>-26.2890510122671</f>
        <v>-26.289051012267102</v>
      </c>
      <c r="B8926">
        <v>-15.008781611226</v>
      </c>
    </row>
    <row r="8927" spans="1:2" x14ac:dyDescent="0.25">
      <c r="A8927">
        <v>-1.16605911578945</v>
      </c>
      <c r="B8927">
        <v>6.1932399728912202</v>
      </c>
    </row>
    <row r="8928" spans="1:2" x14ac:dyDescent="0.25">
      <c r="A8928">
        <v>7.1695712678495198</v>
      </c>
      <c r="B8928">
        <v>8.0675564544623803</v>
      </c>
    </row>
    <row r="8929" spans="1:2" x14ac:dyDescent="0.25">
      <c r="A8929">
        <v>28.1498134000772</v>
      </c>
      <c r="B8929">
        <v>-7.5723014396244004</v>
      </c>
    </row>
    <row r="8930" spans="1:2" x14ac:dyDescent="0.25">
      <c r="A8930">
        <v>12.915781133308</v>
      </c>
      <c r="B8930">
        <v>6.9694832640317301</v>
      </c>
    </row>
    <row r="8931" spans="1:2" x14ac:dyDescent="0.25">
      <c r="A8931">
        <v>31.240290389671401</v>
      </c>
      <c r="B8931">
        <v>-8.5057444425227509</v>
      </c>
    </row>
    <row r="8932" spans="1:2" x14ac:dyDescent="0.25">
      <c r="A8932">
        <v>21.900076626312</v>
      </c>
      <c r="B8932">
        <v>-5.3802233967117603</v>
      </c>
    </row>
    <row r="8933" spans="1:2" x14ac:dyDescent="0.25">
      <c r="A8933">
        <v>-0.66556410034957403</v>
      </c>
      <c r="B8933">
        <v>1.93022832458233</v>
      </c>
    </row>
    <row r="8934" spans="1:2" x14ac:dyDescent="0.25">
      <c r="A8934">
        <v>8.3254433372669308</v>
      </c>
      <c r="B8934">
        <v>7.2032413543858302</v>
      </c>
    </row>
    <row r="8935" spans="1:2" x14ac:dyDescent="0.25">
      <c r="A8935">
        <v>24.566118081499098</v>
      </c>
      <c r="B8935">
        <v>-8.7580926483217691</v>
      </c>
    </row>
    <row r="8936" spans="1:2" x14ac:dyDescent="0.25">
      <c r="A8936">
        <f>-15.7172733550381</f>
        <v>-15.717273355038101</v>
      </c>
      <c r="B8936">
        <v>-13.939702491821601</v>
      </c>
    </row>
    <row r="8937" spans="1:2" x14ac:dyDescent="0.25">
      <c r="A8937">
        <f>-31.9015547848009</f>
        <v>-31.901554784800901</v>
      </c>
      <c r="B8937">
        <v>-13.2363474124161</v>
      </c>
    </row>
    <row r="8938" spans="1:2" x14ac:dyDescent="0.25">
      <c r="A8938">
        <v>26.482169841417299</v>
      </c>
      <c r="B8938">
        <v>-1.8729219197962199</v>
      </c>
    </row>
    <row r="8939" spans="1:2" x14ac:dyDescent="0.25">
      <c r="A8939">
        <f>-34.6771782076934</f>
        <v>-34.677178207693402</v>
      </c>
      <c r="B8939">
        <v>-17.735173464001502</v>
      </c>
    </row>
    <row r="8940" spans="1:2" x14ac:dyDescent="0.25">
      <c r="A8940">
        <f>-20.0493502460388</f>
        <v>-20.049350246038799</v>
      </c>
      <c r="B8940">
        <v>-10.7844468412084</v>
      </c>
    </row>
    <row r="8941" spans="1:2" x14ac:dyDescent="0.25">
      <c r="A8941">
        <v>11.710512646715101</v>
      </c>
      <c r="B8941">
        <v>4.8043670899687703</v>
      </c>
    </row>
    <row r="8942" spans="1:2" x14ac:dyDescent="0.25">
      <c r="A8942">
        <v>5.8621066082402198</v>
      </c>
      <c r="B8942">
        <v>7.2826072247560303</v>
      </c>
    </row>
    <row r="8943" spans="1:2" x14ac:dyDescent="0.25">
      <c r="A8943">
        <v>30.875625512239498</v>
      </c>
      <c r="B8943">
        <v>-1.08327226773409</v>
      </c>
    </row>
    <row r="8944" spans="1:2" x14ac:dyDescent="0.25">
      <c r="A8944">
        <v>-2.6098369031822299</v>
      </c>
      <c r="B8944">
        <v>0.802282296422409</v>
      </c>
    </row>
    <row r="8945" spans="1:2" x14ac:dyDescent="0.25">
      <c r="A8945">
        <v>13.6162343732446</v>
      </c>
      <c r="B8945">
        <v>8.5934001237693707</v>
      </c>
    </row>
    <row r="8946" spans="1:2" x14ac:dyDescent="0.25">
      <c r="A8946">
        <v>37.661622073009802</v>
      </c>
      <c r="B8946">
        <v>-5.8628020597193897</v>
      </c>
    </row>
    <row r="8947" spans="1:2" x14ac:dyDescent="0.25">
      <c r="A8947">
        <v>29.200103715655899</v>
      </c>
      <c r="B8947">
        <v>-0.157054416888154</v>
      </c>
    </row>
    <row r="8948" spans="1:2" x14ac:dyDescent="0.25">
      <c r="A8948">
        <f>-25.6943995775854</f>
        <v>-25.694399577585401</v>
      </c>
      <c r="B8948">
        <v>-9.6407596718173192</v>
      </c>
    </row>
    <row r="8949" spans="1:2" x14ac:dyDescent="0.25">
      <c r="A8949">
        <v>4.1945794559399996</v>
      </c>
      <c r="B8949">
        <v>5.6904314177315198</v>
      </c>
    </row>
    <row r="8950" spans="1:2" x14ac:dyDescent="0.25">
      <c r="A8950">
        <f>-32.4699137138531</f>
        <v>-32.469913713853103</v>
      </c>
      <c r="B8950">
        <v>-9.5960136887928993</v>
      </c>
    </row>
    <row r="8951" spans="1:2" x14ac:dyDescent="0.25">
      <c r="A8951">
        <f>-29.3652035299108</f>
        <v>-29.365203529910801</v>
      </c>
      <c r="B8951">
        <v>-16.2169329288615</v>
      </c>
    </row>
    <row r="8952" spans="1:2" x14ac:dyDescent="0.25">
      <c r="A8952">
        <v>6.8918860928905499</v>
      </c>
      <c r="B8952">
        <v>1.6527220141816099</v>
      </c>
    </row>
    <row r="8953" spans="1:2" x14ac:dyDescent="0.25">
      <c r="A8953">
        <v>-1.06606292921456</v>
      </c>
      <c r="B8953">
        <v>6.17271994323555</v>
      </c>
    </row>
    <row r="8954" spans="1:2" x14ac:dyDescent="0.25">
      <c r="A8954">
        <v>-1.07194243232082</v>
      </c>
      <c r="B8954">
        <v>0.72019362966953004</v>
      </c>
    </row>
    <row r="8955" spans="1:2" x14ac:dyDescent="0.25">
      <c r="A8955">
        <v>35.516369222067702</v>
      </c>
      <c r="B8955">
        <v>-0.71927146342613302</v>
      </c>
    </row>
    <row r="8956" spans="1:2" x14ac:dyDescent="0.25">
      <c r="A8956">
        <f>-31.4454474074936</f>
        <v>-31.445447407493599</v>
      </c>
      <c r="B8956">
        <v>-12.9940303708212</v>
      </c>
    </row>
    <row r="8957" spans="1:2" x14ac:dyDescent="0.25">
      <c r="A8957">
        <v>2.3486145958314699</v>
      </c>
      <c r="B8957">
        <v>8.2688205784675493</v>
      </c>
    </row>
    <row r="8958" spans="1:2" x14ac:dyDescent="0.25">
      <c r="A8958">
        <v>-5.3033973153476204</v>
      </c>
      <c r="B8958">
        <v>2.5317606405028399</v>
      </c>
    </row>
    <row r="8959" spans="1:2" x14ac:dyDescent="0.25">
      <c r="A8959">
        <v>-2.1816918239041998</v>
      </c>
      <c r="B8959">
        <v>0.20953147160619201</v>
      </c>
    </row>
    <row r="8960" spans="1:2" x14ac:dyDescent="0.25">
      <c r="A8960">
        <v>28.617203496965601</v>
      </c>
      <c r="B8960">
        <v>-5.4915368279073098</v>
      </c>
    </row>
    <row r="8961" spans="1:2" x14ac:dyDescent="0.25">
      <c r="A8961">
        <v>4.5058516605716097</v>
      </c>
      <c r="B8961">
        <v>8.1255934870248403</v>
      </c>
    </row>
    <row r="8962" spans="1:2" x14ac:dyDescent="0.25">
      <c r="A8962">
        <f>-30.0944302662007</f>
        <v>-30.0944302662007</v>
      </c>
      <c r="B8962">
        <v>-18.529965210495298</v>
      </c>
    </row>
    <row r="8963" spans="1:2" x14ac:dyDescent="0.25">
      <c r="A8963">
        <v>28.6814654879303</v>
      </c>
      <c r="B8963">
        <v>-4.59855768785535</v>
      </c>
    </row>
    <row r="8964" spans="1:2" x14ac:dyDescent="0.25">
      <c r="A8964">
        <v>-1.3624439864570099</v>
      </c>
      <c r="B8964">
        <v>0.86861930459677905</v>
      </c>
    </row>
    <row r="8965" spans="1:2" x14ac:dyDescent="0.25">
      <c r="A8965">
        <v>2.2071411833240702</v>
      </c>
      <c r="B8965">
        <v>5.7423468951765404</v>
      </c>
    </row>
    <row r="8966" spans="1:2" x14ac:dyDescent="0.25">
      <c r="A8966">
        <f>-33.8087595932584</f>
        <v>-33.808759593258401</v>
      </c>
      <c r="B8966">
        <v>-13.5623377682283</v>
      </c>
    </row>
    <row r="8967" spans="1:2" x14ac:dyDescent="0.25">
      <c r="A8967">
        <v>1.8982227283130799</v>
      </c>
      <c r="B8967">
        <v>2.3162029963823301</v>
      </c>
    </row>
    <row r="8968" spans="1:2" x14ac:dyDescent="0.25">
      <c r="A8968">
        <v>12.9120851075504</v>
      </c>
      <c r="B8968">
        <v>2.3301350984143001</v>
      </c>
    </row>
    <row r="8969" spans="1:2" x14ac:dyDescent="0.25">
      <c r="A8969">
        <f>-20.5887052258804</f>
        <v>-20.5887052258804</v>
      </c>
      <c r="B8969">
        <v>-12.6673353465731</v>
      </c>
    </row>
    <row r="8970" spans="1:2" x14ac:dyDescent="0.25">
      <c r="A8970">
        <f>-33.6287743024748</f>
        <v>-33.628774302474802</v>
      </c>
      <c r="B8970">
        <v>-11.332570262676001</v>
      </c>
    </row>
    <row r="8971" spans="1:2" x14ac:dyDescent="0.25">
      <c r="A8971">
        <v>30.147847380088798</v>
      </c>
      <c r="B8971">
        <v>-4.0681720393926604</v>
      </c>
    </row>
    <row r="8972" spans="1:2" x14ac:dyDescent="0.25">
      <c r="A8972">
        <v>21.340862489176398</v>
      </c>
      <c r="B8972">
        <v>-1.71266094324661</v>
      </c>
    </row>
    <row r="8973" spans="1:2" x14ac:dyDescent="0.25">
      <c r="A8973">
        <v>20.785665515268501</v>
      </c>
      <c r="B8973">
        <v>5.5975329187169999E-2</v>
      </c>
    </row>
    <row r="8974" spans="1:2" x14ac:dyDescent="0.25">
      <c r="A8974">
        <v>27.901391529908</v>
      </c>
      <c r="B8974">
        <v>-6.9682664402552401</v>
      </c>
    </row>
    <row r="8975" spans="1:2" x14ac:dyDescent="0.25">
      <c r="A8975">
        <f>-30.9961406821867</f>
        <v>-30.996140682186699</v>
      </c>
      <c r="B8975">
        <v>-13.240147201243101</v>
      </c>
    </row>
    <row r="8976" spans="1:2" x14ac:dyDescent="0.25">
      <c r="A8976">
        <v>38.108795411099997</v>
      </c>
      <c r="B8976">
        <v>-0.85087685063703</v>
      </c>
    </row>
    <row r="8977" spans="1:2" x14ac:dyDescent="0.25">
      <c r="A8977">
        <v>-2.7241824027063499</v>
      </c>
      <c r="B8977">
        <v>3.67534401517818</v>
      </c>
    </row>
    <row r="8978" spans="1:2" x14ac:dyDescent="0.25">
      <c r="A8978">
        <f>-21.2123934901757</f>
        <v>-21.2123934901757</v>
      </c>
      <c r="B8978">
        <v>-16.819632904895801</v>
      </c>
    </row>
    <row r="8979" spans="1:2" x14ac:dyDescent="0.25">
      <c r="A8979">
        <v>-0.73684637287748</v>
      </c>
      <c r="B8979">
        <v>7.03005223703751</v>
      </c>
    </row>
    <row r="8980" spans="1:2" x14ac:dyDescent="0.25">
      <c r="A8980">
        <f>-22.5466479388032</f>
        <v>-22.546647938803201</v>
      </c>
      <c r="B8980">
        <v>-9.8228164633522592</v>
      </c>
    </row>
    <row r="8981" spans="1:2" x14ac:dyDescent="0.25">
      <c r="A8981">
        <v>-4.5033425628074504</v>
      </c>
      <c r="B8981">
        <v>3.9706218970358602</v>
      </c>
    </row>
    <row r="8982" spans="1:2" x14ac:dyDescent="0.25">
      <c r="A8982">
        <v>-1.4221669991980901</v>
      </c>
      <c r="B8982">
        <v>5.20284285404004</v>
      </c>
    </row>
    <row r="8983" spans="1:2" x14ac:dyDescent="0.25">
      <c r="A8983">
        <f>-20.1139860263296</f>
        <v>-20.113986026329599</v>
      </c>
      <c r="B8983">
        <v>-10.2032447567913</v>
      </c>
    </row>
    <row r="8984" spans="1:2" x14ac:dyDescent="0.25">
      <c r="A8984">
        <f>-32.496026694599</f>
        <v>-32.496026694599003</v>
      </c>
      <c r="B8984">
        <v>-17.0370389104929</v>
      </c>
    </row>
    <row r="8985" spans="1:2" x14ac:dyDescent="0.25">
      <c r="A8985">
        <v>9.2793141064870692</v>
      </c>
      <c r="B8985">
        <v>0.92104476829628401</v>
      </c>
    </row>
    <row r="8986" spans="1:2" x14ac:dyDescent="0.25">
      <c r="A8986">
        <v>32.726048128023201</v>
      </c>
      <c r="B8986">
        <v>-2.4315129678848999</v>
      </c>
    </row>
    <row r="8987" spans="1:2" x14ac:dyDescent="0.25">
      <c r="A8987">
        <f>-29.6915151255015</f>
        <v>-29.6915151255015</v>
      </c>
      <c r="B8987">
        <v>-11.1021482119854</v>
      </c>
    </row>
    <row r="8988" spans="1:2" x14ac:dyDescent="0.25">
      <c r="A8988">
        <v>34.359829025613202</v>
      </c>
      <c r="B8988">
        <v>-8.69424971394516</v>
      </c>
    </row>
    <row r="8989" spans="1:2" x14ac:dyDescent="0.25">
      <c r="A8989">
        <v>6.2693281921577997</v>
      </c>
      <c r="B8989">
        <v>2.3444885155307</v>
      </c>
    </row>
    <row r="8990" spans="1:2" x14ac:dyDescent="0.25">
      <c r="A8990">
        <f>-33.3490901535695</f>
        <v>-33.349090153569499</v>
      </c>
      <c r="B8990">
        <v>-12.4495469786402</v>
      </c>
    </row>
    <row r="8991" spans="1:2" x14ac:dyDescent="0.25">
      <c r="A8991">
        <v>38.329492523741202</v>
      </c>
      <c r="B8991">
        <v>-8.45512896391174</v>
      </c>
    </row>
    <row r="8992" spans="1:2" x14ac:dyDescent="0.25">
      <c r="A8992">
        <v>29.607287061653601</v>
      </c>
      <c r="B8992">
        <v>-6.4512207505587797</v>
      </c>
    </row>
    <row r="8993" spans="1:2" x14ac:dyDescent="0.25">
      <c r="A8993">
        <v>4.6501341567079297</v>
      </c>
      <c r="B8993">
        <v>3.6552648682986302</v>
      </c>
    </row>
    <row r="8994" spans="1:2" x14ac:dyDescent="0.25">
      <c r="A8994">
        <v>36.211736535161599</v>
      </c>
      <c r="B8994">
        <v>-4.9829086499969897</v>
      </c>
    </row>
    <row r="8995" spans="1:2" x14ac:dyDescent="0.25">
      <c r="A8995">
        <v>35.2788284807352</v>
      </c>
      <c r="B8995">
        <v>-9.5187653528653495</v>
      </c>
    </row>
    <row r="8996" spans="1:2" x14ac:dyDescent="0.25">
      <c r="A8996">
        <v>29.0334900924396</v>
      </c>
      <c r="B8996">
        <v>-7.9822643648569596</v>
      </c>
    </row>
    <row r="8997" spans="1:2" x14ac:dyDescent="0.25">
      <c r="A8997">
        <v>0.13286309938555299</v>
      </c>
      <c r="B8997">
        <v>9.6497337013951405</v>
      </c>
    </row>
    <row r="8998" spans="1:2" x14ac:dyDescent="0.25">
      <c r="A8998">
        <v>35.299329018562197</v>
      </c>
      <c r="B8998">
        <v>-2.9051881670312101</v>
      </c>
    </row>
    <row r="8999" spans="1:2" x14ac:dyDescent="0.25">
      <c r="A8999">
        <v>11.031230382287299</v>
      </c>
      <c r="B8999">
        <v>1.02684689634773</v>
      </c>
    </row>
    <row r="9000" spans="1:2" x14ac:dyDescent="0.25">
      <c r="A9000">
        <v>2.3849788138558101</v>
      </c>
      <c r="B9000">
        <v>3.4132118128804501</v>
      </c>
    </row>
    <row r="9001" spans="1:2" x14ac:dyDescent="0.25">
      <c r="A9001">
        <v>3.6973455346831599</v>
      </c>
      <c r="B9001">
        <v>3.9897716281722899</v>
      </c>
    </row>
    <row r="9002" spans="1:2" x14ac:dyDescent="0.25">
      <c r="A9002">
        <f>-26.8299236110555</f>
        <v>-26.829923611055499</v>
      </c>
      <c r="B9002">
        <v>-10.586453939593101</v>
      </c>
    </row>
    <row r="9003" spans="1:2" x14ac:dyDescent="0.25">
      <c r="A9003">
        <v>-3.0170389940720899</v>
      </c>
      <c r="B9003">
        <v>2.9535252294132701</v>
      </c>
    </row>
    <row r="9004" spans="1:2" x14ac:dyDescent="0.25">
      <c r="A9004">
        <f>-20.0661193086289</f>
        <v>-20.066119308628899</v>
      </c>
      <c r="B9004">
        <v>-10.362665263630401</v>
      </c>
    </row>
    <row r="9005" spans="1:2" x14ac:dyDescent="0.25">
      <c r="A9005">
        <v>2.9730815968800099</v>
      </c>
      <c r="B9005">
        <v>0.81440359656045502</v>
      </c>
    </row>
    <row r="9006" spans="1:2" x14ac:dyDescent="0.25">
      <c r="A9006">
        <f>-25.4484399087422</f>
        <v>-25.448439908742198</v>
      </c>
      <c r="B9006">
        <v>-13.989634739212701</v>
      </c>
    </row>
    <row r="9007" spans="1:2" x14ac:dyDescent="0.25">
      <c r="A9007">
        <v>1.9204345104117599</v>
      </c>
      <c r="B9007">
        <v>7.7631561987451301</v>
      </c>
    </row>
    <row r="9008" spans="1:2" x14ac:dyDescent="0.25">
      <c r="A9008">
        <v>7.2258273536650703</v>
      </c>
      <c r="B9008">
        <v>0.36929077551474399</v>
      </c>
    </row>
    <row r="9009" spans="1:2" x14ac:dyDescent="0.25">
      <c r="A9009">
        <v>10.5913284740806</v>
      </c>
      <c r="B9009">
        <v>8.3060038439996493</v>
      </c>
    </row>
    <row r="9010" spans="1:2" x14ac:dyDescent="0.25">
      <c r="A9010">
        <f>-21.7576624486945</f>
        <v>-21.7576624486945</v>
      </c>
      <c r="B9010">
        <v>-15.761471887262999</v>
      </c>
    </row>
    <row r="9011" spans="1:2" x14ac:dyDescent="0.25">
      <c r="A9011">
        <v>11.081734708548099</v>
      </c>
      <c r="B9011">
        <v>2.7043420221101799</v>
      </c>
    </row>
    <row r="9012" spans="1:2" x14ac:dyDescent="0.25">
      <c r="A9012">
        <f>-25.9329912259474</f>
        <v>-25.932991225947401</v>
      </c>
      <c r="B9012">
        <v>-15.3890929815296</v>
      </c>
    </row>
    <row r="9013" spans="1:2" x14ac:dyDescent="0.25">
      <c r="A9013">
        <f>-28.3906180237827</f>
        <v>-28.3906180237827</v>
      </c>
      <c r="B9013">
        <v>-12.0875926265765</v>
      </c>
    </row>
    <row r="9014" spans="1:2" x14ac:dyDescent="0.25">
      <c r="A9014">
        <f>-19.8969435205202</f>
        <v>-19.8969435205202</v>
      </c>
      <c r="B9014">
        <v>-17.735805374173299</v>
      </c>
    </row>
    <row r="9015" spans="1:2" x14ac:dyDescent="0.25">
      <c r="A9015">
        <v>24.699367888171999</v>
      </c>
      <c r="B9015">
        <v>-7.0615641820654904</v>
      </c>
    </row>
    <row r="9016" spans="1:2" x14ac:dyDescent="0.25">
      <c r="A9016">
        <v>27.099731478089002</v>
      </c>
      <c r="B9016">
        <v>-1.6380424699276901</v>
      </c>
    </row>
    <row r="9017" spans="1:2" x14ac:dyDescent="0.25">
      <c r="A9017">
        <v>12.7125002311827</v>
      </c>
      <c r="B9017">
        <v>5.5943764213426199</v>
      </c>
    </row>
    <row r="9018" spans="1:2" x14ac:dyDescent="0.25">
      <c r="A9018">
        <f>-31.3924169285316</f>
        <v>-31.392416928531599</v>
      </c>
      <c r="B9018">
        <v>-15.905264351946499</v>
      </c>
    </row>
    <row r="9019" spans="1:2" x14ac:dyDescent="0.25">
      <c r="A9019">
        <v>0.58562368669795395</v>
      </c>
      <c r="B9019">
        <v>0.58899967907570905</v>
      </c>
    </row>
    <row r="9020" spans="1:2" x14ac:dyDescent="0.25">
      <c r="A9020">
        <v>11.8259055441741</v>
      </c>
      <c r="B9020">
        <v>4.5082822486675598</v>
      </c>
    </row>
    <row r="9021" spans="1:2" x14ac:dyDescent="0.25">
      <c r="A9021">
        <v>-5.0990389553127802</v>
      </c>
      <c r="B9021">
        <v>8.7163775938495398</v>
      </c>
    </row>
    <row r="9022" spans="1:2" x14ac:dyDescent="0.25">
      <c r="A9022">
        <v>27.458568961380902</v>
      </c>
      <c r="B9022">
        <v>-4.3505031579040896</v>
      </c>
    </row>
    <row r="9023" spans="1:2" x14ac:dyDescent="0.25">
      <c r="A9023">
        <v>21.698777532085099</v>
      </c>
      <c r="B9023">
        <v>-8.3555549233204793</v>
      </c>
    </row>
    <row r="9024" spans="1:2" x14ac:dyDescent="0.25">
      <c r="A9024">
        <v>24.891549669126402</v>
      </c>
      <c r="B9024">
        <v>-3.9161816998137402</v>
      </c>
    </row>
    <row r="9025" spans="1:2" x14ac:dyDescent="0.25">
      <c r="A9025">
        <v>1.6300450217069</v>
      </c>
      <c r="B9025">
        <v>6.1448882525794</v>
      </c>
    </row>
    <row r="9026" spans="1:2" x14ac:dyDescent="0.25">
      <c r="A9026">
        <v>25.300794585468001</v>
      </c>
      <c r="B9026">
        <v>-6.0791561682819202</v>
      </c>
    </row>
    <row r="9027" spans="1:2" x14ac:dyDescent="0.25">
      <c r="A9027">
        <v>10.395097731740201</v>
      </c>
      <c r="B9027">
        <v>1.85857358439138</v>
      </c>
    </row>
    <row r="9028" spans="1:2" x14ac:dyDescent="0.25">
      <c r="A9028">
        <v>22.389835362070901</v>
      </c>
      <c r="B9028">
        <v>-9.4989054164559903</v>
      </c>
    </row>
    <row r="9029" spans="1:2" x14ac:dyDescent="0.25">
      <c r="A9029">
        <f>-22.0072181507345</f>
        <v>-22.007218150734499</v>
      </c>
      <c r="B9029">
        <v>-13.9941783697265</v>
      </c>
    </row>
    <row r="9030" spans="1:2" x14ac:dyDescent="0.25">
      <c r="A9030">
        <v>34.806786350203403</v>
      </c>
      <c r="B9030">
        <v>-5.528341206106</v>
      </c>
    </row>
    <row r="9031" spans="1:2" x14ac:dyDescent="0.25">
      <c r="A9031">
        <f>-33.1335529513731</f>
        <v>-33.133552951373098</v>
      </c>
      <c r="B9031">
        <v>-13.9662915207797</v>
      </c>
    </row>
    <row r="9032" spans="1:2" x14ac:dyDescent="0.25">
      <c r="A9032">
        <v>39.087392392960403</v>
      </c>
      <c r="B9032">
        <v>-4.3550438823770197</v>
      </c>
    </row>
    <row r="9033" spans="1:2" x14ac:dyDescent="0.25">
      <c r="A9033">
        <f>-22.5806422768378</f>
        <v>-22.5806422768378</v>
      </c>
      <c r="B9033">
        <v>-18.3516753733307</v>
      </c>
    </row>
    <row r="9034" spans="1:2" x14ac:dyDescent="0.25">
      <c r="A9034">
        <v>5.6280281800679397</v>
      </c>
      <c r="B9034">
        <v>7.4712138665727599</v>
      </c>
    </row>
    <row r="9035" spans="1:2" x14ac:dyDescent="0.25">
      <c r="A9035">
        <v>12.064098323766601</v>
      </c>
      <c r="B9035">
        <v>0.37543096849738</v>
      </c>
    </row>
    <row r="9036" spans="1:2" x14ac:dyDescent="0.25">
      <c r="A9036">
        <f>-24.9628346389633</f>
        <v>-24.962834638963301</v>
      </c>
      <c r="B9036">
        <v>-10.5043543191418</v>
      </c>
    </row>
    <row r="9037" spans="1:2" x14ac:dyDescent="0.25">
      <c r="A9037">
        <v>22.087360911465201</v>
      </c>
      <c r="B9037">
        <v>-3.9590881299168901</v>
      </c>
    </row>
    <row r="9038" spans="1:2" x14ac:dyDescent="0.25">
      <c r="A9038">
        <f>-35.0228999180616</f>
        <v>-35.022899918061597</v>
      </c>
      <c r="B9038">
        <v>-18.584778673501301</v>
      </c>
    </row>
    <row r="9039" spans="1:2" x14ac:dyDescent="0.25">
      <c r="A9039">
        <v>4.0670717866194099</v>
      </c>
      <c r="B9039">
        <v>1.5008970271387301</v>
      </c>
    </row>
    <row r="9040" spans="1:2" x14ac:dyDescent="0.25">
      <c r="A9040">
        <v>37.995459696927902</v>
      </c>
      <c r="B9040">
        <v>-2.4003299024840801</v>
      </c>
    </row>
    <row r="9041" spans="1:2" x14ac:dyDescent="0.25">
      <c r="A9041">
        <v>39.592834016961902</v>
      </c>
      <c r="B9041">
        <v>-2.8483822903309601</v>
      </c>
    </row>
    <row r="9042" spans="1:2" x14ac:dyDescent="0.25">
      <c r="A9042">
        <f>-20.5957340570861</f>
        <v>-20.595734057086101</v>
      </c>
      <c r="B9042">
        <v>-11.2558501829965</v>
      </c>
    </row>
    <row r="9043" spans="1:2" x14ac:dyDescent="0.25">
      <c r="A9043">
        <f>-25.3794696360559</f>
        <v>-25.379469636055902</v>
      </c>
      <c r="B9043">
        <v>-10.7737927698651</v>
      </c>
    </row>
    <row r="9044" spans="1:2" x14ac:dyDescent="0.25">
      <c r="A9044">
        <v>29.035397310964299</v>
      </c>
      <c r="B9044">
        <v>-9.5778562537061998</v>
      </c>
    </row>
    <row r="9045" spans="1:2" x14ac:dyDescent="0.25">
      <c r="A9045">
        <v>21.875538085647399</v>
      </c>
      <c r="B9045">
        <v>-8.8034795852582608</v>
      </c>
    </row>
    <row r="9046" spans="1:2" x14ac:dyDescent="0.25">
      <c r="A9046">
        <v>-1.7268230570985901</v>
      </c>
      <c r="B9046">
        <v>3.3272362160478401</v>
      </c>
    </row>
    <row r="9047" spans="1:2" x14ac:dyDescent="0.25">
      <c r="A9047">
        <v>33.299028167638298</v>
      </c>
      <c r="B9047">
        <v>-2.7998950689595099</v>
      </c>
    </row>
    <row r="9048" spans="1:2" x14ac:dyDescent="0.25">
      <c r="A9048">
        <f>-17.7751861600482</f>
        <v>-17.7751861600482</v>
      </c>
      <c r="B9048">
        <v>-13.471576909846601</v>
      </c>
    </row>
    <row r="9049" spans="1:2" x14ac:dyDescent="0.25">
      <c r="A9049">
        <f>-16.93031532289</f>
        <v>-16.930315322889999</v>
      </c>
      <c r="B9049">
        <v>-16.540747620834701</v>
      </c>
    </row>
    <row r="9050" spans="1:2" x14ac:dyDescent="0.25">
      <c r="A9050">
        <v>34.095179138909401</v>
      </c>
      <c r="B9050">
        <v>-6.0272031848376901</v>
      </c>
    </row>
    <row r="9051" spans="1:2" x14ac:dyDescent="0.25">
      <c r="A9051">
        <v>25.712392798907199</v>
      </c>
      <c r="B9051">
        <v>-3.3710910530781599</v>
      </c>
    </row>
    <row r="9052" spans="1:2" x14ac:dyDescent="0.25">
      <c r="A9052">
        <v>9.0270951072678702</v>
      </c>
      <c r="B9052">
        <v>5.2541332007164296</v>
      </c>
    </row>
    <row r="9053" spans="1:2" x14ac:dyDescent="0.25">
      <c r="A9053">
        <v>31.193552630922898</v>
      </c>
      <c r="B9053">
        <v>-4.5240483647952097</v>
      </c>
    </row>
    <row r="9054" spans="1:2" x14ac:dyDescent="0.25">
      <c r="A9054">
        <v>-0.55929260722776597</v>
      </c>
      <c r="B9054">
        <v>2.9538025478444099</v>
      </c>
    </row>
    <row r="9055" spans="1:2" x14ac:dyDescent="0.25">
      <c r="A9055">
        <v>25.094866026861801</v>
      </c>
      <c r="B9055">
        <v>-8.9119018578072602</v>
      </c>
    </row>
    <row r="9056" spans="1:2" x14ac:dyDescent="0.25">
      <c r="A9056">
        <f>-26.9282496876221</f>
        <v>-26.928249687622099</v>
      </c>
      <c r="B9056">
        <v>-10.011526439016</v>
      </c>
    </row>
    <row r="9057" spans="1:2" x14ac:dyDescent="0.25">
      <c r="A9057">
        <f>-15.6399509032538</f>
        <v>-15.6399509032538</v>
      </c>
      <c r="B9057">
        <v>-14.856725422234501</v>
      </c>
    </row>
    <row r="9058" spans="1:2" x14ac:dyDescent="0.25">
      <c r="A9058">
        <v>3.2467587545454002</v>
      </c>
      <c r="B9058">
        <v>1.50238648987652</v>
      </c>
    </row>
    <row r="9059" spans="1:2" x14ac:dyDescent="0.25">
      <c r="A9059">
        <f>-34.2896417447125</f>
        <v>-34.289641744712497</v>
      </c>
      <c r="B9059">
        <v>-10.963428950161299</v>
      </c>
    </row>
    <row r="9060" spans="1:2" x14ac:dyDescent="0.25">
      <c r="A9060">
        <v>36.2647930049961</v>
      </c>
      <c r="B9060">
        <v>-7.7419780361534496</v>
      </c>
    </row>
    <row r="9061" spans="1:2" x14ac:dyDescent="0.25">
      <c r="A9061">
        <v>38.794998192883398</v>
      </c>
      <c r="B9061">
        <v>-1.98824883237922</v>
      </c>
    </row>
    <row r="9062" spans="1:2" x14ac:dyDescent="0.25">
      <c r="A9062">
        <f>-19.2746912571785</f>
        <v>-19.2746912571785</v>
      </c>
      <c r="B9062">
        <v>-17.5470924262846</v>
      </c>
    </row>
    <row r="9063" spans="1:2" x14ac:dyDescent="0.25">
      <c r="A9063">
        <f>-22.9818930142113</f>
        <v>-22.981893014211298</v>
      </c>
      <c r="B9063">
        <v>-9.5405283571071102</v>
      </c>
    </row>
    <row r="9064" spans="1:2" x14ac:dyDescent="0.25">
      <c r="A9064">
        <v>-1.1080080027864401</v>
      </c>
      <c r="B9064">
        <v>2.5154591718749</v>
      </c>
    </row>
    <row r="9065" spans="1:2" x14ac:dyDescent="0.25">
      <c r="A9065">
        <v>27.1355598466061</v>
      </c>
      <c r="B9065">
        <v>-3.89970003434824</v>
      </c>
    </row>
    <row r="9066" spans="1:2" x14ac:dyDescent="0.25">
      <c r="A9066">
        <v>4.3815930200664699</v>
      </c>
      <c r="B9066">
        <v>8.7916928500602207</v>
      </c>
    </row>
    <row r="9067" spans="1:2" x14ac:dyDescent="0.25">
      <c r="A9067">
        <v>-1.6962196960420499</v>
      </c>
      <c r="B9067">
        <v>3.6290082284582601</v>
      </c>
    </row>
    <row r="9068" spans="1:2" x14ac:dyDescent="0.25">
      <c r="A9068">
        <v>3.1713183755099799</v>
      </c>
      <c r="B9068">
        <v>8.5288150111820098</v>
      </c>
    </row>
    <row r="9069" spans="1:2" x14ac:dyDescent="0.25">
      <c r="A9069">
        <v>8.5764507425892909</v>
      </c>
      <c r="B9069">
        <v>9.5623317232213108</v>
      </c>
    </row>
    <row r="9070" spans="1:2" x14ac:dyDescent="0.25">
      <c r="A9070">
        <v>34.155616773869603</v>
      </c>
      <c r="B9070">
        <v>-3.7288424071580999</v>
      </c>
    </row>
    <row r="9071" spans="1:2" x14ac:dyDescent="0.25">
      <c r="A9071">
        <f>-30.5943959754501</f>
        <v>-30.594395975450102</v>
      </c>
      <c r="B9071">
        <v>-10.516860777482499</v>
      </c>
    </row>
    <row r="9072" spans="1:2" x14ac:dyDescent="0.25">
      <c r="A9072">
        <v>5.2855340605595602</v>
      </c>
      <c r="B9072">
        <v>2.3491159194173998</v>
      </c>
    </row>
    <row r="9073" spans="1:2" x14ac:dyDescent="0.25">
      <c r="A9073">
        <v>22.1738206407014</v>
      </c>
      <c r="B9073">
        <v>-6.9130323768161901</v>
      </c>
    </row>
    <row r="9074" spans="1:2" x14ac:dyDescent="0.25">
      <c r="A9074">
        <f>-22.7556725692317</f>
        <v>-22.755672569231699</v>
      </c>
      <c r="B9074">
        <v>-17.0296570461798</v>
      </c>
    </row>
    <row r="9075" spans="1:2" x14ac:dyDescent="0.25">
      <c r="A9075">
        <f>-29.4230545464342</f>
        <v>-29.423054546434201</v>
      </c>
      <c r="B9075">
        <v>-17.278399821242299</v>
      </c>
    </row>
    <row r="9076" spans="1:2" x14ac:dyDescent="0.25">
      <c r="A9076">
        <f>-21.4694040770561</f>
        <v>-21.469404077056101</v>
      </c>
      <c r="B9076">
        <v>-10.418934968658</v>
      </c>
    </row>
    <row r="9077" spans="1:2" x14ac:dyDescent="0.25">
      <c r="A9077">
        <f>-27.6129312931782</f>
        <v>-27.6129312931782</v>
      </c>
      <c r="B9077">
        <v>-18.1597447449833</v>
      </c>
    </row>
    <row r="9078" spans="1:2" x14ac:dyDescent="0.25">
      <c r="A9078">
        <f>-31.8589937305424</f>
        <v>-31.858993730542402</v>
      </c>
      <c r="B9078">
        <v>-16.290339683955999</v>
      </c>
    </row>
    <row r="9079" spans="1:2" x14ac:dyDescent="0.25">
      <c r="A9079">
        <f>-25.6166531329641</f>
        <v>-25.6166531329641</v>
      </c>
      <c r="B9079">
        <v>-18.550953345803901</v>
      </c>
    </row>
    <row r="9080" spans="1:2" x14ac:dyDescent="0.25">
      <c r="A9080">
        <v>26.000890015464002</v>
      </c>
      <c r="B9080">
        <v>-6.0054743976659397</v>
      </c>
    </row>
    <row r="9081" spans="1:2" x14ac:dyDescent="0.25">
      <c r="A9081">
        <f>-23.4991716649618</f>
        <v>-23.4991716649618</v>
      </c>
      <c r="B9081">
        <v>-18.752096431024398</v>
      </c>
    </row>
    <row r="9082" spans="1:2" x14ac:dyDescent="0.25">
      <c r="A9082">
        <v>1.3612112491038699</v>
      </c>
      <c r="B9082">
        <v>6.38062186200135</v>
      </c>
    </row>
    <row r="9083" spans="1:2" x14ac:dyDescent="0.25">
      <c r="A9083">
        <v>0.65186086180423097</v>
      </c>
      <c r="B9083">
        <v>1.7042813530199801</v>
      </c>
    </row>
    <row r="9084" spans="1:2" x14ac:dyDescent="0.25">
      <c r="A9084">
        <v>6.0381813914197497</v>
      </c>
      <c r="B9084">
        <v>3.5196127195144999</v>
      </c>
    </row>
    <row r="9085" spans="1:2" x14ac:dyDescent="0.25">
      <c r="A9085">
        <v>38.989295140705401</v>
      </c>
      <c r="B9085">
        <v>-6.6450501020309503</v>
      </c>
    </row>
    <row r="9086" spans="1:2" x14ac:dyDescent="0.25">
      <c r="A9086">
        <v>-5.7482803045891</v>
      </c>
      <c r="B9086">
        <v>3.3342386985330199</v>
      </c>
    </row>
    <row r="9087" spans="1:2" x14ac:dyDescent="0.25">
      <c r="A9087">
        <f>-27.7330637539138</f>
        <v>-27.7330637539138</v>
      </c>
      <c r="B9087">
        <v>-10.1695597627577</v>
      </c>
    </row>
    <row r="9088" spans="1:2" x14ac:dyDescent="0.25">
      <c r="A9088">
        <v>2.35027640099739</v>
      </c>
      <c r="B9088">
        <v>2.31731967459248</v>
      </c>
    </row>
    <row r="9089" spans="1:2" x14ac:dyDescent="0.25">
      <c r="A9089">
        <f>-31.8396727480583</f>
        <v>-31.839672748058302</v>
      </c>
      <c r="B9089">
        <v>-13.6269051897381</v>
      </c>
    </row>
    <row r="9090" spans="1:2" x14ac:dyDescent="0.25">
      <c r="A9090">
        <v>35.791034542523001</v>
      </c>
      <c r="B9090">
        <v>-6.8737412090014196</v>
      </c>
    </row>
    <row r="9091" spans="1:2" x14ac:dyDescent="0.25">
      <c r="A9091">
        <f>-15.7802114770501</f>
        <v>-15.7802114770501</v>
      </c>
      <c r="B9091">
        <v>-13.7688927982375</v>
      </c>
    </row>
    <row r="9092" spans="1:2" x14ac:dyDescent="0.25">
      <c r="A9092">
        <v>22.541018736708299</v>
      </c>
      <c r="B9092">
        <v>-4.4384329009735799</v>
      </c>
    </row>
    <row r="9093" spans="1:2" x14ac:dyDescent="0.25">
      <c r="A9093">
        <v>1.5947030296086</v>
      </c>
      <c r="B9093">
        <v>3.5576190322401802</v>
      </c>
    </row>
    <row r="9094" spans="1:2" x14ac:dyDescent="0.25">
      <c r="A9094">
        <v>0.92111213390901803</v>
      </c>
      <c r="B9094">
        <v>9.3231869821460691</v>
      </c>
    </row>
    <row r="9095" spans="1:2" x14ac:dyDescent="0.25">
      <c r="A9095">
        <v>34.4592962571557</v>
      </c>
      <c r="B9095">
        <v>-6.4080995509108103</v>
      </c>
    </row>
    <row r="9096" spans="1:2" x14ac:dyDescent="0.25">
      <c r="A9096">
        <f>-19.6308572588309</f>
        <v>-19.6308572588309</v>
      </c>
      <c r="B9096">
        <v>-9.7071658853848</v>
      </c>
    </row>
    <row r="9097" spans="1:2" x14ac:dyDescent="0.25">
      <c r="A9097">
        <v>36.420575915065299</v>
      </c>
      <c r="B9097">
        <v>-3.46239302479347</v>
      </c>
    </row>
    <row r="9098" spans="1:2" x14ac:dyDescent="0.25">
      <c r="A9098">
        <v>27.976593016007399</v>
      </c>
      <c r="B9098">
        <v>-7.7718601356431298</v>
      </c>
    </row>
    <row r="9099" spans="1:2" x14ac:dyDescent="0.25">
      <c r="A9099">
        <f>-29.5419681630093</f>
        <v>-29.541968163009301</v>
      </c>
      <c r="B9099">
        <v>-18.557130669894299</v>
      </c>
    </row>
    <row r="9100" spans="1:2" x14ac:dyDescent="0.25">
      <c r="A9100">
        <v>25.794918919162999</v>
      </c>
      <c r="B9100">
        <v>-6.1298857821949104</v>
      </c>
    </row>
    <row r="9101" spans="1:2" x14ac:dyDescent="0.25">
      <c r="A9101">
        <f>-27.0875736125251</f>
        <v>-27.087573612525102</v>
      </c>
      <c r="B9101">
        <v>-12.939393937925701</v>
      </c>
    </row>
    <row r="9102" spans="1:2" x14ac:dyDescent="0.25">
      <c r="A9102">
        <f>-17.6432809581198</f>
        <v>-17.643280958119799</v>
      </c>
      <c r="B9102">
        <v>-14.5219405451301</v>
      </c>
    </row>
    <row r="9103" spans="1:2" x14ac:dyDescent="0.25">
      <c r="A9103">
        <f>-34.3307695024415</f>
        <v>-34.330769502441498</v>
      </c>
      <c r="B9103">
        <v>-11.699572493484199</v>
      </c>
    </row>
    <row r="9104" spans="1:2" x14ac:dyDescent="0.25">
      <c r="A9104">
        <f>-15.9359937803725</f>
        <v>-15.935993780372501</v>
      </c>
      <c r="B9104">
        <v>-18.941462956589099</v>
      </c>
    </row>
    <row r="9105" spans="1:2" x14ac:dyDescent="0.25">
      <c r="A9105">
        <f>-20.5670699093125</f>
        <v>-20.567069909312501</v>
      </c>
      <c r="B9105">
        <v>-14.807376620983099</v>
      </c>
    </row>
    <row r="9106" spans="1:2" x14ac:dyDescent="0.25">
      <c r="A9106">
        <v>26.258413688177299</v>
      </c>
      <c r="B9106">
        <v>-5.7339134258929301</v>
      </c>
    </row>
    <row r="9107" spans="1:2" x14ac:dyDescent="0.25">
      <c r="A9107">
        <f>-28.738728217963</f>
        <v>-28.738728217963001</v>
      </c>
      <c r="B9107">
        <v>-15.3800129989525</v>
      </c>
    </row>
    <row r="9108" spans="1:2" x14ac:dyDescent="0.25">
      <c r="A9108">
        <v>39.8863590443449</v>
      </c>
      <c r="B9108">
        <v>-0.461621312590622</v>
      </c>
    </row>
    <row r="9109" spans="1:2" x14ac:dyDescent="0.25">
      <c r="A9109">
        <v>22.2806830477607</v>
      </c>
      <c r="B9109">
        <v>-0.56113255586950705</v>
      </c>
    </row>
    <row r="9110" spans="1:2" x14ac:dyDescent="0.25">
      <c r="A9110">
        <f>-30.8835276358517</f>
        <v>-30.883527635851699</v>
      </c>
      <c r="B9110">
        <v>-18.1882089047214</v>
      </c>
    </row>
    <row r="9111" spans="1:2" x14ac:dyDescent="0.25">
      <c r="A9111">
        <f>-26.0321354253431</f>
        <v>-26.0321354253431</v>
      </c>
      <c r="B9111">
        <v>-15.024549597110401</v>
      </c>
    </row>
    <row r="9112" spans="1:2" x14ac:dyDescent="0.25">
      <c r="A9112">
        <v>28.332021819029801</v>
      </c>
      <c r="B9112">
        <v>-1.42129668396701</v>
      </c>
    </row>
    <row r="9113" spans="1:2" x14ac:dyDescent="0.25">
      <c r="A9113">
        <v>-0.73997705208196596</v>
      </c>
      <c r="B9113">
        <v>2.9866475573237299</v>
      </c>
    </row>
    <row r="9114" spans="1:2" x14ac:dyDescent="0.25">
      <c r="A9114">
        <v>24.4119673618221</v>
      </c>
      <c r="B9114">
        <v>-1.0677845495664999</v>
      </c>
    </row>
    <row r="9115" spans="1:2" x14ac:dyDescent="0.25">
      <c r="A9115">
        <v>7.2147364325662098</v>
      </c>
      <c r="B9115">
        <v>1.26176047559061</v>
      </c>
    </row>
    <row r="9116" spans="1:2" x14ac:dyDescent="0.25">
      <c r="A9116">
        <v>36.087910731136802</v>
      </c>
      <c r="B9116">
        <v>-8.3731722015043601</v>
      </c>
    </row>
    <row r="9117" spans="1:2" x14ac:dyDescent="0.25">
      <c r="A9117">
        <v>1.7572220556936899</v>
      </c>
      <c r="B9117">
        <v>8.3718557649494691</v>
      </c>
    </row>
    <row r="9118" spans="1:2" x14ac:dyDescent="0.25">
      <c r="A9118">
        <v>39.170253919996398</v>
      </c>
      <c r="B9118">
        <v>-2.4482273306734101</v>
      </c>
    </row>
    <row r="9119" spans="1:2" x14ac:dyDescent="0.25">
      <c r="A9119">
        <f>-34.469929525197</f>
        <v>-34.469929525197003</v>
      </c>
      <c r="B9119">
        <v>-13.259073213891</v>
      </c>
    </row>
    <row r="9120" spans="1:2" x14ac:dyDescent="0.25">
      <c r="A9120">
        <v>13.161929634592701</v>
      </c>
      <c r="B9120">
        <v>3.0658984455676102</v>
      </c>
    </row>
    <row r="9121" spans="1:2" x14ac:dyDescent="0.25">
      <c r="A9121">
        <f>-16.7838307574287</f>
        <v>-16.783830757428699</v>
      </c>
      <c r="B9121">
        <v>-13.6894063830233</v>
      </c>
    </row>
    <row r="9122" spans="1:2" x14ac:dyDescent="0.25">
      <c r="A9122">
        <f>-17.0226032960371</f>
        <v>-17.022603296037101</v>
      </c>
      <c r="B9122">
        <v>-17.288396238937001</v>
      </c>
    </row>
    <row r="9123" spans="1:2" x14ac:dyDescent="0.25">
      <c r="A9123">
        <f>-25.2013844942731</f>
        <v>-25.2013844942731</v>
      </c>
      <c r="B9123">
        <v>-15.4450073441466</v>
      </c>
    </row>
    <row r="9124" spans="1:2" x14ac:dyDescent="0.25">
      <c r="A9124">
        <v>-1.7790186886083901</v>
      </c>
      <c r="B9124">
        <v>8.0309192854818399</v>
      </c>
    </row>
    <row r="9125" spans="1:2" x14ac:dyDescent="0.25">
      <c r="A9125">
        <v>8.0503495849661508</v>
      </c>
      <c r="B9125">
        <v>5.9108833426440102</v>
      </c>
    </row>
    <row r="9126" spans="1:2" x14ac:dyDescent="0.25">
      <c r="A9126">
        <v>39.169355982348797</v>
      </c>
      <c r="B9126">
        <v>-5.2548583999737</v>
      </c>
    </row>
    <row r="9127" spans="1:2" x14ac:dyDescent="0.25">
      <c r="A9127">
        <f>-32.4488468803947</f>
        <v>-32.448846880394697</v>
      </c>
      <c r="B9127">
        <v>-11.441632499055499</v>
      </c>
    </row>
    <row r="9128" spans="1:2" x14ac:dyDescent="0.25">
      <c r="A9128">
        <v>28.696266571438699</v>
      </c>
      <c r="B9128">
        <v>-3.8539420487126099</v>
      </c>
    </row>
    <row r="9129" spans="1:2" x14ac:dyDescent="0.25">
      <c r="A9129">
        <f>-16.7827287507035</f>
        <v>-16.782728750703502</v>
      </c>
      <c r="B9129">
        <v>-15.791956585084</v>
      </c>
    </row>
    <row r="9130" spans="1:2" x14ac:dyDescent="0.25">
      <c r="A9130">
        <v>-5.2164300175888396</v>
      </c>
      <c r="B9130">
        <v>7.7074469382966004</v>
      </c>
    </row>
    <row r="9131" spans="1:2" x14ac:dyDescent="0.25">
      <c r="A9131">
        <v>30.401265174381098</v>
      </c>
      <c r="B9131">
        <v>0.120220729209512</v>
      </c>
    </row>
    <row r="9132" spans="1:2" x14ac:dyDescent="0.25">
      <c r="A9132">
        <v>9.6310480613258793</v>
      </c>
      <c r="B9132">
        <v>2.9777107596093599</v>
      </c>
    </row>
    <row r="9133" spans="1:2" x14ac:dyDescent="0.25">
      <c r="A9133">
        <v>20.847291709800199</v>
      </c>
      <c r="B9133">
        <v>-2.2050090862554899</v>
      </c>
    </row>
    <row r="9134" spans="1:2" x14ac:dyDescent="0.25">
      <c r="A9134">
        <v>27.730218650394299</v>
      </c>
      <c r="B9134">
        <v>-8.1799141160791802</v>
      </c>
    </row>
    <row r="9135" spans="1:2" x14ac:dyDescent="0.25">
      <c r="A9135">
        <f>-23.725895694499</f>
        <v>-23.725895694498998</v>
      </c>
      <c r="B9135">
        <v>-15.5464764030176</v>
      </c>
    </row>
    <row r="9136" spans="1:2" x14ac:dyDescent="0.25">
      <c r="A9136">
        <f>-29.8426786200613</f>
        <v>-29.842678620061299</v>
      </c>
      <c r="B9136">
        <v>-15.208326082642801</v>
      </c>
    </row>
    <row r="9137" spans="1:2" x14ac:dyDescent="0.25">
      <c r="A9137">
        <f>-18.3001554950434</f>
        <v>-18.300155495043398</v>
      </c>
      <c r="B9137">
        <v>-17.848710187936</v>
      </c>
    </row>
    <row r="9138" spans="1:2" x14ac:dyDescent="0.25">
      <c r="A9138">
        <v>0.217640099156474</v>
      </c>
      <c r="B9138">
        <v>2.2432503053900499</v>
      </c>
    </row>
    <row r="9139" spans="1:2" x14ac:dyDescent="0.25">
      <c r="A9139">
        <v>-1.1312091826409201</v>
      </c>
      <c r="B9139">
        <v>4.6984355876403097</v>
      </c>
    </row>
    <row r="9140" spans="1:2" x14ac:dyDescent="0.25">
      <c r="A9140">
        <v>36.052199326478302</v>
      </c>
      <c r="B9140">
        <v>-9.4758875514478405</v>
      </c>
    </row>
    <row r="9141" spans="1:2" x14ac:dyDescent="0.25">
      <c r="A9141">
        <v>8.2613509650451409</v>
      </c>
      <c r="B9141">
        <v>5.5870404240979799</v>
      </c>
    </row>
    <row r="9142" spans="1:2" x14ac:dyDescent="0.25">
      <c r="A9142">
        <f>-22.871656671211</f>
        <v>-22.871656671210999</v>
      </c>
      <c r="B9142">
        <v>-18.459950646238699</v>
      </c>
    </row>
    <row r="9143" spans="1:2" x14ac:dyDescent="0.25">
      <c r="A9143">
        <v>8.03685256760917</v>
      </c>
      <c r="B9143">
        <v>2.9075714053786199</v>
      </c>
    </row>
    <row r="9144" spans="1:2" x14ac:dyDescent="0.25">
      <c r="A9144">
        <v>35.6803130978385</v>
      </c>
      <c r="B9144">
        <v>-4.0220695541672598</v>
      </c>
    </row>
    <row r="9145" spans="1:2" x14ac:dyDescent="0.25">
      <c r="A9145">
        <v>27.180401915335899</v>
      </c>
      <c r="B9145">
        <v>-7.5927183304513601</v>
      </c>
    </row>
    <row r="9146" spans="1:2" x14ac:dyDescent="0.25">
      <c r="A9146">
        <v>24.8048001905102</v>
      </c>
      <c r="B9146">
        <v>-7.4774607826629902</v>
      </c>
    </row>
    <row r="9147" spans="1:2" x14ac:dyDescent="0.25">
      <c r="A9147">
        <v>30.911878588243599</v>
      </c>
      <c r="B9147">
        <v>-0.60301094165362201</v>
      </c>
    </row>
    <row r="9148" spans="1:2" x14ac:dyDescent="0.25">
      <c r="A9148">
        <v>39.733634127244599</v>
      </c>
      <c r="B9148">
        <v>-9.3480418028609407</v>
      </c>
    </row>
    <row r="9149" spans="1:2" x14ac:dyDescent="0.25">
      <c r="A9149">
        <f>-30.8086740396959</f>
        <v>-30.808674039695902</v>
      </c>
      <c r="B9149">
        <v>-13.2243075654058</v>
      </c>
    </row>
    <row r="9150" spans="1:2" x14ac:dyDescent="0.25">
      <c r="A9150">
        <v>28.925445122420701</v>
      </c>
      <c r="B9150">
        <v>-8.2229755274417293</v>
      </c>
    </row>
    <row r="9151" spans="1:2" x14ac:dyDescent="0.25">
      <c r="A9151">
        <f>-21.6598869894415</f>
        <v>-21.6598869894415</v>
      </c>
      <c r="B9151">
        <v>-13.119416857458299</v>
      </c>
    </row>
    <row r="9152" spans="1:2" x14ac:dyDescent="0.25">
      <c r="A9152">
        <f>-19.9792420944101</f>
        <v>-19.9792420944101</v>
      </c>
      <c r="B9152">
        <v>-12.144916777493799</v>
      </c>
    </row>
    <row r="9153" spans="1:2" x14ac:dyDescent="0.25">
      <c r="A9153">
        <v>0.374515880135672</v>
      </c>
      <c r="B9153">
        <v>0.74228536851681504</v>
      </c>
    </row>
    <row r="9154" spans="1:2" x14ac:dyDescent="0.25">
      <c r="A9154">
        <v>2.3892782137481001</v>
      </c>
      <c r="B9154">
        <v>3.27625091636359</v>
      </c>
    </row>
    <row r="9155" spans="1:2" x14ac:dyDescent="0.25">
      <c r="A9155">
        <f>-20.2426075398853</f>
        <v>-20.242607539885299</v>
      </c>
      <c r="B9155">
        <v>-10.4090084337034</v>
      </c>
    </row>
    <row r="9156" spans="1:2" x14ac:dyDescent="0.25">
      <c r="A9156">
        <f>-35.2634587350919</f>
        <v>-35.263458735091902</v>
      </c>
      <c r="B9156">
        <v>-13.2689218357029</v>
      </c>
    </row>
    <row r="9157" spans="1:2" x14ac:dyDescent="0.25">
      <c r="A9157">
        <f>-16.3042320518734</f>
        <v>-16.304232051873399</v>
      </c>
      <c r="B9157">
        <v>-15.4943419860767</v>
      </c>
    </row>
    <row r="9158" spans="1:2" x14ac:dyDescent="0.25">
      <c r="A9158">
        <v>22.828579573919299</v>
      </c>
      <c r="B9158">
        <v>-4.8891816145530402</v>
      </c>
    </row>
    <row r="9159" spans="1:2" x14ac:dyDescent="0.25">
      <c r="A9159">
        <v>-0.80607887781766696</v>
      </c>
      <c r="B9159">
        <v>0.73070953960428198</v>
      </c>
    </row>
    <row r="9160" spans="1:2" x14ac:dyDescent="0.25">
      <c r="A9160">
        <v>-4.0516089377931701</v>
      </c>
      <c r="B9160">
        <v>3.6799566483767299</v>
      </c>
    </row>
    <row r="9161" spans="1:2" x14ac:dyDescent="0.25">
      <c r="A9161">
        <v>27.3766779812746</v>
      </c>
      <c r="B9161">
        <v>-8.0287597212810695</v>
      </c>
    </row>
    <row r="9162" spans="1:2" x14ac:dyDescent="0.25">
      <c r="A9162">
        <f>-16.3876312924812</f>
        <v>-16.387631292481199</v>
      </c>
      <c r="B9162">
        <v>-14.5982130738713</v>
      </c>
    </row>
    <row r="9163" spans="1:2" x14ac:dyDescent="0.25">
      <c r="A9163">
        <v>0.53639840178171105</v>
      </c>
      <c r="B9163">
        <v>0.206930183735859</v>
      </c>
    </row>
    <row r="9164" spans="1:2" x14ac:dyDescent="0.25">
      <c r="A9164">
        <v>8.0158581152655994</v>
      </c>
      <c r="B9164">
        <v>0.30354253173842599</v>
      </c>
    </row>
    <row r="9165" spans="1:2" x14ac:dyDescent="0.25">
      <c r="A9165">
        <v>6.4448840862410703</v>
      </c>
      <c r="B9165">
        <v>4.6502846232967299</v>
      </c>
    </row>
    <row r="9166" spans="1:2" x14ac:dyDescent="0.25">
      <c r="A9166">
        <f>-27.8684818969124</f>
        <v>-27.8684818969124</v>
      </c>
      <c r="B9166">
        <v>-16.3104196688206</v>
      </c>
    </row>
    <row r="9167" spans="1:2" x14ac:dyDescent="0.25">
      <c r="A9167">
        <v>34.568450581136297</v>
      </c>
      <c r="B9167">
        <v>-3.86242147492879</v>
      </c>
    </row>
    <row r="9168" spans="1:2" x14ac:dyDescent="0.25">
      <c r="A9168">
        <v>13.3914206621292</v>
      </c>
      <c r="B9168">
        <v>9.5679813137711101</v>
      </c>
    </row>
    <row r="9169" spans="1:2" x14ac:dyDescent="0.25">
      <c r="A9169">
        <v>1.38545692213879</v>
      </c>
      <c r="B9169">
        <v>6.0147049825853696</v>
      </c>
    </row>
    <row r="9170" spans="1:2" x14ac:dyDescent="0.25">
      <c r="A9170">
        <v>21.463328089100798</v>
      </c>
      <c r="B9170">
        <v>-1.13360838478722</v>
      </c>
    </row>
    <row r="9171" spans="1:2" x14ac:dyDescent="0.25">
      <c r="A9171">
        <v>38.2241699779619</v>
      </c>
      <c r="B9171">
        <v>-4.2485186867773503</v>
      </c>
    </row>
    <row r="9172" spans="1:2" x14ac:dyDescent="0.25">
      <c r="A9172">
        <v>13.2755632250747</v>
      </c>
      <c r="B9172">
        <v>5.6664898918403797</v>
      </c>
    </row>
    <row r="9173" spans="1:2" x14ac:dyDescent="0.25">
      <c r="A9173">
        <v>28.773290265619998</v>
      </c>
      <c r="B9173">
        <v>-1.30446856055855</v>
      </c>
    </row>
    <row r="9174" spans="1:2" x14ac:dyDescent="0.25">
      <c r="A9174">
        <v>35.519990262032998</v>
      </c>
      <c r="B9174">
        <v>-1.00400248917543</v>
      </c>
    </row>
    <row r="9175" spans="1:2" x14ac:dyDescent="0.25">
      <c r="A9175">
        <v>35.1827491306003</v>
      </c>
      <c r="B9175">
        <v>-8.6561990975938095</v>
      </c>
    </row>
    <row r="9176" spans="1:2" x14ac:dyDescent="0.25">
      <c r="A9176">
        <v>-3.5477080967612999</v>
      </c>
      <c r="B9176">
        <v>0.54547885209524205</v>
      </c>
    </row>
    <row r="9177" spans="1:2" x14ac:dyDescent="0.25">
      <c r="A9177">
        <v>23.777065903375401</v>
      </c>
      <c r="B9177">
        <v>-3.68100187154208</v>
      </c>
    </row>
    <row r="9178" spans="1:2" x14ac:dyDescent="0.25">
      <c r="A9178">
        <f>-22.3328812577132</f>
        <v>-22.332881257713201</v>
      </c>
      <c r="B9178">
        <v>-13.6755633602528</v>
      </c>
    </row>
    <row r="9179" spans="1:2" x14ac:dyDescent="0.25">
      <c r="A9179">
        <v>24.089353879091</v>
      </c>
      <c r="B9179">
        <v>-6.4838609132607798</v>
      </c>
    </row>
    <row r="9180" spans="1:2" x14ac:dyDescent="0.25">
      <c r="A9180">
        <v>39.443698321938498</v>
      </c>
      <c r="B9180">
        <v>-9.4926026260769802</v>
      </c>
    </row>
    <row r="9181" spans="1:2" x14ac:dyDescent="0.25">
      <c r="A9181">
        <f>-16.3807514773609</f>
        <v>-16.380751477360899</v>
      </c>
      <c r="B9181">
        <v>-12.205463349864701</v>
      </c>
    </row>
    <row r="9182" spans="1:2" x14ac:dyDescent="0.25">
      <c r="A9182">
        <v>40.200945607823201</v>
      </c>
      <c r="B9182">
        <v>-8.9579307295212498</v>
      </c>
    </row>
    <row r="9183" spans="1:2" x14ac:dyDescent="0.25">
      <c r="A9183">
        <v>29.894971732293499</v>
      </c>
      <c r="B9183">
        <v>-8.8624905282958206</v>
      </c>
    </row>
    <row r="9184" spans="1:2" x14ac:dyDescent="0.25">
      <c r="A9184">
        <v>11.493887286520399</v>
      </c>
      <c r="B9184">
        <v>3.518776380587</v>
      </c>
    </row>
    <row r="9185" spans="1:2" x14ac:dyDescent="0.25">
      <c r="A9185">
        <v>32.648731797695902</v>
      </c>
      <c r="B9185">
        <v>-0.45766551339463502</v>
      </c>
    </row>
    <row r="9186" spans="1:2" x14ac:dyDescent="0.25">
      <c r="A9186">
        <v>8.2819428101147903</v>
      </c>
      <c r="B9186">
        <v>1.5149445984047201</v>
      </c>
    </row>
    <row r="9187" spans="1:2" x14ac:dyDescent="0.25">
      <c r="A9187">
        <f>-31.830834865496</f>
        <v>-31.830834865496001</v>
      </c>
      <c r="B9187">
        <v>-13.261021414937099</v>
      </c>
    </row>
    <row r="9188" spans="1:2" x14ac:dyDescent="0.25">
      <c r="A9188">
        <v>32.750212256777402</v>
      </c>
      <c r="B9188">
        <v>-7.6915304430668403</v>
      </c>
    </row>
    <row r="9189" spans="1:2" x14ac:dyDescent="0.25">
      <c r="A9189">
        <v>-4.7577317373050301</v>
      </c>
      <c r="B9189">
        <v>2.43576981169466</v>
      </c>
    </row>
    <row r="9190" spans="1:2" x14ac:dyDescent="0.25">
      <c r="A9190">
        <f>-17.0596531243426</f>
        <v>-17.059653124342599</v>
      </c>
      <c r="B9190">
        <v>-14.713964615947599</v>
      </c>
    </row>
    <row r="9191" spans="1:2" x14ac:dyDescent="0.25">
      <c r="A9191">
        <v>6.0495533961227101</v>
      </c>
      <c r="B9191">
        <v>3.6691032120609601</v>
      </c>
    </row>
    <row r="9192" spans="1:2" x14ac:dyDescent="0.25">
      <c r="A9192">
        <v>27.3347250830249</v>
      </c>
      <c r="B9192">
        <v>-7.9198867113676199</v>
      </c>
    </row>
    <row r="9193" spans="1:2" x14ac:dyDescent="0.25">
      <c r="A9193">
        <v>-0.66578250243552395</v>
      </c>
      <c r="B9193">
        <v>2.7043695206992102</v>
      </c>
    </row>
    <row r="9194" spans="1:2" x14ac:dyDescent="0.25">
      <c r="A9194">
        <f>-30.3504888932628</f>
        <v>-30.350488893262799</v>
      </c>
      <c r="B9194">
        <v>-11.814939161855399</v>
      </c>
    </row>
    <row r="9195" spans="1:2" x14ac:dyDescent="0.25">
      <c r="A9195">
        <v>8.7074804380868596</v>
      </c>
      <c r="B9195">
        <v>3.3254432250366901</v>
      </c>
    </row>
    <row r="9196" spans="1:2" x14ac:dyDescent="0.25">
      <c r="A9196">
        <v>38.385687904420003</v>
      </c>
      <c r="B9196">
        <v>-3.0829108811557302</v>
      </c>
    </row>
    <row r="9197" spans="1:2" x14ac:dyDescent="0.25">
      <c r="A9197">
        <v>11.3939009046819</v>
      </c>
      <c r="B9197">
        <v>8.7958096822047498</v>
      </c>
    </row>
    <row r="9198" spans="1:2" x14ac:dyDescent="0.25">
      <c r="A9198">
        <f>-26.7573784380501</f>
        <v>-26.7573784380501</v>
      </c>
      <c r="B9198">
        <v>-18.310420495053801</v>
      </c>
    </row>
    <row r="9199" spans="1:2" x14ac:dyDescent="0.25">
      <c r="A9199">
        <v>1.66794228167388</v>
      </c>
      <c r="B9199">
        <v>7.2998558070861304</v>
      </c>
    </row>
    <row r="9200" spans="1:2" x14ac:dyDescent="0.25">
      <c r="A9200">
        <v>30.864504494803299</v>
      </c>
      <c r="B9200">
        <v>-0.94680931018095404</v>
      </c>
    </row>
    <row r="9201" spans="1:2" x14ac:dyDescent="0.25">
      <c r="A9201">
        <f>-31.124510774518</f>
        <v>-31.124510774518001</v>
      </c>
      <c r="B9201">
        <v>-14.3067684640408</v>
      </c>
    </row>
    <row r="9202" spans="1:2" x14ac:dyDescent="0.25">
      <c r="A9202">
        <v>10.821083622541201</v>
      </c>
      <c r="B9202">
        <v>5.10759297209768</v>
      </c>
    </row>
    <row r="9203" spans="1:2" x14ac:dyDescent="0.25">
      <c r="A9203">
        <v>26.6533437489236</v>
      </c>
      <c r="B9203">
        <v>-8.9602634214507102</v>
      </c>
    </row>
    <row r="9204" spans="1:2" x14ac:dyDescent="0.25">
      <c r="A9204">
        <f>-31.6846236268417</f>
        <v>-31.684623626841699</v>
      </c>
      <c r="B9204">
        <v>-9.8885159262452103</v>
      </c>
    </row>
    <row r="9205" spans="1:2" x14ac:dyDescent="0.25">
      <c r="A9205">
        <v>6.0368672909299699</v>
      </c>
      <c r="B9205">
        <v>1.7604806411594001</v>
      </c>
    </row>
    <row r="9206" spans="1:2" x14ac:dyDescent="0.25">
      <c r="A9206">
        <v>22.881669352327499</v>
      </c>
      <c r="B9206">
        <v>-4.0268745858853698</v>
      </c>
    </row>
    <row r="9207" spans="1:2" x14ac:dyDescent="0.25">
      <c r="A9207">
        <v>1.8597620100534999</v>
      </c>
      <c r="B9207">
        <v>1.7762228033941101</v>
      </c>
    </row>
    <row r="9208" spans="1:2" x14ac:dyDescent="0.25">
      <c r="A9208">
        <v>6.59345535941927</v>
      </c>
      <c r="B9208">
        <v>8.2020766414102404</v>
      </c>
    </row>
    <row r="9209" spans="1:2" x14ac:dyDescent="0.25">
      <c r="A9209">
        <v>-5.3352855856646402</v>
      </c>
      <c r="B9209">
        <v>6.4978694810469904</v>
      </c>
    </row>
    <row r="9210" spans="1:2" x14ac:dyDescent="0.25">
      <c r="A9210">
        <v>34.062527723794801</v>
      </c>
      <c r="B9210">
        <v>-2.3118548479799101</v>
      </c>
    </row>
    <row r="9211" spans="1:2" x14ac:dyDescent="0.25">
      <c r="A9211">
        <f>-27.3502954457018</f>
        <v>-27.3502954457018</v>
      </c>
      <c r="B9211">
        <v>-10.201789085627601</v>
      </c>
    </row>
    <row r="9212" spans="1:2" x14ac:dyDescent="0.25">
      <c r="A9212">
        <v>13.0696671129324</v>
      </c>
      <c r="B9212">
        <v>7.8521581897357802</v>
      </c>
    </row>
    <row r="9213" spans="1:2" x14ac:dyDescent="0.25">
      <c r="A9213">
        <v>9.7140252123634596</v>
      </c>
      <c r="B9213">
        <v>4.0950587752014203</v>
      </c>
    </row>
    <row r="9214" spans="1:2" x14ac:dyDescent="0.25">
      <c r="A9214">
        <f>-34.2740382295228</f>
        <v>-34.274038229522802</v>
      </c>
      <c r="B9214">
        <v>-10.4454735656161</v>
      </c>
    </row>
    <row r="9215" spans="1:2" x14ac:dyDescent="0.25">
      <c r="A9215">
        <v>-2.83528020163399</v>
      </c>
      <c r="B9215">
        <v>8.8452712242644207</v>
      </c>
    </row>
    <row r="9216" spans="1:2" x14ac:dyDescent="0.25">
      <c r="A9216">
        <v>10.9510283157997</v>
      </c>
      <c r="B9216">
        <v>4.7460014736631697</v>
      </c>
    </row>
    <row r="9217" spans="1:2" x14ac:dyDescent="0.25">
      <c r="A9217">
        <f>-27.075890926241</f>
        <v>-27.075890926241001</v>
      </c>
      <c r="B9217">
        <v>-18.086924348006999</v>
      </c>
    </row>
    <row r="9218" spans="1:2" x14ac:dyDescent="0.25">
      <c r="A9218">
        <v>36.391389255587498</v>
      </c>
      <c r="B9218">
        <v>-9.2052178092056103</v>
      </c>
    </row>
    <row r="9219" spans="1:2" x14ac:dyDescent="0.25">
      <c r="A9219">
        <v>-1.17352091104008E-2</v>
      </c>
      <c r="B9219">
        <v>9.1328317659622797</v>
      </c>
    </row>
    <row r="9220" spans="1:2" x14ac:dyDescent="0.25">
      <c r="A9220">
        <v>21.299843366843401</v>
      </c>
      <c r="B9220">
        <v>-0.322636900216483</v>
      </c>
    </row>
    <row r="9221" spans="1:2" x14ac:dyDescent="0.25">
      <c r="A9221">
        <v>38.981068060532401</v>
      </c>
      <c r="B9221">
        <v>-5.04786669765525</v>
      </c>
    </row>
    <row r="9222" spans="1:2" x14ac:dyDescent="0.25">
      <c r="A9222">
        <v>12.2958677994304</v>
      </c>
      <c r="B9222">
        <v>8.7389571575248599</v>
      </c>
    </row>
    <row r="9223" spans="1:2" x14ac:dyDescent="0.25">
      <c r="A9223">
        <v>29.704171676230398</v>
      </c>
      <c r="B9223">
        <v>-3.8067788894089598</v>
      </c>
    </row>
    <row r="9224" spans="1:2" x14ac:dyDescent="0.25">
      <c r="A9224">
        <v>11.1478126139823</v>
      </c>
      <c r="B9224">
        <v>2.6210413704577</v>
      </c>
    </row>
    <row r="9225" spans="1:2" x14ac:dyDescent="0.25">
      <c r="A9225">
        <f>-22.5295769163747</f>
        <v>-22.529576916374701</v>
      </c>
      <c r="B9225">
        <v>-14.599828822364501</v>
      </c>
    </row>
    <row r="9226" spans="1:2" x14ac:dyDescent="0.25">
      <c r="A9226">
        <v>33.1798838669772</v>
      </c>
      <c r="B9226">
        <v>4.1702293184275796E-3</v>
      </c>
    </row>
    <row r="9227" spans="1:2" x14ac:dyDescent="0.25">
      <c r="A9227">
        <v>12.658936928097599</v>
      </c>
      <c r="B9227">
        <v>5.8990766411909696</v>
      </c>
    </row>
    <row r="9228" spans="1:2" x14ac:dyDescent="0.25">
      <c r="A9228">
        <v>36.336154039687102</v>
      </c>
      <c r="B9228">
        <v>-5.1086252771265697</v>
      </c>
    </row>
    <row r="9229" spans="1:2" x14ac:dyDescent="0.25">
      <c r="A9229">
        <v>22.615514656254</v>
      </c>
      <c r="B9229">
        <v>-8.0512653246183401</v>
      </c>
    </row>
    <row r="9230" spans="1:2" x14ac:dyDescent="0.25">
      <c r="A9230">
        <f>-21.2730814912862</f>
        <v>-21.273081491286199</v>
      </c>
      <c r="B9230">
        <v>-14.266411569992099</v>
      </c>
    </row>
    <row r="9231" spans="1:2" x14ac:dyDescent="0.25">
      <c r="A9231">
        <f>-23.5413228145499</f>
        <v>-23.5413228145499</v>
      </c>
      <c r="B9231">
        <v>-15.318329630361101</v>
      </c>
    </row>
    <row r="9232" spans="1:2" x14ac:dyDescent="0.25">
      <c r="A9232">
        <v>9.8836485515920298</v>
      </c>
      <c r="B9232">
        <v>0.80114845500283605</v>
      </c>
    </row>
    <row r="9233" spans="1:2" x14ac:dyDescent="0.25">
      <c r="A9233">
        <v>36.244562429216998</v>
      </c>
      <c r="B9233">
        <v>-1.3282000518236099</v>
      </c>
    </row>
    <row r="9234" spans="1:2" x14ac:dyDescent="0.25">
      <c r="A9234">
        <v>31.574406153138</v>
      </c>
      <c r="B9234">
        <v>-7.5216895479521302</v>
      </c>
    </row>
    <row r="9235" spans="1:2" x14ac:dyDescent="0.25">
      <c r="A9235">
        <v>13.310617973056299</v>
      </c>
      <c r="B9235">
        <v>2.6245246156564699</v>
      </c>
    </row>
    <row r="9236" spans="1:2" x14ac:dyDescent="0.25">
      <c r="A9236">
        <v>38.382207088957401</v>
      </c>
      <c r="B9236">
        <v>-4.2752700940630097</v>
      </c>
    </row>
    <row r="9237" spans="1:2" x14ac:dyDescent="0.25">
      <c r="A9237">
        <f>-24.4310239447807</f>
        <v>-24.431023944780701</v>
      </c>
      <c r="B9237">
        <v>-18.245233434062001</v>
      </c>
    </row>
    <row r="9238" spans="1:2" x14ac:dyDescent="0.25">
      <c r="A9238">
        <v>33.098711220885697</v>
      </c>
      <c r="B9238">
        <v>-4.7783533286694997</v>
      </c>
    </row>
    <row r="9239" spans="1:2" x14ac:dyDescent="0.25">
      <c r="A9239">
        <v>34.007947155569099</v>
      </c>
      <c r="B9239">
        <v>-7.8802686020784796</v>
      </c>
    </row>
    <row r="9240" spans="1:2" x14ac:dyDescent="0.25">
      <c r="A9240">
        <v>30.663863589213101</v>
      </c>
      <c r="B9240">
        <v>-6.1877456456773103</v>
      </c>
    </row>
    <row r="9241" spans="1:2" x14ac:dyDescent="0.25">
      <c r="A9241">
        <v>38.553694534952903</v>
      </c>
      <c r="B9241">
        <v>-6.0589825317268904</v>
      </c>
    </row>
    <row r="9242" spans="1:2" x14ac:dyDescent="0.25">
      <c r="A9242">
        <v>-1.2028569264231399</v>
      </c>
      <c r="B9242">
        <v>6.8995856065936696</v>
      </c>
    </row>
    <row r="9243" spans="1:2" x14ac:dyDescent="0.25">
      <c r="A9243">
        <f>-32.9691656583464</f>
        <v>-32.969165658346398</v>
      </c>
      <c r="B9243">
        <v>-13.845916358006599</v>
      </c>
    </row>
    <row r="9244" spans="1:2" x14ac:dyDescent="0.25">
      <c r="A9244">
        <v>35.393039154558799</v>
      </c>
      <c r="B9244">
        <v>-1.93429249100711</v>
      </c>
    </row>
    <row r="9245" spans="1:2" x14ac:dyDescent="0.25">
      <c r="A9245">
        <v>10.487907370158901</v>
      </c>
      <c r="B9245">
        <v>2.6504212517052199</v>
      </c>
    </row>
    <row r="9246" spans="1:2" x14ac:dyDescent="0.25">
      <c r="A9246">
        <v>9.6413512294440302</v>
      </c>
      <c r="B9246">
        <v>2.4695055469964098</v>
      </c>
    </row>
    <row r="9247" spans="1:2" x14ac:dyDescent="0.25">
      <c r="A9247">
        <v>32.4938854034869</v>
      </c>
      <c r="B9247">
        <v>-4.1978755199628299</v>
      </c>
    </row>
    <row r="9248" spans="1:2" x14ac:dyDescent="0.25">
      <c r="A9248">
        <v>-2.79145943240127</v>
      </c>
      <c r="B9248">
        <v>2.4362218954519399</v>
      </c>
    </row>
    <row r="9249" spans="1:2" x14ac:dyDescent="0.25">
      <c r="A9249">
        <v>35.015082667302899</v>
      </c>
      <c r="B9249">
        <v>-6.52290061503217</v>
      </c>
    </row>
    <row r="9250" spans="1:2" x14ac:dyDescent="0.25">
      <c r="A9250">
        <f>-32.0923709890976</f>
        <v>-32.092370989097603</v>
      </c>
      <c r="B9250">
        <v>-11.9607640525204</v>
      </c>
    </row>
    <row r="9251" spans="1:2" x14ac:dyDescent="0.25">
      <c r="A9251">
        <v>2.2620253957491601</v>
      </c>
      <c r="B9251">
        <v>5.8166300716367596</v>
      </c>
    </row>
    <row r="9252" spans="1:2" x14ac:dyDescent="0.25">
      <c r="A9252">
        <v>40.705278759167001</v>
      </c>
      <c r="B9252">
        <v>-8.9270020054526302</v>
      </c>
    </row>
    <row r="9253" spans="1:2" x14ac:dyDescent="0.25">
      <c r="A9253">
        <v>-0.84037658260912995</v>
      </c>
      <c r="B9253">
        <v>1.6800797591924499</v>
      </c>
    </row>
    <row r="9254" spans="1:2" x14ac:dyDescent="0.25">
      <c r="A9254">
        <v>-2.9710684845209601</v>
      </c>
      <c r="B9254">
        <v>0.60999360838474004</v>
      </c>
    </row>
    <row r="9255" spans="1:2" x14ac:dyDescent="0.25">
      <c r="A9255">
        <v>3.2623467895198002</v>
      </c>
      <c r="B9255">
        <v>8.3387420398993104</v>
      </c>
    </row>
    <row r="9256" spans="1:2" x14ac:dyDescent="0.25">
      <c r="A9256">
        <f>-34.5318027664295</f>
        <v>-34.5318027664295</v>
      </c>
      <c r="B9256">
        <v>-16.647318407472</v>
      </c>
    </row>
    <row r="9257" spans="1:2" x14ac:dyDescent="0.25">
      <c r="A9257">
        <f>-27.8125074753328</f>
        <v>-27.812507475332801</v>
      </c>
      <c r="B9257">
        <v>-18.307755214424201</v>
      </c>
    </row>
    <row r="9258" spans="1:2" x14ac:dyDescent="0.25">
      <c r="A9258">
        <v>8.46397504685069</v>
      </c>
      <c r="B9258">
        <v>0.73825831136917996</v>
      </c>
    </row>
    <row r="9259" spans="1:2" x14ac:dyDescent="0.25">
      <c r="A9259">
        <f>-24.1739645235036</f>
        <v>-24.173964523503599</v>
      </c>
      <c r="B9259">
        <v>-18.0608278386443</v>
      </c>
    </row>
    <row r="9260" spans="1:2" x14ac:dyDescent="0.25">
      <c r="A9260">
        <f>-25.356645694905</f>
        <v>-25.356645694905001</v>
      </c>
      <c r="B9260">
        <v>-17.6196147649318</v>
      </c>
    </row>
    <row r="9261" spans="1:2" x14ac:dyDescent="0.25">
      <c r="A9261">
        <v>36.991703048199902</v>
      </c>
      <c r="B9261">
        <v>-4.6323873579914903</v>
      </c>
    </row>
    <row r="9262" spans="1:2" x14ac:dyDescent="0.25">
      <c r="A9262">
        <f>-20.3630175264893</f>
        <v>-20.363017526489301</v>
      </c>
      <c r="B9262">
        <v>-13.8643741772186</v>
      </c>
    </row>
    <row r="9263" spans="1:2" x14ac:dyDescent="0.25">
      <c r="A9263">
        <f>-24.3684663535535</f>
        <v>-24.368466353553501</v>
      </c>
      <c r="B9263">
        <v>-16.922424332337101</v>
      </c>
    </row>
    <row r="9264" spans="1:2" x14ac:dyDescent="0.25">
      <c r="A9264">
        <f>-22.8838305189882</f>
        <v>-22.883830518988201</v>
      </c>
      <c r="B9264">
        <v>-13.3278088520417</v>
      </c>
    </row>
    <row r="9265" spans="1:2" x14ac:dyDescent="0.25">
      <c r="A9265">
        <f>-34.889182434219</f>
        <v>-34.889182434219002</v>
      </c>
      <c r="B9265">
        <v>-17.284848747083299</v>
      </c>
    </row>
    <row r="9266" spans="1:2" x14ac:dyDescent="0.25">
      <c r="A9266">
        <v>5.5502917523652204</v>
      </c>
      <c r="B9266">
        <v>5.4610247870350799</v>
      </c>
    </row>
    <row r="9267" spans="1:2" x14ac:dyDescent="0.25">
      <c r="A9267">
        <f>-34.0748419881226</f>
        <v>-34.0748419881226</v>
      </c>
      <c r="B9267">
        <v>-10.607499355712299</v>
      </c>
    </row>
    <row r="9268" spans="1:2" x14ac:dyDescent="0.25">
      <c r="A9268">
        <f>-19.85452414207</f>
        <v>-19.854524142070002</v>
      </c>
      <c r="B9268">
        <v>-14.0819881502016</v>
      </c>
    </row>
    <row r="9269" spans="1:2" x14ac:dyDescent="0.25">
      <c r="A9269">
        <v>38.629748245907699</v>
      </c>
      <c r="B9269">
        <v>-3.9651565672514599</v>
      </c>
    </row>
    <row r="9270" spans="1:2" x14ac:dyDescent="0.25">
      <c r="A9270">
        <v>29.2366460339783</v>
      </c>
      <c r="B9270">
        <v>-4.8261616519538997</v>
      </c>
    </row>
    <row r="9271" spans="1:2" x14ac:dyDescent="0.25">
      <c r="A9271">
        <v>37.621360326076903</v>
      </c>
      <c r="B9271">
        <v>-1.8956805234387899</v>
      </c>
    </row>
    <row r="9272" spans="1:2" x14ac:dyDescent="0.25">
      <c r="A9272">
        <v>7.2877774227141501</v>
      </c>
      <c r="B9272">
        <v>9.4969134362365697</v>
      </c>
    </row>
    <row r="9273" spans="1:2" x14ac:dyDescent="0.25">
      <c r="A9273">
        <v>-4.0688760009495004</v>
      </c>
      <c r="B9273">
        <v>8.8433707432092703</v>
      </c>
    </row>
    <row r="9274" spans="1:2" x14ac:dyDescent="0.25">
      <c r="A9274">
        <v>6.6463133356934803</v>
      </c>
      <c r="B9274">
        <v>9.5532983078716693</v>
      </c>
    </row>
    <row r="9275" spans="1:2" x14ac:dyDescent="0.25">
      <c r="A9275">
        <f>-20.0462865287006</f>
        <v>-20.046286528700598</v>
      </c>
      <c r="B9275">
        <v>-16.471902313516701</v>
      </c>
    </row>
    <row r="9276" spans="1:2" x14ac:dyDescent="0.25">
      <c r="A9276">
        <v>8.5351678306806509</v>
      </c>
      <c r="B9276">
        <v>6.8744446250006304</v>
      </c>
    </row>
    <row r="9277" spans="1:2" x14ac:dyDescent="0.25">
      <c r="A9277">
        <v>22.291787102281599</v>
      </c>
      <c r="B9277">
        <v>-0.98858584564343299</v>
      </c>
    </row>
    <row r="9278" spans="1:2" x14ac:dyDescent="0.25">
      <c r="A9278">
        <v>27.1596561982963</v>
      </c>
      <c r="B9278">
        <v>-2.94541416140423</v>
      </c>
    </row>
    <row r="9279" spans="1:2" x14ac:dyDescent="0.25">
      <c r="A9279">
        <v>22.057013207622401</v>
      </c>
      <c r="B9279">
        <v>-6.2561797593203803</v>
      </c>
    </row>
    <row r="9280" spans="1:2" x14ac:dyDescent="0.25">
      <c r="A9280">
        <v>27.8585713817968</v>
      </c>
      <c r="B9280">
        <v>-6.57557949060552</v>
      </c>
    </row>
    <row r="9281" spans="1:2" x14ac:dyDescent="0.25">
      <c r="A9281">
        <v>-0.28858659915311202</v>
      </c>
      <c r="B9281">
        <v>2.5560188339079999</v>
      </c>
    </row>
    <row r="9282" spans="1:2" x14ac:dyDescent="0.25">
      <c r="A9282">
        <f>-21.5200295504676</f>
        <v>-21.520029550467601</v>
      </c>
      <c r="B9282">
        <v>-9.8580103962402692</v>
      </c>
    </row>
    <row r="9283" spans="1:2" x14ac:dyDescent="0.25">
      <c r="A9283">
        <f>-34.7624998017178</f>
        <v>-34.762499801717802</v>
      </c>
      <c r="B9283">
        <v>-10.1084225409284</v>
      </c>
    </row>
    <row r="9284" spans="1:2" x14ac:dyDescent="0.25">
      <c r="A9284">
        <v>-0.52767471102819696</v>
      </c>
      <c r="B9284">
        <v>1.19345023443356</v>
      </c>
    </row>
    <row r="9285" spans="1:2" x14ac:dyDescent="0.25">
      <c r="A9285">
        <f>-23.5007674781687</f>
        <v>-23.500767478168701</v>
      </c>
      <c r="B9285">
        <v>-13.591221638465299</v>
      </c>
    </row>
    <row r="9286" spans="1:2" x14ac:dyDescent="0.25">
      <c r="A9286">
        <v>30.6841548459034</v>
      </c>
      <c r="B9286">
        <v>-1.4491886789716599</v>
      </c>
    </row>
    <row r="9287" spans="1:2" x14ac:dyDescent="0.25">
      <c r="A9287">
        <v>31.864119569701899</v>
      </c>
      <c r="B9287">
        <v>-6.0745911624590203</v>
      </c>
    </row>
    <row r="9288" spans="1:2" x14ac:dyDescent="0.25">
      <c r="A9288">
        <v>33.700414613205503</v>
      </c>
      <c r="B9288">
        <v>-1.0193993494175699</v>
      </c>
    </row>
    <row r="9289" spans="1:2" x14ac:dyDescent="0.25">
      <c r="A9289">
        <v>-2.63325377159101</v>
      </c>
      <c r="B9289">
        <v>2.6520804039333599</v>
      </c>
    </row>
    <row r="9290" spans="1:2" x14ac:dyDescent="0.25">
      <c r="A9290">
        <f>-24.2365468468947</f>
        <v>-24.236546846894701</v>
      </c>
      <c r="B9290">
        <v>-10.667200591857</v>
      </c>
    </row>
    <row r="9291" spans="1:2" x14ac:dyDescent="0.25">
      <c r="A9291">
        <v>38.9292910790045</v>
      </c>
      <c r="B9291">
        <v>-8.8230672199907598</v>
      </c>
    </row>
    <row r="9292" spans="1:2" x14ac:dyDescent="0.25">
      <c r="A9292">
        <v>31.252568939601701</v>
      </c>
      <c r="B9292">
        <v>-6.4915022760841303</v>
      </c>
    </row>
    <row r="9293" spans="1:2" x14ac:dyDescent="0.25">
      <c r="A9293">
        <v>37.992966446861097</v>
      </c>
      <c r="B9293">
        <v>-6.9818542474903698</v>
      </c>
    </row>
    <row r="9294" spans="1:2" x14ac:dyDescent="0.25">
      <c r="A9294">
        <f>-19.2236139052872</f>
        <v>-19.223613905287198</v>
      </c>
      <c r="B9294">
        <v>-17.556121508364399</v>
      </c>
    </row>
    <row r="9295" spans="1:2" x14ac:dyDescent="0.25">
      <c r="A9295">
        <v>23.5167527045075</v>
      </c>
      <c r="B9295">
        <v>-0.38182399311864501</v>
      </c>
    </row>
    <row r="9296" spans="1:2" x14ac:dyDescent="0.25">
      <c r="A9296">
        <f>-31.7870129145132</f>
        <v>-31.787012914513198</v>
      </c>
      <c r="B9296">
        <v>-16.649472774522501</v>
      </c>
    </row>
    <row r="9297" spans="1:2" x14ac:dyDescent="0.25">
      <c r="A9297">
        <f>-22.4282920242487</f>
        <v>-22.428292024248702</v>
      </c>
      <c r="B9297">
        <v>-11.946667848035601</v>
      </c>
    </row>
    <row r="9298" spans="1:2" x14ac:dyDescent="0.25">
      <c r="A9298">
        <f>-17.1054867898232</f>
        <v>-17.1054867898232</v>
      </c>
      <c r="B9298">
        <v>-16.7158872621422</v>
      </c>
    </row>
    <row r="9299" spans="1:2" x14ac:dyDescent="0.25">
      <c r="A9299">
        <v>26.470142956983</v>
      </c>
      <c r="B9299">
        <v>-5.8746126465504398</v>
      </c>
    </row>
    <row r="9300" spans="1:2" x14ac:dyDescent="0.25">
      <c r="A9300">
        <f>-32.3453721824258</f>
        <v>-32.345372182425798</v>
      </c>
      <c r="B9300">
        <v>-9.6893989134311393</v>
      </c>
    </row>
    <row r="9301" spans="1:2" x14ac:dyDescent="0.25">
      <c r="A9301">
        <f>-28.8515600315144</f>
        <v>-28.851560031514399</v>
      </c>
      <c r="B9301">
        <v>-9.6704046994471593</v>
      </c>
    </row>
    <row r="9302" spans="1:2" x14ac:dyDescent="0.25">
      <c r="A9302">
        <v>30.054618754157499</v>
      </c>
      <c r="B9302">
        <v>-8.6810480909773595</v>
      </c>
    </row>
    <row r="9303" spans="1:2" x14ac:dyDescent="0.25">
      <c r="A9303">
        <f>-33.0319223279794</f>
        <v>-33.031922327979402</v>
      </c>
      <c r="B9303">
        <v>-18.2955662532557</v>
      </c>
    </row>
    <row r="9304" spans="1:2" x14ac:dyDescent="0.25">
      <c r="A9304">
        <v>8.4008582088625605</v>
      </c>
      <c r="B9304">
        <v>1.2908295465698501</v>
      </c>
    </row>
    <row r="9305" spans="1:2" x14ac:dyDescent="0.25">
      <c r="A9305">
        <v>1.1721833820873999</v>
      </c>
      <c r="B9305">
        <v>8.4782925656631303</v>
      </c>
    </row>
    <row r="9306" spans="1:2" x14ac:dyDescent="0.25">
      <c r="A9306">
        <f>-29.3522268210966</f>
        <v>-29.3522268210966</v>
      </c>
      <c r="B9306">
        <v>-12.002342286996599</v>
      </c>
    </row>
    <row r="9307" spans="1:2" x14ac:dyDescent="0.25">
      <c r="A9307">
        <v>39.945928202766197</v>
      </c>
      <c r="B9307">
        <v>-1.4838604279350001</v>
      </c>
    </row>
    <row r="9308" spans="1:2" x14ac:dyDescent="0.25">
      <c r="A9308">
        <v>7.60481644267644</v>
      </c>
      <c r="B9308">
        <v>6.5832844771841099</v>
      </c>
    </row>
    <row r="9309" spans="1:2" x14ac:dyDescent="0.25">
      <c r="A9309">
        <f>-17.0568472102933</f>
        <v>-17.056847210293299</v>
      </c>
      <c r="B9309">
        <v>-16.999631751486302</v>
      </c>
    </row>
    <row r="9310" spans="1:2" x14ac:dyDescent="0.25">
      <c r="A9310">
        <v>37.382085036366298</v>
      </c>
      <c r="B9310">
        <v>-4.7159645037794</v>
      </c>
    </row>
    <row r="9311" spans="1:2" x14ac:dyDescent="0.25">
      <c r="A9311">
        <v>38.520565310288902</v>
      </c>
      <c r="B9311">
        <v>-3.68578344877481</v>
      </c>
    </row>
    <row r="9312" spans="1:2" x14ac:dyDescent="0.25">
      <c r="A9312">
        <v>6.8156279511606304</v>
      </c>
      <c r="B9312">
        <v>5.7167080597041799</v>
      </c>
    </row>
    <row r="9313" spans="1:2" x14ac:dyDescent="0.25">
      <c r="A9313">
        <v>30.1648473171179</v>
      </c>
      <c r="B9313">
        <v>-6.7754221127610901</v>
      </c>
    </row>
    <row r="9314" spans="1:2" x14ac:dyDescent="0.25">
      <c r="A9314">
        <f>-21.4285195600953</f>
        <v>-21.4285195600953</v>
      </c>
      <c r="B9314">
        <v>-14.052370935364401</v>
      </c>
    </row>
    <row r="9315" spans="1:2" x14ac:dyDescent="0.25">
      <c r="A9315">
        <v>26.552947441208001</v>
      </c>
      <c r="B9315">
        <v>-7.68343159608302</v>
      </c>
    </row>
    <row r="9316" spans="1:2" x14ac:dyDescent="0.25">
      <c r="A9316">
        <v>-3.06748715557395</v>
      </c>
      <c r="B9316">
        <v>9.6135385616162292</v>
      </c>
    </row>
    <row r="9317" spans="1:2" x14ac:dyDescent="0.25">
      <c r="A9317">
        <v>32.326297078820197</v>
      </c>
      <c r="B9317">
        <v>-9.0585895318658594</v>
      </c>
    </row>
    <row r="9318" spans="1:2" x14ac:dyDescent="0.25">
      <c r="A9318">
        <f>-24.9954545834634</f>
        <v>-24.995454583463399</v>
      </c>
      <c r="B9318">
        <v>-14.862676080559</v>
      </c>
    </row>
    <row r="9319" spans="1:2" x14ac:dyDescent="0.25">
      <c r="A9319">
        <f>-19.365887202588</f>
        <v>-19.365887202587999</v>
      </c>
      <c r="B9319">
        <v>-17.4035157902529</v>
      </c>
    </row>
    <row r="9320" spans="1:2" x14ac:dyDescent="0.25">
      <c r="A9320">
        <v>25.49787207428</v>
      </c>
      <c r="B9320">
        <v>-0.88174159034138799</v>
      </c>
    </row>
    <row r="9321" spans="1:2" x14ac:dyDescent="0.25">
      <c r="A9321">
        <v>-3.2180671810537902</v>
      </c>
      <c r="B9321">
        <v>6.9157667648051699</v>
      </c>
    </row>
    <row r="9322" spans="1:2" x14ac:dyDescent="0.25">
      <c r="A9322">
        <v>-1.5665004345871401</v>
      </c>
      <c r="B9322">
        <v>6.5228509233536096</v>
      </c>
    </row>
    <row r="9323" spans="1:2" x14ac:dyDescent="0.25">
      <c r="A9323">
        <v>4.8238865911652402</v>
      </c>
      <c r="B9323">
        <v>6.9893482928710098</v>
      </c>
    </row>
    <row r="9324" spans="1:2" x14ac:dyDescent="0.25">
      <c r="A9324">
        <v>23.835776650160799</v>
      </c>
      <c r="B9324">
        <v>-2.9295187480240998</v>
      </c>
    </row>
    <row r="9325" spans="1:2" x14ac:dyDescent="0.25">
      <c r="A9325">
        <v>6.8483130174659701</v>
      </c>
      <c r="B9325">
        <v>6.4746702184254703</v>
      </c>
    </row>
    <row r="9326" spans="1:2" x14ac:dyDescent="0.25">
      <c r="A9326">
        <f>-21.3007779302045</f>
        <v>-21.3007779302045</v>
      </c>
      <c r="B9326">
        <v>-12.1396516415984</v>
      </c>
    </row>
    <row r="9327" spans="1:2" x14ac:dyDescent="0.25">
      <c r="A9327">
        <v>40.517817900615398</v>
      </c>
      <c r="B9327">
        <v>-2.9622228707851299</v>
      </c>
    </row>
    <row r="9328" spans="1:2" x14ac:dyDescent="0.25">
      <c r="A9328">
        <v>23.624888758135501</v>
      </c>
      <c r="B9328">
        <v>-3.5205681238158602</v>
      </c>
    </row>
    <row r="9329" spans="1:2" x14ac:dyDescent="0.25">
      <c r="A9329">
        <f>-28.9926058085439</f>
        <v>-28.9926058085439</v>
      </c>
      <c r="B9329">
        <v>-11.5407334269686</v>
      </c>
    </row>
    <row r="9330" spans="1:2" x14ac:dyDescent="0.25">
      <c r="A9330">
        <v>36.655141195963402</v>
      </c>
      <c r="B9330">
        <v>-4.3370126679725596</v>
      </c>
    </row>
    <row r="9331" spans="1:2" x14ac:dyDescent="0.25">
      <c r="A9331">
        <v>31.011001050565099</v>
      </c>
      <c r="B9331">
        <v>-7.2574525575654496</v>
      </c>
    </row>
    <row r="9332" spans="1:2" x14ac:dyDescent="0.25">
      <c r="A9332">
        <f>-27.2500217825051</f>
        <v>-27.250021782505101</v>
      </c>
      <c r="B9332">
        <v>-15.0277836346916</v>
      </c>
    </row>
    <row r="9333" spans="1:2" x14ac:dyDescent="0.25">
      <c r="A9333">
        <f>-31.5844884066756</f>
        <v>-31.5844884066756</v>
      </c>
      <c r="B9333">
        <v>-18.812260244550899</v>
      </c>
    </row>
    <row r="9334" spans="1:2" x14ac:dyDescent="0.25">
      <c r="A9334">
        <f>-21.0941036122043</f>
        <v>-21.0941036122043</v>
      </c>
      <c r="B9334">
        <v>-13.780766829564801</v>
      </c>
    </row>
    <row r="9335" spans="1:2" x14ac:dyDescent="0.25">
      <c r="A9335">
        <v>37.169090431842903</v>
      </c>
      <c r="B9335">
        <v>-5.5070308382923399</v>
      </c>
    </row>
    <row r="9336" spans="1:2" x14ac:dyDescent="0.25">
      <c r="A9336">
        <v>5.25448958335092</v>
      </c>
      <c r="B9336">
        <v>8.39728406524784</v>
      </c>
    </row>
    <row r="9337" spans="1:2" x14ac:dyDescent="0.25">
      <c r="A9337">
        <f>-32.364627667487</f>
        <v>-32.364627667486999</v>
      </c>
      <c r="B9337">
        <v>-10.178608168210699</v>
      </c>
    </row>
    <row r="9338" spans="1:2" x14ac:dyDescent="0.25">
      <c r="A9338">
        <v>2.10396876471196</v>
      </c>
      <c r="B9338">
        <v>7.8919678769994803</v>
      </c>
    </row>
    <row r="9339" spans="1:2" x14ac:dyDescent="0.25">
      <c r="A9339">
        <v>40.031615458014301</v>
      </c>
      <c r="B9339">
        <v>-9.2433188045659502</v>
      </c>
    </row>
    <row r="9340" spans="1:2" x14ac:dyDescent="0.25">
      <c r="A9340">
        <v>40.5834404207868</v>
      </c>
      <c r="B9340">
        <v>-6.9822774637219203</v>
      </c>
    </row>
    <row r="9341" spans="1:2" x14ac:dyDescent="0.25">
      <c r="A9341">
        <v>37.981969640773997</v>
      </c>
      <c r="B9341">
        <v>-5.6376639732023897</v>
      </c>
    </row>
    <row r="9342" spans="1:2" x14ac:dyDescent="0.25">
      <c r="A9342">
        <v>27.865223403004499</v>
      </c>
      <c r="B9342">
        <v>-2.9092551105051099</v>
      </c>
    </row>
    <row r="9343" spans="1:2" x14ac:dyDescent="0.25">
      <c r="A9343">
        <v>24.161136000508801</v>
      </c>
      <c r="B9343">
        <v>-3.1890269898649</v>
      </c>
    </row>
    <row r="9344" spans="1:2" x14ac:dyDescent="0.25">
      <c r="A9344">
        <v>22.5774000111413</v>
      </c>
      <c r="B9344">
        <v>-2.9111577718878099</v>
      </c>
    </row>
    <row r="9345" spans="1:2" x14ac:dyDescent="0.25">
      <c r="A9345">
        <f>-31.7415387605996</f>
        <v>-31.7415387605996</v>
      </c>
      <c r="B9345">
        <v>-18.7693127683253</v>
      </c>
    </row>
    <row r="9346" spans="1:2" x14ac:dyDescent="0.25">
      <c r="A9346">
        <f>-30.1255499857958</f>
        <v>-30.1255499857958</v>
      </c>
      <c r="B9346">
        <v>-18.8473185611753</v>
      </c>
    </row>
    <row r="9347" spans="1:2" x14ac:dyDescent="0.25">
      <c r="A9347">
        <f>-18.896708391609</f>
        <v>-18.896708391609</v>
      </c>
      <c r="B9347">
        <v>-16.9833372532769</v>
      </c>
    </row>
    <row r="9348" spans="1:2" x14ac:dyDescent="0.25">
      <c r="A9348">
        <v>-6.2947912015374099</v>
      </c>
      <c r="B9348">
        <v>6.3550325241238603</v>
      </c>
    </row>
    <row r="9349" spans="1:2" x14ac:dyDescent="0.25">
      <c r="A9349">
        <v>-2.65052666668231</v>
      </c>
      <c r="B9349">
        <v>0.41931417150765399</v>
      </c>
    </row>
    <row r="9350" spans="1:2" x14ac:dyDescent="0.25">
      <c r="A9350">
        <f>-32.6324415098109</f>
        <v>-32.632441509810903</v>
      </c>
      <c r="B9350">
        <v>-14.1236795225511</v>
      </c>
    </row>
    <row r="9351" spans="1:2" x14ac:dyDescent="0.25">
      <c r="A9351">
        <f>-29.9190511099217</f>
        <v>-29.9190511099217</v>
      </c>
      <c r="B9351">
        <v>-15.590489894754</v>
      </c>
    </row>
    <row r="9352" spans="1:2" x14ac:dyDescent="0.25">
      <c r="A9352">
        <f>-25.783759649808</f>
        <v>-25.783759649808001</v>
      </c>
      <c r="B9352">
        <v>-15.858195888605501</v>
      </c>
    </row>
    <row r="9353" spans="1:2" x14ac:dyDescent="0.25">
      <c r="A9353">
        <v>33.832783014503498</v>
      </c>
      <c r="B9353">
        <v>-0.43209244180245099</v>
      </c>
    </row>
    <row r="9354" spans="1:2" x14ac:dyDescent="0.25">
      <c r="A9354">
        <v>10.015900693784801</v>
      </c>
      <c r="B9354">
        <v>-9.5029644794381904E-2</v>
      </c>
    </row>
    <row r="9355" spans="1:2" x14ac:dyDescent="0.25">
      <c r="A9355">
        <v>31.397496836948601</v>
      </c>
      <c r="B9355">
        <v>-3.9727993980680201</v>
      </c>
    </row>
    <row r="9356" spans="1:2" x14ac:dyDescent="0.25">
      <c r="A9356">
        <f>-31.5734139790082</f>
        <v>-31.573413979008201</v>
      </c>
      <c r="B9356">
        <v>-16.463927494321101</v>
      </c>
    </row>
    <row r="9357" spans="1:2" x14ac:dyDescent="0.25">
      <c r="A9357">
        <f>-34.8251494154656</f>
        <v>-34.825149415465603</v>
      </c>
      <c r="B9357">
        <v>-13.408480698722</v>
      </c>
    </row>
    <row r="9358" spans="1:2" x14ac:dyDescent="0.25">
      <c r="A9358">
        <v>5.6014933508334304</v>
      </c>
      <c r="B9358">
        <v>4.4550449893064101</v>
      </c>
    </row>
    <row r="9359" spans="1:2" x14ac:dyDescent="0.25">
      <c r="A9359">
        <v>26.998691510335501</v>
      </c>
      <c r="B9359">
        <v>-4.5045317869363704</v>
      </c>
    </row>
    <row r="9360" spans="1:2" x14ac:dyDescent="0.25">
      <c r="A9360">
        <v>36.1062362082193</v>
      </c>
      <c r="B9360">
        <v>-0.95759588831975995</v>
      </c>
    </row>
    <row r="9361" spans="1:2" x14ac:dyDescent="0.25">
      <c r="A9361">
        <f>-22.7837022974237</f>
        <v>-22.783702297423702</v>
      </c>
      <c r="B9361">
        <v>-10.546954670207899</v>
      </c>
    </row>
    <row r="9362" spans="1:2" x14ac:dyDescent="0.25">
      <c r="A9362">
        <v>1.2168554150545601</v>
      </c>
      <c r="B9362">
        <v>9.0501205787636003</v>
      </c>
    </row>
    <row r="9363" spans="1:2" x14ac:dyDescent="0.25">
      <c r="A9363">
        <v>2.3422178682915402</v>
      </c>
      <c r="B9363">
        <v>5.1215085197167101</v>
      </c>
    </row>
    <row r="9364" spans="1:2" x14ac:dyDescent="0.25">
      <c r="A9364">
        <f>-17.2897291829094</f>
        <v>-17.289729182909401</v>
      </c>
      <c r="B9364">
        <v>-12.3313222157442</v>
      </c>
    </row>
    <row r="9365" spans="1:2" x14ac:dyDescent="0.25">
      <c r="A9365">
        <v>8.9541217864032294</v>
      </c>
      <c r="B9365">
        <v>6.81090919069515</v>
      </c>
    </row>
    <row r="9366" spans="1:2" x14ac:dyDescent="0.25">
      <c r="A9366">
        <v>25.305747385726299</v>
      </c>
      <c r="B9366">
        <v>-4.8877969521220797</v>
      </c>
    </row>
    <row r="9367" spans="1:2" x14ac:dyDescent="0.25">
      <c r="A9367">
        <f>-15.5265428548659</f>
        <v>-15.5265428548659</v>
      </c>
      <c r="B9367">
        <v>-14.833783380492299</v>
      </c>
    </row>
    <row r="9368" spans="1:2" x14ac:dyDescent="0.25">
      <c r="A9368">
        <v>31.6595576901111</v>
      </c>
      <c r="B9368">
        <v>-5.1165622607006203</v>
      </c>
    </row>
    <row r="9369" spans="1:2" x14ac:dyDescent="0.25">
      <c r="A9369">
        <v>21.769058958256501</v>
      </c>
      <c r="B9369">
        <v>-6.5779813301777601</v>
      </c>
    </row>
    <row r="9370" spans="1:2" x14ac:dyDescent="0.25">
      <c r="A9370">
        <f>-30.6429002267087</f>
        <v>-30.642900226708701</v>
      </c>
      <c r="B9370">
        <v>-18.9070095831114</v>
      </c>
    </row>
    <row r="9371" spans="1:2" x14ac:dyDescent="0.25">
      <c r="A9371">
        <v>31.795623084796201</v>
      </c>
      <c r="B9371">
        <v>-3.8403633860387898</v>
      </c>
    </row>
    <row r="9372" spans="1:2" x14ac:dyDescent="0.25">
      <c r="A9372">
        <v>30.857822405937402</v>
      </c>
      <c r="B9372">
        <v>-5.2715718514548904</v>
      </c>
    </row>
    <row r="9373" spans="1:2" x14ac:dyDescent="0.25">
      <c r="A9373">
        <f>-32.9678472683507</f>
        <v>-32.967847268350702</v>
      </c>
      <c r="B9373">
        <v>-15.1329551269598</v>
      </c>
    </row>
    <row r="9374" spans="1:2" x14ac:dyDescent="0.25">
      <c r="A9374">
        <v>22.597541214067</v>
      </c>
      <c r="B9374">
        <v>-0.76231777149393098</v>
      </c>
    </row>
    <row r="9375" spans="1:2" x14ac:dyDescent="0.25">
      <c r="A9375">
        <f>-34.3852432464855</f>
        <v>-34.385243246485501</v>
      </c>
      <c r="B9375">
        <v>-16.773051251520599</v>
      </c>
    </row>
    <row r="9376" spans="1:2" x14ac:dyDescent="0.25">
      <c r="A9376">
        <v>5.23065337985014</v>
      </c>
      <c r="B9376">
        <v>7.2207884986814301</v>
      </c>
    </row>
    <row r="9377" spans="1:2" x14ac:dyDescent="0.25">
      <c r="A9377">
        <v>23.333913358808399</v>
      </c>
      <c r="B9377">
        <v>-6.4741444745504699</v>
      </c>
    </row>
    <row r="9378" spans="1:2" x14ac:dyDescent="0.25">
      <c r="A9378">
        <f>-19.4814379978758</f>
        <v>-19.481437997875801</v>
      </c>
      <c r="B9378">
        <v>-16.378935102259899</v>
      </c>
    </row>
    <row r="9379" spans="1:2" x14ac:dyDescent="0.25">
      <c r="A9379">
        <f>-19.681050171816</f>
        <v>-19.681050171816</v>
      </c>
      <c r="B9379">
        <v>-16.961709646916301</v>
      </c>
    </row>
    <row r="9380" spans="1:2" x14ac:dyDescent="0.25">
      <c r="A9380">
        <v>3.57851954451781</v>
      </c>
      <c r="B9380">
        <v>5.20699902122381</v>
      </c>
    </row>
    <row r="9381" spans="1:2" x14ac:dyDescent="0.25">
      <c r="A9381">
        <f>-29.6007036320594</f>
        <v>-29.6007036320594</v>
      </c>
      <c r="B9381">
        <v>-12.056417749716701</v>
      </c>
    </row>
    <row r="9382" spans="1:2" x14ac:dyDescent="0.25">
      <c r="A9382">
        <v>-0.68178258630473199</v>
      </c>
      <c r="B9382">
        <v>1.06884860943499</v>
      </c>
    </row>
    <row r="9383" spans="1:2" x14ac:dyDescent="0.25">
      <c r="A9383">
        <v>6.7022375786209301</v>
      </c>
      <c r="B9383">
        <v>4.1969211760038903</v>
      </c>
    </row>
    <row r="9384" spans="1:2" x14ac:dyDescent="0.25">
      <c r="A9384">
        <v>-3.3821318777637002</v>
      </c>
      <c r="B9384">
        <v>1.17886383381218</v>
      </c>
    </row>
    <row r="9385" spans="1:2" x14ac:dyDescent="0.25">
      <c r="A9385">
        <f>-15.3845527312217</f>
        <v>-15.384552731221699</v>
      </c>
      <c r="B9385">
        <v>-13.4593980585145</v>
      </c>
    </row>
    <row r="9386" spans="1:2" x14ac:dyDescent="0.25">
      <c r="A9386">
        <v>24.595981136713299</v>
      </c>
      <c r="B9386">
        <v>-2.2289721774620399</v>
      </c>
    </row>
    <row r="9387" spans="1:2" x14ac:dyDescent="0.25">
      <c r="A9387">
        <f>-30.7984952130666</f>
        <v>-30.798495213066602</v>
      </c>
      <c r="B9387">
        <v>-17.041921065629499</v>
      </c>
    </row>
    <row r="9388" spans="1:2" x14ac:dyDescent="0.25">
      <c r="A9388">
        <v>37.720114447854499</v>
      </c>
      <c r="B9388">
        <v>-8.7286473885999492</v>
      </c>
    </row>
    <row r="9389" spans="1:2" x14ac:dyDescent="0.25">
      <c r="A9389">
        <v>-2.6915227496888599</v>
      </c>
      <c r="B9389">
        <v>6.2875711174429503</v>
      </c>
    </row>
    <row r="9390" spans="1:2" x14ac:dyDescent="0.25">
      <c r="A9390">
        <f>-26.8806374455492</f>
        <v>-26.880637445549201</v>
      </c>
      <c r="B9390">
        <v>-16.092123742864398</v>
      </c>
    </row>
    <row r="9391" spans="1:2" x14ac:dyDescent="0.25">
      <c r="A9391">
        <v>22.2283145820955</v>
      </c>
      <c r="B9391">
        <v>-4.8808639577852002</v>
      </c>
    </row>
    <row r="9392" spans="1:2" x14ac:dyDescent="0.25">
      <c r="A9392">
        <v>-5.9455384995821996</v>
      </c>
      <c r="B9392">
        <v>8.3256004582222101</v>
      </c>
    </row>
    <row r="9393" spans="1:2" x14ac:dyDescent="0.25">
      <c r="A9393">
        <v>-4.1390052949687304</v>
      </c>
      <c r="B9393">
        <v>2.4634464672479202</v>
      </c>
    </row>
    <row r="9394" spans="1:2" x14ac:dyDescent="0.25">
      <c r="A9394">
        <v>-2.5415444643860301</v>
      </c>
      <c r="B9394">
        <v>8.1318103568618092</v>
      </c>
    </row>
    <row r="9395" spans="1:2" x14ac:dyDescent="0.25">
      <c r="A9395">
        <v>-0.63043130520415502</v>
      </c>
      <c r="B9395">
        <v>5.3911243742281796</v>
      </c>
    </row>
    <row r="9396" spans="1:2" x14ac:dyDescent="0.25">
      <c r="A9396">
        <v>9.9788854576528401</v>
      </c>
      <c r="B9396">
        <v>5.6469794266934796</v>
      </c>
    </row>
    <row r="9397" spans="1:2" x14ac:dyDescent="0.25">
      <c r="A9397">
        <v>-3.5541766247622602</v>
      </c>
      <c r="B9397">
        <v>2.1765275038349801</v>
      </c>
    </row>
    <row r="9398" spans="1:2" x14ac:dyDescent="0.25">
      <c r="A9398">
        <v>2.4007025737606802</v>
      </c>
      <c r="B9398">
        <v>0.48169351647931902</v>
      </c>
    </row>
    <row r="9399" spans="1:2" x14ac:dyDescent="0.25">
      <c r="A9399">
        <v>32.250076762041601</v>
      </c>
      <c r="B9399">
        <v>-3.6575825841206902</v>
      </c>
    </row>
    <row r="9400" spans="1:2" x14ac:dyDescent="0.25">
      <c r="A9400">
        <f>-33.5724552884561</f>
        <v>-33.572455288456098</v>
      </c>
      <c r="B9400">
        <v>-11.920104219651</v>
      </c>
    </row>
    <row r="9401" spans="1:2" x14ac:dyDescent="0.25">
      <c r="A9401">
        <f>-20.1283900958889</f>
        <v>-20.1283900958889</v>
      </c>
      <c r="B9401">
        <v>-18.972663201381199</v>
      </c>
    </row>
    <row r="9402" spans="1:2" x14ac:dyDescent="0.25">
      <c r="A9402">
        <v>2.89858212502434</v>
      </c>
      <c r="B9402">
        <v>8.0354981110896002</v>
      </c>
    </row>
    <row r="9403" spans="1:2" x14ac:dyDescent="0.25">
      <c r="A9403">
        <f>-27.9582418890438</f>
        <v>-27.958241889043801</v>
      </c>
      <c r="B9403">
        <v>-16.3683769740508</v>
      </c>
    </row>
    <row r="9404" spans="1:2" x14ac:dyDescent="0.25">
      <c r="A9404">
        <f>-17.6629955829784</f>
        <v>-17.6629955829784</v>
      </c>
      <c r="B9404">
        <v>-10.3753007100151</v>
      </c>
    </row>
    <row r="9405" spans="1:2" x14ac:dyDescent="0.25">
      <c r="A9405">
        <v>11.9532421078006</v>
      </c>
      <c r="B9405">
        <v>2.2413018266532099</v>
      </c>
    </row>
    <row r="9406" spans="1:2" x14ac:dyDescent="0.25">
      <c r="A9406">
        <v>-3.8461227728477501</v>
      </c>
      <c r="B9406">
        <v>6.3940946361261801</v>
      </c>
    </row>
    <row r="9407" spans="1:2" x14ac:dyDescent="0.25">
      <c r="A9407">
        <f>-32.4062379752227</f>
        <v>-32.406237975222702</v>
      </c>
      <c r="B9407">
        <v>-15.9035653252056</v>
      </c>
    </row>
    <row r="9408" spans="1:2" x14ac:dyDescent="0.25">
      <c r="A9408">
        <v>4.0150271084306697</v>
      </c>
      <c r="B9408">
        <v>7.1910695817737897</v>
      </c>
    </row>
    <row r="9409" spans="1:2" x14ac:dyDescent="0.25">
      <c r="A9409">
        <v>26.9216563645377</v>
      </c>
      <c r="B9409">
        <v>-5.5838852976581403</v>
      </c>
    </row>
    <row r="9410" spans="1:2" x14ac:dyDescent="0.25">
      <c r="A9410">
        <v>37.566808858378202</v>
      </c>
      <c r="B9410">
        <v>-5.6682578512522301</v>
      </c>
    </row>
    <row r="9411" spans="1:2" x14ac:dyDescent="0.25">
      <c r="A9411">
        <v>24.223448040969298</v>
      </c>
      <c r="B9411">
        <v>-9.1079803712397602</v>
      </c>
    </row>
    <row r="9412" spans="1:2" x14ac:dyDescent="0.25">
      <c r="A9412">
        <f>-20.2738372083711</f>
        <v>-20.273837208371098</v>
      </c>
      <c r="B9412">
        <v>-15.679311577118099</v>
      </c>
    </row>
    <row r="9413" spans="1:2" x14ac:dyDescent="0.25">
      <c r="A9413">
        <v>11.513043542561199</v>
      </c>
      <c r="B9413">
        <v>4.7130552470659204</v>
      </c>
    </row>
    <row r="9414" spans="1:2" x14ac:dyDescent="0.25">
      <c r="A9414">
        <v>24.476938428863399</v>
      </c>
      <c r="B9414">
        <v>-1.9835560668180801</v>
      </c>
    </row>
    <row r="9415" spans="1:2" x14ac:dyDescent="0.25">
      <c r="A9415">
        <f>-35.2876514259369</f>
        <v>-35.2876514259369</v>
      </c>
      <c r="B9415">
        <v>-16.051724411664601</v>
      </c>
    </row>
    <row r="9416" spans="1:2" x14ac:dyDescent="0.25">
      <c r="A9416">
        <f>-20.4926759076265</f>
        <v>-20.492675907626499</v>
      </c>
      <c r="B9416">
        <v>-18.478648861584301</v>
      </c>
    </row>
    <row r="9417" spans="1:2" x14ac:dyDescent="0.25">
      <c r="A9417">
        <f>-29.1191216516916</f>
        <v>-29.1191216516916</v>
      </c>
      <c r="B9417">
        <v>-13.9089916047743</v>
      </c>
    </row>
    <row r="9418" spans="1:2" x14ac:dyDescent="0.25">
      <c r="A9418">
        <f>-30.2289144608941</f>
        <v>-30.228914460894099</v>
      </c>
      <c r="B9418">
        <v>-18.4066930638561</v>
      </c>
    </row>
    <row r="9419" spans="1:2" x14ac:dyDescent="0.25">
      <c r="A9419">
        <v>21.499266460882598</v>
      </c>
      <c r="B9419">
        <v>-8.9935006352078908</v>
      </c>
    </row>
    <row r="9420" spans="1:2" x14ac:dyDescent="0.25">
      <c r="A9420">
        <f>-24.2243889997791</f>
        <v>-24.224388999779102</v>
      </c>
      <c r="B9420">
        <v>-11.369300030591999</v>
      </c>
    </row>
    <row r="9421" spans="1:2" x14ac:dyDescent="0.25">
      <c r="A9421">
        <v>1.34066469607904</v>
      </c>
      <c r="B9421">
        <v>3.2765315583658898</v>
      </c>
    </row>
    <row r="9422" spans="1:2" x14ac:dyDescent="0.25">
      <c r="A9422">
        <f>-2.10020160955714</f>
        <v>-2.1002016095571401</v>
      </c>
      <c r="B9422">
        <v>-4.2674132705564402E-2</v>
      </c>
    </row>
    <row r="9423" spans="1:2" x14ac:dyDescent="0.25">
      <c r="A9423">
        <f>-21.4755021501784</f>
        <v>-21.4755021501784</v>
      </c>
      <c r="B9423">
        <v>-11.600137637544901</v>
      </c>
    </row>
    <row r="9424" spans="1:2" x14ac:dyDescent="0.25">
      <c r="A9424">
        <v>36.285226911400599</v>
      </c>
      <c r="B9424">
        <v>-8.6060193433742302</v>
      </c>
    </row>
    <row r="9425" spans="1:2" x14ac:dyDescent="0.25">
      <c r="A9425">
        <v>6.6946041416791404</v>
      </c>
      <c r="B9425">
        <v>-0.31013043111631899</v>
      </c>
    </row>
    <row r="9426" spans="1:2" x14ac:dyDescent="0.25">
      <c r="A9426">
        <v>26.581113425801099</v>
      </c>
      <c r="B9426">
        <v>-3.71114226357831</v>
      </c>
    </row>
    <row r="9427" spans="1:2" x14ac:dyDescent="0.25">
      <c r="A9427">
        <v>39.850969306438401</v>
      </c>
      <c r="B9427">
        <v>-0.86877312697814402</v>
      </c>
    </row>
    <row r="9428" spans="1:2" x14ac:dyDescent="0.25">
      <c r="A9428">
        <v>35.0387983150111</v>
      </c>
      <c r="B9428">
        <v>-1.81077643218273</v>
      </c>
    </row>
    <row r="9429" spans="1:2" x14ac:dyDescent="0.25">
      <c r="A9429">
        <v>25.663735965555201</v>
      </c>
      <c r="B9429">
        <v>-8.9503139174841095</v>
      </c>
    </row>
    <row r="9430" spans="1:2" x14ac:dyDescent="0.25">
      <c r="A9430">
        <v>-1.14826713220809</v>
      </c>
      <c r="B9430">
        <v>6.77740874955711</v>
      </c>
    </row>
    <row r="9431" spans="1:2" x14ac:dyDescent="0.25">
      <c r="A9431">
        <v>26.396659285936799</v>
      </c>
      <c r="B9431">
        <v>-0.45924858439892902</v>
      </c>
    </row>
    <row r="9432" spans="1:2" x14ac:dyDescent="0.25">
      <c r="A9432">
        <v>0.43991027497223001</v>
      </c>
      <c r="B9432">
        <v>2.9497936044360702</v>
      </c>
    </row>
    <row r="9433" spans="1:2" x14ac:dyDescent="0.25">
      <c r="A9433">
        <v>3.7396122738311499</v>
      </c>
      <c r="B9433">
        <v>-0.23298399945301501</v>
      </c>
    </row>
    <row r="9434" spans="1:2" x14ac:dyDescent="0.25">
      <c r="A9434">
        <f>-17.7386414625441</f>
        <v>-17.738641462544098</v>
      </c>
      <c r="B9434">
        <v>-17.081318000473701</v>
      </c>
    </row>
    <row r="9435" spans="1:2" x14ac:dyDescent="0.25">
      <c r="A9435">
        <v>11.34757859394</v>
      </c>
      <c r="B9435">
        <v>5.6672742556914404</v>
      </c>
    </row>
    <row r="9436" spans="1:2" x14ac:dyDescent="0.25">
      <c r="A9436">
        <f>-31.8419105262597</f>
        <v>-31.841910526259699</v>
      </c>
      <c r="B9436">
        <v>-16.994615841035699</v>
      </c>
    </row>
    <row r="9437" spans="1:2" x14ac:dyDescent="0.25">
      <c r="A9437">
        <v>39.479100880485099</v>
      </c>
      <c r="B9437">
        <v>-2.87764672605369</v>
      </c>
    </row>
    <row r="9438" spans="1:2" x14ac:dyDescent="0.25">
      <c r="A9438">
        <v>30.804201040282699</v>
      </c>
      <c r="B9438">
        <v>-0.47705175352518803</v>
      </c>
    </row>
    <row r="9439" spans="1:2" x14ac:dyDescent="0.25">
      <c r="A9439">
        <v>-3.5189461679351899</v>
      </c>
      <c r="B9439">
        <v>7.0926875057746699</v>
      </c>
    </row>
    <row r="9440" spans="1:2" x14ac:dyDescent="0.25">
      <c r="A9440">
        <v>20.970747642722401</v>
      </c>
      <c r="B9440">
        <v>-5.4538520526820298</v>
      </c>
    </row>
    <row r="9441" spans="1:2" x14ac:dyDescent="0.25">
      <c r="A9441">
        <v>5.7708091995992099</v>
      </c>
      <c r="B9441">
        <v>0.47163123675944402</v>
      </c>
    </row>
    <row r="9442" spans="1:2" x14ac:dyDescent="0.25">
      <c r="A9442">
        <f>-32.9478285234922</f>
        <v>-32.947828523492198</v>
      </c>
      <c r="B9442">
        <v>-17.949854345459499</v>
      </c>
    </row>
    <row r="9443" spans="1:2" x14ac:dyDescent="0.25">
      <c r="A9443">
        <v>38.7030328037606</v>
      </c>
      <c r="B9443">
        <v>-5.86897386566437</v>
      </c>
    </row>
    <row r="9444" spans="1:2" x14ac:dyDescent="0.25">
      <c r="A9444">
        <v>33.473926244713901</v>
      </c>
      <c r="B9444">
        <v>-5.33725327096451</v>
      </c>
    </row>
    <row r="9445" spans="1:2" x14ac:dyDescent="0.25">
      <c r="A9445">
        <f>-18.7305756748883</f>
        <v>-18.7305756748883</v>
      </c>
      <c r="B9445">
        <v>-12.905171565559399</v>
      </c>
    </row>
    <row r="9446" spans="1:2" x14ac:dyDescent="0.25">
      <c r="A9446">
        <f>-18.2920904966666</f>
        <v>-18.292090496666599</v>
      </c>
      <c r="B9446">
        <v>-17.616052195136</v>
      </c>
    </row>
    <row r="9447" spans="1:2" x14ac:dyDescent="0.25">
      <c r="A9447">
        <v>27.327908254231499</v>
      </c>
      <c r="B9447">
        <v>-6.0333370667308701</v>
      </c>
    </row>
    <row r="9448" spans="1:2" x14ac:dyDescent="0.25">
      <c r="A9448">
        <v>31.551532241918999</v>
      </c>
      <c r="B9448">
        <v>-7.3113897846079103</v>
      </c>
    </row>
    <row r="9449" spans="1:2" x14ac:dyDescent="0.25">
      <c r="A9449">
        <v>-6.0391638443807301</v>
      </c>
      <c r="B9449">
        <v>3.20166082453912</v>
      </c>
    </row>
    <row r="9450" spans="1:2" x14ac:dyDescent="0.25">
      <c r="A9450">
        <f>-27.1149549446364</f>
        <v>-27.114954944636398</v>
      </c>
      <c r="B9450">
        <v>-12.3689958616834</v>
      </c>
    </row>
    <row r="9451" spans="1:2" x14ac:dyDescent="0.25">
      <c r="A9451">
        <v>-2.1772067035289102</v>
      </c>
      <c r="B9451">
        <v>5.9109847289979802</v>
      </c>
    </row>
    <row r="9452" spans="1:2" x14ac:dyDescent="0.25">
      <c r="A9452">
        <v>-0.87840843268364599</v>
      </c>
      <c r="B9452">
        <v>6.8429122406385696</v>
      </c>
    </row>
    <row r="9453" spans="1:2" x14ac:dyDescent="0.25">
      <c r="A9453">
        <v>0.96919756413469305</v>
      </c>
      <c r="B9453">
        <v>2.25354391304377</v>
      </c>
    </row>
    <row r="9454" spans="1:2" x14ac:dyDescent="0.25">
      <c r="A9454">
        <v>9.0235302324222797</v>
      </c>
      <c r="B9454">
        <v>2.3578351547677601</v>
      </c>
    </row>
    <row r="9455" spans="1:2" x14ac:dyDescent="0.25">
      <c r="A9455">
        <v>13.4866614573581</v>
      </c>
      <c r="B9455">
        <v>2.1551763410578801</v>
      </c>
    </row>
    <row r="9456" spans="1:2" x14ac:dyDescent="0.25">
      <c r="A9456">
        <f>-23.4287055970688</f>
        <v>-23.428705597068799</v>
      </c>
      <c r="B9456">
        <v>-13.164766397022699</v>
      </c>
    </row>
    <row r="9457" spans="1:2" x14ac:dyDescent="0.25">
      <c r="A9457">
        <f>-33.0121237464053</f>
        <v>-33.012123746405301</v>
      </c>
      <c r="B9457">
        <v>-14.109609683257601</v>
      </c>
    </row>
    <row r="9458" spans="1:2" x14ac:dyDescent="0.25">
      <c r="A9458">
        <v>1.8780142919900999</v>
      </c>
      <c r="B9458">
        <v>9.0236148243222196</v>
      </c>
    </row>
    <row r="9459" spans="1:2" x14ac:dyDescent="0.25">
      <c r="A9459">
        <f>-24.845184058049</f>
        <v>-24.845184058049</v>
      </c>
      <c r="B9459">
        <v>-14.285979979646701</v>
      </c>
    </row>
    <row r="9460" spans="1:2" x14ac:dyDescent="0.25">
      <c r="A9460">
        <v>12.901048403587099</v>
      </c>
      <c r="B9460">
        <v>9.4294528606663608</v>
      </c>
    </row>
    <row r="9461" spans="1:2" x14ac:dyDescent="0.25">
      <c r="A9461">
        <v>8.1720082055571392</v>
      </c>
      <c r="B9461">
        <v>2.9139359257336501</v>
      </c>
    </row>
    <row r="9462" spans="1:2" x14ac:dyDescent="0.25">
      <c r="A9462">
        <v>30.0274553045993</v>
      </c>
      <c r="B9462">
        <v>-6.5613884013754404</v>
      </c>
    </row>
    <row r="9463" spans="1:2" x14ac:dyDescent="0.25">
      <c r="A9463">
        <f>-19.6558106370617</f>
        <v>-19.655810637061698</v>
      </c>
      <c r="B9463">
        <v>-18.614620456584198</v>
      </c>
    </row>
    <row r="9464" spans="1:2" x14ac:dyDescent="0.25">
      <c r="A9464">
        <v>11.779762644002799</v>
      </c>
      <c r="B9464">
        <v>2.3518521337628999</v>
      </c>
    </row>
    <row r="9465" spans="1:2" x14ac:dyDescent="0.25">
      <c r="A9465">
        <v>9.9098767072826597</v>
      </c>
      <c r="B9465">
        <v>2.1208866288928498</v>
      </c>
    </row>
    <row r="9466" spans="1:2" x14ac:dyDescent="0.25">
      <c r="A9466">
        <v>28.062904057396299</v>
      </c>
      <c r="B9466">
        <v>-9.2937119308872393</v>
      </c>
    </row>
    <row r="9467" spans="1:2" x14ac:dyDescent="0.25">
      <c r="A9467">
        <v>10.5735910334776</v>
      </c>
      <c r="B9467">
        <v>4.6719904502314797</v>
      </c>
    </row>
    <row r="9468" spans="1:2" x14ac:dyDescent="0.25">
      <c r="A9468">
        <f>-30.1884493719124</f>
        <v>-30.188449371912402</v>
      </c>
      <c r="B9468">
        <v>-11.2138414111875</v>
      </c>
    </row>
    <row r="9469" spans="1:2" x14ac:dyDescent="0.25">
      <c r="A9469">
        <f>-24.2324245665226</f>
        <v>-24.232424566522599</v>
      </c>
      <c r="B9469">
        <v>-15.198627429354399</v>
      </c>
    </row>
    <row r="9470" spans="1:2" x14ac:dyDescent="0.25">
      <c r="A9470">
        <v>35.968894940501599</v>
      </c>
      <c r="B9470">
        <v>-7.4070874992479601</v>
      </c>
    </row>
    <row r="9471" spans="1:2" x14ac:dyDescent="0.25">
      <c r="A9471">
        <v>4.8129200825316296</v>
      </c>
      <c r="B9471">
        <v>0.34466063256379598</v>
      </c>
    </row>
    <row r="9472" spans="1:2" x14ac:dyDescent="0.25">
      <c r="A9472">
        <f>-26.7228768130055</f>
        <v>-26.722876813005499</v>
      </c>
      <c r="B9472">
        <v>-14.5386508978397</v>
      </c>
    </row>
    <row r="9473" spans="1:2" x14ac:dyDescent="0.25">
      <c r="A9473">
        <v>22.048104359080099</v>
      </c>
      <c r="B9473">
        <v>-6.2145012017803003</v>
      </c>
    </row>
    <row r="9474" spans="1:2" x14ac:dyDescent="0.25">
      <c r="A9474">
        <v>3.3200265045293298</v>
      </c>
      <c r="B9474">
        <v>2.6934768435415801</v>
      </c>
    </row>
    <row r="9475" spans="1:2" x14ac:dyDescent="0.25">
      <c r="A9475">
        <f>-24.0911718584044</f>
        <v>-24.091171858404401</v>
      </c>
      <c r="B9475">
        <v>-17.829135692081099</v>
      </c>
    </row>
    <row r="9476" spans="1:2" x14ac:dyDescent="0.25">
      <c r="A9476">
        <v>13.2092745961529</v>
      </c>
      <c r="B9476">
        <v>5.6027252503463796</v>
      </c>
    </row>
    <row r="9477" spans="1:2" x14ac:dyDescent="0.25">
      <c r="A9477">
        <v>10.947897566416801</v>
      </c>
      <c r="B9477">
        <v>3.4324763029029302</v>
      </c>
    </row>
    <row r="9478" spans="1:2" x14ac:dyDescent="0.25">
      <c r="A9478">
        <v>-6.30786677765819</v>
      </c>
      <c r="B9478">
        <v>8.3961143540376906</v>
      </c>
    </row>
    <row r="9479" spans="1:2" x14ac:dyDescent="0.25">
      <c r="A9479">
        <v>23.647586488141801</v>
      </c>
      <c r="B9479">
        <v>-2.0582004677043901</v>
      </c>
    </row>
    <row r="9480" spans="1:2" x14ac:dyDescent="0.25">
      <c r="A9480">
        <v>25.868150235157302</v>
      </c>
      <c r="B9480">
        <v>-6.6522545677493499</v>
      </c>
    </row>
    <row r="9481" spans="1:2" x14ac:dyDescent="0.25">
      <c r="A9481">
        <f>-32.9060957632315</f>
        <v>-32.906095763231498</v>
      </c>
      <c r="B9481">
        <v>-10.097771909471801</v>
      </c>
    </row>
    <row r="9482" spans="1:2" x14ac:dyDescent="0.25">
      <c r="A9482">
        <f>-24.8917333814529</f>
        <v>-24.891733381452902</v>
      </c>
      <c r="B9482">
        <v>-12.519316295253301</v>
      </c>
    </row>
    <row r="9483" spans="1:2" x14ac:dyDescent="0.25">
      <c r="A9483">
        <v>26.014140134659701</v>
      </c>
      <c r="B9483">
        <v>-8.3554980478811594</v>
      </c>
    </row>
    <row r="9484" spans="1:2" x14ac:dyDescent="0.25">
      <c r="A9484">
        <f>-29.7183532064077</f>
        <v>-29.718353206407699</v>
      </c>
      <c r="B9484">
        <v>-11.8676256225055</v>
      </c>
    </row>
    <row r="9485" spans="1:2" x14ac:dyDescent="0.25">
      <c r="A9485">
        <v>31.798449262254302</v>
      </c>
      <c r="B9485">
        <v>-9.3651154839489195</v>
      </c>
    </row>
    <row r="9486" spans="1:2" x14ac:dyDescent="0.25">
      <c r="A9486">
        <v>33.589595016457103</v>
      </c>
      <c r="B9486">
        <v>0.33162102403675597</v>
      </c>
    </row>
    <row r="9487" spans="1:2" x14ac:dyDescent="0.25">
      <c r="A9487">
        <f>-29.7297970581436</f>
        <v>-29.7297970581436</v>
      </c>
      <c r="B9487">
        <v>-12.0136592543322</v>
      </c>
    </row>
    <row r="9488" spans="1:2" x14ac:dyDescent="0.25">
      <c r="A9488">
        <v>21.6398128471848</v>
      </c>
      <c r="B9488">
        <v>-8.0891682917055299</v>
      </c>
    </row>
    <row r="9489" spans="1:2" x14ac:dyDescent="0.25">
      <c r="A9489">
        <v>0.758784258626098</v>
      </c>
      <c r="B9489">
        <v>3.2447754288117698</v>
      </c>
    </row>
    <row r="9490" spans="1:2" x14ac:dyDescent="0.25">
      <c r="A9490">
        <v>34.898796140130798</v>
      </c>
      <c r="B9490">
        <v>-7.5994517684673299</v>
      </c>
    </row>
    <row r="9491" spans="1:2" x14ac:dyDescent="0.25">
      <c r="A9491">
        <v>5.9624258153754397</v>
      </c>
      <c r="B9491">
        <v>2.3884730552045399</v>
      </c>
    </row>
    <row r="9492" spans="1:2" x14ac:dyDescent="0.25">
      <c r="A9492">
        <v>39.957724286817196</v>
      </c>
      <c r="B9492">
        <v>-4.7459898643801397</v>
      </c>
    </row>
    <row r="9493" spans="1:2" x14ac:dyDescent="0.25">
      <c r="A9493">
        <v>-2.3719617807131899</v>
      </c>
      <c r="B9493">
        <v>7.8240514807669301</v>
      </c>
    </row>
    <row r="9494" spans="1:2" x14ac:dyDescent="0.25">
      <c r="A9494">
        <v>1.8128503959621001</v>
      </c>
      <c r="B9494">
        <v>2.5570925656567902</v>
      </c>
    </row>
    <row r="9495" spans="1:2" x14ac:dyDescent="0.25">
      <c r="A9495">
        <f>-23.7422883879597</f>
        <v>-23.7422883879597</v>
      </c>
      <c r="B9495">
        <v>-17.525843037462302</v>
      </c>
    </row>
    <row r="9496" spans="1:2" x14ac:dyDescent="0.25">
      <c r="A9496">
        <f>-23.2557053486129</f>
        <v>-23.255705348612899</v>
      </c>
      <c r="B9496">
        <v>-15.414463611817901</v>
      </c>
    </row>
    <row r="9497" spans="1:2" x14ac:dyDescent="0.25">
      <c r="A9497">
        <v>6.6346446349728902E-2</v>
      </c>
      <c r="B9497">
        <v>5.7415382389769603</v>
      </c>
    </row>
    <row r="9498" spans="1:2" x14ac:dyDescent="0.25">
      <c r="A9498">
        <v>27.348203413399801</v>
      </c>
      <c r="B9498">
        <v>-2.8049209529752801</v>
      </c>
    </row>
    <row r="9499" spans="1:2" x14ac:dyDescent="0.25">
      <c r="A9499">
        <v>29.2673068398874</v>
      </c>
      <c r="B9499">
        <v>-3.11825560808545</v>
      </c>
    </row>
    <row r="9500" spans="1:2" x14ac:dyDescent="0.25">
      <c r="A9500">
        <v>33.913540934448903</v>
      </c>
      <c r="B9500">
        <v>-4.9748709361172203</v>
      </c>
    </row>
    <row r="9501" spans="1:2" x14ac:dyDescent="0.25">
      <c r="A9501">
        <f>-29.9921774757714</f>
        <v>-29.992177475771399</v>
      </c>
      <c r="B9501">
        <v>-13.2762986833329</v>
      </c>
    </row>
    <row r="9502" spans="1:2" x14ac:dyDescent="0.25">
      <c r="A9502">
        <v>23.508084882619599</v>
      </c>
      <c r="B9502">
        <v>-3.16412722239127</v>
      </c>
    </row>
    <row r="9503" spans="1:2" x14ac:dyDescent="0.25">
      <c r="A9503">
        <v>26.896133568771798</v>
      </c>
      <c r="B9503">
        <v>-3.9495116417220899</v>
      </c>
    </row>
    <row r="9504" spans="1:2" x14ac:dyDescent="0.25">
      <c r="A9504">
        <f>-28.4477640237558</f>
        <v>-28.447764023755798</v>
      </c>
      <c r="B9504">
        <v>-15.468116308650201</v>
      </c>
    </row>
    <row r="9505" spans="1:2" x14ac:dyDescent="0.25">
      <c r="A9505">
        <f>-28.1367401809795</f>
        <v>-28.136740180979501</v>
      </c>
      <c r="B9505">
        <v>-11.0879003437921</v>
      </c>
    </row>
    <row r="9506" spans="1:2" x14ac:dyDescent="0.25">
      <c r="A9506">
        <f>-18.4639047285229</f>
        <v>-18.463904728522898</v>
      </c>
      <c r="B9506">
        <v>-14.4491323217682</v>
      </c>
    </row>
    <row r="9507" spans="1:2" x14ac:dyDescent="0.25">
      <c r="A9507">
        <f>-21.5560730917262</f>
        <v>-21.556073091726201</v>
      </c>
      <c r="B9507">
        <v>-18.053634906876699</v>
      </c>
    </row>
    <row r="9508" spans="1:2" x14ac:dyDescent="0.25">
      <c r="A9508">
        <v>26.8975901745249</v>
      </c>
      <c r="B9508">
        <v>-5.7248799932196004</v>
      </c>
    </row>
    <row r="9509" spans="1:2" x14ac:dyDescent="0.25">
      <c r="A9509">
        <v>-5.5230216494346198</v>
      </c>
      <c r="B9509">
        <v>7.5894737477403398</v>
      </c>
    </row>
    <row r="9510" spans="1:2" x14ac:dyDescent="0.25">
      <c r="A9510">
        <v>33.629097214310001</v>
      </c>
      <c r="B9510">
        <v>-6.7797463278367296</v>
      </c>
    </row>
    <row r="9511" spans="1:2" x14ac:dyDescent="0.25">
      <c r="A9511">
        <v>11.3527390190453</v>
      </c>
      <c r="B9511">
        <v>0.69336415052619504</v>
      </c>
    </row>
    <row r="9512" spans="1:2" x14ac:dyDescent="0.25">
      <c r="A9512">
        <f>-34.7543062283608</f>
        <v>-34.754306228360797</v>
      </c>
      <c r="B9512">
        <v>-18.595763465567099</v>
      </c>
    </row>
    <row r="9513" spans="1:2" x14ac:dyDescent="0.25">
      <c r="A9513">
        <v>0.514696864696918</v>
      </c>
      <c r="B9513">
        <v>-0.22469093717413799</v>
      </c>
    </row>
    <row r="9514" spans="1:2" x14ac:dyDescent="0.25">
      <c r="A9514">
        <v>25.064125140627901</v>
      </c>
      <c r="B9514">
        <v>-2.4470582647811101</v>
      </c>
    </row>
    <row r="9515" spans="1:2" x14ac:dyDescent="0.25">
      <c r="A9515">
        <v>36.575230591902297</v>
      </c>
      <c r="B9515">
        <v>-3.45076203598133</v>
      </c>
    </row>
    <row r="9516" spans="1:2" x14ac:dyDescent="0.25">
      <c r="A9516">
        <v>34.686156018749202</v>
      </c>
      <c r="B9516">
        <v>-8.90288429796564</v>
      </c>
    </row>
    <row r="9517" spans="1:2" x14ac:dyDescent="0.25">
      <c r="A9517">
        <v>33.136183810103603</v>
      </c>
      <c r="B9517">
        <v>-9.2424840892354698</v>
      </c>
    </row>
    <row r="9518" spans="1:2" x14ac:dyDescent="0.25">
      <c r="A9518">
        <f>-30.9299979081946</f>
        <v>-30.929997908194601</v>
      </c>
      <c r="B9518">
        <v>-18.145376753408801</v>
      </c>
    </row>
    <row r="9519" spans="1:2" x14ac:dyDescent="0.25">
      <c r="A9519">
        <f>-16.602182338973</f>
        <v>-16.602182338973002</v>
      </c>
      <c r="B9519">
        <v>-11.691498942526801</v>
      </c>
    </row>
    <row r="9520" spans="1:2" x14ac:dyDescent="0.25">
      <c r="A9520">
        <v>3.0981519991716899</v>
      </c>
      <c r="B9520">
        <v>6.1847066935625499</v>
      </c>
    </row>
    <row r="9521" spans="1:2" x14ac:dyDescent="0.25">
      <c r="A9521">
        <f>-21.8444017445591</f>
        <v>-21.8444017445591</v>
      </c>
      <c r="B9521">
        <v>-13.105539558054399</v>
      </c>
    </row>
    <row r="9522" spans="1:2" x14ac:dyDescent="0.25">
      <c r="A9522">
        <v>34.474618075716997</v>
      </c>
      <c r="B9522">
        <v>-5.2855858834237601</v>
      </c>
    </row>
    <row r="9523" spans="1:2" x14ac:dyDescent="0.25">
      <c r="A9523">
        <v>35.152410552796901</v>
      </c>
      <c r="B9523">
        <v>-6.6888963641768902</v>
      </c>
    </row>
    <row r="9524" spans="1:2" x14ac:dyDescent="0.25">
      <c r="A9524">
        <v>-5.9696523656931104</v>
      </c>
      <c r="B9524">
        <v>7.6852438238665304</v>
      </c>
    </row>
    <row r="9525" spans="1:2" x14ac:dyDescent="0.25">
      <c r="A9525">
        <v>-0.65655794115201205</v>
      </c>
      <c r="B9525">
        <v>8.88645776522654</v>
      </c>
    </row>
    <row r="9526" spans="1:2" x14ac:dyDescent="0.25">
      <c r="A9526">
        <v>0.35469819078874998</v>
      </c>
      <c r="B9526">
        <v>4.4668633845141796</v>
      </c>
    </row>
    <row r="9527" spans="1:2" x14ac:dyDescent="0.25">
      <c r="A9527">
        <v>-6.2056945085259398</v>
      </c>
      <c r="B9527">
        <v>6.1696608083184303</v>
      </c>
    </row>
    <row r="9528" spans="1:2" x14ac:dyDescent="0.25">
      <c r="A9528">
        <f>-34.1703504018731</f>
        <v>-34.170350401873101</v>
      </c>
      <c r="B9528">
        <v>-10.1638370302091</v>
      </c>
    </row>
    <row r="9529" spans="1:2" x14ac:dyDescent="0.25">
      <c r="A9529">
        <v>0.91205432486041804</v>
      </c>
      <c r="B9529">
        <v>-0.11347066898503801</v>
      </c>
    </row>
    <row r="9530" spans="1:2" x14ac:dyDescent="0.25">
      <c r="A9530">
        <f>-23.272308899371</f>
        <v>-23.272308899371001</v>
      </c>
      <c r="B9530">
        <v>-11.6627012927983</v>
      </c>
    </row>
    <row r="9531" spans="1:2" x14ac:dyDescent="0.25">
      <c r="A9531">
        <v>-6.1062553290248998</v>
      </c>
      <c r="B9531">
        <v>8.0487473552276398</v>
      </c>
    </row>
    <row r="9532" spans="1:2" x14ac:dyDescent="0.25">
      <c r="A9532">
        <f>-32.7052766960928</f>
        <v>-32.705276696092803</v>
      </c>
      <c r="B9532">
        <v>-14.287060617846</v>
      </c>
    </row>
    <row r="9533" spans="1:2" x14ac:dyDescent="0.25">
      <c r="A9533">
        <f>-33.5478043979768</f>
        <v>-33.547804397976797</v>
      </c>
      <c r="B9533">
        <v>-14.5716664147612</v>
      </c>
    </row>
    <row r="9534" spans="1:2" x14ac:dyDescent="0.25">
      <c r="A9534">
        <f>-34.2417608979189</f>
        <v>-34.241760897918901</v>
      </c>
      <c r="B9534">
        <v>-16.6561143312063</v>
      </c>
    </row>
    <row r="9535" spans="1:2" x14ac:dyDescent="0.25">
      <c r="A9535">
        <v>2.3894291574370001</v>
      </c>
      <c r="B9535">
        <v>3.8744640795286198</v>
      </c>
    </row>
    <row r="9536" spans="1:2" x14ac:dyDescent="0.25">
      <c r="A9536">
        <v>6.33486744189329</v>
      </c>
      <c r="B9536">
        <v>5.0488012180514898</v>
      </c>
    </row>
    <row r="9537" spans="1:2" x14ac:dyDescent="0.25">
      <c r="A9537">
        <v>11.908052604823601</v>
      </c>
      <c r="B9537">
        <v>-6.8575269784826004E-2</v>
      </c>
    </row>
    <row r="9538" spans="1:2" x14ac:dyDescent="0.25">
      <c r="A9538">
        <f>-33.9726285825323</f>
        <v>-33.972628582532302</v>
      </c>
      <c r="B9538">
        <v>-16.721271092819499</v>
      </c>
    </row>
    <row r="9539" spans="1:2" x14ac:dyDescent="0.25">
      <c r="A9539">
        <v>30.254885277821501</v>
      </c>
      <c r="B9539">
        <v>-9.0202631346528008</v>
      </c>
    </row>
    <row r="9540" spans="1:2" x14ac:dyDescent="0.25">
      <c r="A9540">
        <v>34.862633468596798</v>
      </c>
      <c r="B9540">
        <v>-6.3162014630134804</v>
      </c>
    </row>
    <row r="9541" spans="1:2" x14ac:dyDescent="0.25">
      <c r="A9541">
        <f>-27.6857646418331</f>
        <v>-27.685764641833099</v>
      </c>
      <c r="B9541">
        <v>-13.440166054829101</v>
      </c>
    </row>
    <row r="9542" spans="1:2" x14ac:dyDescent="0.25">
      <c r="A9542">
        <v>36.704098858422299</v>
      </c>
      <c r="B9542">
        <v>-0.12901492310104201</v>
      </c>
    </row>
    <row r="9543" spans="1:2" x14ac:dyDescent="0.25">
      <c r="A9543">
        <v>0.67609234513584604</v>
      </c>
      <c r="B9543">
        <v>0.26857681457818899</v>
      </c>
    </row>
    <row r="9544" spans="1:2" x14ac:dyDescent="0.25">
      <c r="A9544">
        <v>36.461406981191999</v>
      </c>
      <c r="B9544">
        <v>-1.83340483308126</v>
      </c>
    </row>
    <row r="9545" spans="1:2" x14ac:dyDescent="0.25">
      <c r="A9545">
        <f>-30.708062809389</f>
        <v>-30.708062809388998</v>
      </c>
      <c r="B9545">
        <v>-14.6422621021339</v>
      </c>
    </row>
    <row r="9546" spans="1:2" x14ac:dyDescent="0.25">
      <c r="A9546">
        <v>-4.7191452763264801</v>
      </c>
      <c r="B9546">
        <v>4.5763503387626701</v>
      </c>
    </row>
    <row r="9547" spans="1:2" x14ac:dyDescent="0.25">
      <c r="A9547">
        <f>-24.4365756387328</f>
        <v>-24.436575638732801</v>
      </c>
      <c r="B9547">
        <v>-15.997943374664001</v>
      </c>
    </row>
    <row r="9548" spans="1:2" x14ac:dyDescent="0.25">
      <c r="A9548">
        <v>11.9205046062324</v>
      </c>
      <c r="B9548">
        <v>3.6633819589451901</v>
      </c>
    </row>
    <row r="9549" spans="1:2" x14ac:dyDescent="0.25">
      <c r="A9549">
        <v>28.8994984497212</v>
      </c>
      <c r="B9549">
        <v>-0.42775808552720901</v>
      </c>
    </row>
    <row r="9550" spans="1:2" x14ac:dyDescent="0.25">
      <c r="A9550">
        <f>-28.9289409347236</f>
        <v>-28.928940934723599</v>
      </c>
      <c r="B9550">
        <v>-19.1476013215382</v>
      </c>
    </row>
    <row r="9551" spans="1:2" x14ac:dyDescent="0.25">
      <c r="A9551">
        <v>22.616702856014399</v>
      </c>
      <c r="B9551">
        <v>6.8342550527610499E-2</v>
      </c>
    </row>
    <row r="9552" spans="1:2" x14ac:dyDescent="0.25">
      <c r="A9552">
        <f>-34.3587870990933</f>
        <v>-34.358787099093298</v>
      </c>
      <c r="B9552">
        <v>-11.977967610604599</v>
      </c>
    </row>
    <row r="9553" spans="1:2" x14ac:dyDescent="0.25">
      <c r="A9553">
        <f>-18.5672154796003</f>
        <v>-18.5672154796003</v>
      </c>
      <c r="B9553">
        <v>-17.6579463765929</v>
      </c>
    </row>
    <row r="9554" spans="1:2" x14ac:dyDescent="0.25">
      <c r="A9554">
        <f>-31.1140363793302</f>
        <v>-31.114036379330201</v>
      </c>
      <c r="B9554">
        <v>-12.696897361334599</v>
      </c>
    </row>
    <row r="9555" spans="1:2" x14ac:dyDescent="0.25">
      <c r="A9555">
        <v>12.8168544864503</v>
      </c>
      <c r="B9555">
        <v>4.57595828488944</v>
      </c>
    </row>
    <row r="9556" spans="1:2" x14ac:dyDescent="0.25">
      <c r="A9556">
        <f>-16.5985095297899</f>
        <v>-16.598509529789901</v>
      </c>
      <c r="B9556">
        <v>-10.5837760891051</v>
      </c>
    </row>
    <row r="9557" spans="1:2" x14ac:dyDescent="0.25">
      <c r="A9557">
        <v>35.825469184731503</v>
      </c>
      <c r="B9557">
        <v>-0.75903234327781899</v>
      </c>
    </row>
    <row r="9558" spans="1:2" x14ac:dyDescent="0.25">
      <c r="A9558">
        <f>-30.7696783402981</f>
        <v>-30.7696783402981</v>
      </c>
      <c r="B9558">
        <v>-14.4575954313074</v>
      </c>
    </row>
    <row r="9559" spans="1:2" x14ac:dyDescent="0.25">
      <c r="A9559">
        <v>2.1561067232744402</v>
      </c>
      <c r="B9559">
        <v>2.2195224895108598</v>
      </c>
    </row>
    <row r="9560" spans="1:2" x14ac:dyDescent="0.25">
      <c r="A9560">
        <f>-24.5329894603373</f>
        <v>-24.532989460337301</v>
      </c>
      <c r="B9560">
        <v>-12.117247937276501</v>
      </c>
    </row>
    <row r="9561" spans="1:2" x14ac:dyDescent="0.25">
      <c r="A9561">
        <v>30.783014702637999</v>
      </c>
      <c r="B9561">
        <v>-8.4541035438878502</v>
      </c>
    </row>
    <row r="9562" spans="1:2" x14ac:dyDescent="0.25">
      <c r="A9562">
        <v>-1.47025973957955</v>
      </c>
      <c r="B9562">
        <v>0.90295736836285101</v>
      </c>
    </row>
    <row r="9563" spans="1:2" x14ac:dyDescent="0.25">
      <c r="A9563">
        <v>24.0821623409471</v>
      </c>
      <c r="B9563">
        <v>-0.82879161585170202</v>
      </c>
    </row>
    <row r="9564" spans="1:2" x14ac:dyDescent="0.25">
      <c r="A9564">
        <v>10.230758488384399</v>
      </c>
      <c r="B9564">
        <v>3.3540391765426301</v>
      </c>
    </row>
    <row r="9565" spans="1:2" x14ac:dyDescent="0.25">
      <c r="A9565">
        <v>13.620932585302899</v>
      </c>
      <c r="B9565">
        <v>2.34153380204204</v>
      </c>
    </row>
    <row r="9566" spans="1:2" x14ac:dyDescent="0.25">
      <c r="A9566">
        <v>38.792577108441598</v>
      </c>
      <c r="B9566">
        <v>-2.5467240340061399</v>
      </c>
    </row>
    <row r="9567" spans="1:2" x14ac:dyDescent="0.25">
      <c r="A9567">
        <f>-30.744394648587</f>
        <v>-30.744394648587001</v>
      </c>
      <c r="B9567">
        <v>-11.686717818441201</v>
      </c>
    </row>
    <row r="9568" spans="1:2" x14ac:dyDescent="0.25">
      <c r="A9568">
        <v>9.8332175996841595</v>
      </c>
      <c r="B9568">
        <v>2.3858394039891802</v>
      </c>
    </row>
    <row r="9569" spans="1:2" x14ac:dyDescent="0.25">
      <c r="A9569">
        <f>-21.2755360269677</f>
        <v>-21.2755360269677</v>
      </c>
      <c r="B9569">
        <v>-10.0778250131028</v>
      </c>
    </row>
    <row r="9570" spans="1:2" x14ac:dyDescent="0.25">
      <c r="A9570">
        <f>-29.5669535326307</f>
        <v>-29.566953532630698</v>
      </c>
      <c r="B9570">
        <v>-14.660322901418199</v>
      </c>
    </row>
    <row r="9571" spans="1:2" x14ac:dyDescent="0.25">
      <c r="A9571">
        <v>7.8206795826170996</v>
      </c>
      <c r="B9571">
        <v>0.54066321712968501</v>
      </c>
    </row>
    <row r="9572" spans="1:2" x14ac:dyDescent="0.25">
      <c r="A9572">
        <f>-34.6082006270548</f>
        <v>-34.608200627054799</v>
      </c>
      <c r="B9572">
        <v>-17.921107572695099</v>
      </c>
    </row>
    <row r="9573" spans="1:2" x14ac:dyDescent="0.25">
      <c r="A9573">
        <f>-19.3121711490904</f>
        <v>-19.3121711490904</v>
      </c>
      <c r="B9573">
        <v>-18.181068645221501</v>
      </c>
    </row>
    <row r="9574" spans="1:2" x14ac:dyDescent="0.25">
      <c r="A9574">
        <v>33.646859477732299</v>
      </c>
      <c r="B9574">
        <v>-6.5041880351984798</v>
      </c>
    </row>
    <row r="9575" spans="1:2" x14ac:dyDescent="0.25">
      <c r="A9575">
        <f>-22.7018691963646</f>
        <v>-22.701869196364601</v>
      </c>
      <c r="B9575">
        <v>-17.833530861801002</v>
      </c>
    </row>
    <row r="9576" spans="1:2" x14ac:dyDescent="0.25">
      <c r="A9576">
        <v>33.129214628747199</v>
      </c>
      <c r="B9576">
        <v>-8.4200905969117805</v>
      </c>
    </row>
    <row r="9577" spans="1:2" x14ac:dyDescent="0.25">
      <c r="A9577">
        <f>-24.1819253847341</f>
        <v>-24.1819253847341</v>
      </c>
      <c r="B9577">
        <v>-15.597763636971701</v>
      </c>
    </row>
    <row r="9578" spans="1:2" x14ac:dyDescent="0.25">
      <c r="A9578">
        <v>11.7601266836996</v>
      </c>
      <c r="B9578">
        <v>6.8418793393189503</v>
      </c>
    </row>
    <row r="9579" spans="1:2" x14ac:dyDescent="0.25">
      <c r="A9579">
        <f>-19.9386608902486</f>
        <v>-19.938660890248599</v>
      </c>
      <c r="B9579">
        <v>-18.5278201355965</v>
      </c>
    </row>
    <row r="9580" spans="1:2" x14ac:dyDescent="0.25">
      <c r="A9580">
        <f>-15.6996829807916</f>
        <v>-15.6996829807916</v>
      </c>
      <c r="B9580">
        <v>-10.2992875186763</v>
      </c>
    </row>
    <row r="9581" spans="1:2" x14ac:dyDescent="0.25">
      <c r="A9581">
        <f>-33.367805741141</f>
        <v>-33.367805741140998</v>
      </c>
      <c r="B9581">
        <v>-17.916733293968601</v>
      </c>
    </row>
    <row r="9582" spans="1:2" x14ac:dyDescent="0.25">
      <c r="A9582">
        <f>-3.99547037710526</f>
        <v>-3.99547037710526</v>
      </c>
      <c r="B9582">
        <v>-0.33419781399418702</v>
      </c>
    </row>
    <row r="9583" spans="1:2" x14ac:dyDescent="0.25">
      <c r="A9583">
        <v>-4.2108347525697596</v>
      </c>
      <c r="B9583">
        <v>7.3791170461964297</v>
      </c>
    </row>
    <row r="9584" spans="1:2" x14ac:dyDescent="0.25">
      <c r="A9584">
        <f>-30.2444016259996</f>
        <v>-30.2444016259996</v>
      </c>
      <c r="B9584">
        <v>-17.2202086185968</v>
      </c>
    </row>
    <row r="9585" spans="1:2" x14ac:dyDescent="0.25">
      <c r="A9585">
        <f>-32.991165533227</f>
        <v>-32.991165533226997</v>
      </c>
      <c r="B9585">
        <v>-16.473880539635001</v>
      </c>
    </row>
    <row r="9586" spans="1:2" x14ac:dyDescent="0.25">
      <c r="A9586">
        <v>25.7888762230812</v>
      </c>
      <c r="B9586">
        <v>-1.05810088902427</v>
      </c>
    </row>
    <row r="9587" spans="1:2" x14ac:dyDescent="0.25">
      <c r="A9587">
        <f>-18.774898121009</f>
        <v>-18.774898121008999</v>
      </c>
      <c r="B9587">
        <v>-13.473882403758401</v>
      </c>
    </row>
    <row r="9588" spans="1:2" x14ac:dyDescent="0.25">
      <c r="A9588">
        <v>39.1290567577594</v>
      </c>
      <c r="B9588">
        <v>-4.1197235900825904</v>
      </c>
    </row>
    <row r="9589" spans="1:2" x14ac:dyDescent="0.25">
      <c r="A9589">
        <v>38.5633487006858</v>
      </c>
      <c r="B9589">
        <v>-9.3796524451114998</v>
      </c>
    </row>
    <row r="9590" spans="1:2" x14ac:dyDescent="0.25">
      <c r="A9590">
        <v>7.1445620348836902</v>
      </c>
      <c r="B9590">
        <v>0.118970860530916</v>
      </c>
    </row>
    <row r="9591" spans="1:2" x14ac:dyDescent="0.25">
      <c r="A9591">
        <v>0.67736714749643201</v>
      </c>
      <c r="B9591">
        <v>2.0970247191673099</v>
      </c>
    </row>
    <row r="9592" spans="1:2" x14ac:dyDescent="0.25">
      <c r="A9592">
        <v>22.5797951714259</v>
      </c>
      <c r="B9592">
        <v>-3.64825616262398</v>
      </c>
    </row>
    <row r="9593" spans="1:2" x14ac:dyDescent="0.25">
      <c r="A9593">
        <v>32.955668884982003</v>
      </c>
      <c r="B9593">
        <v>-8.2818879806250791</v>
      </c>
    </row>
    <row r="9594" spans="1:2" x14ac:dyDescent="0.25">
      <c r="A9594">
        <v>-1.95273291447151</v>
      </c>
      <c r="B9594">
        <v>8.9718117351863302</v>
      </c>
    </row>
    <row r="9595" spans="1:2" x14ac:dyDescent="0.25">
      <c r="A9595">
        <v>31.321694002514199</v>
      </c>
      <c r="B9595">
        <v>-3.8637053540534301</v>
      </c>
    </row>
    <row r="9596" spans="1:2" x14ac:dyDescent="0.25">
      <c r="A9596">
        <v>13.1940053352745</v>
      </c>
      <c r="B9596">
        <v>9.3768323803224405</v>
      </c>
    </row>
    <row r="9597" spans="1:2" x14ac:dyDescent="0.25">
      <c r="A9597">
        <v>24.102229025082199</v>
      </c>
      <c r="B9597">
        <v>-2.26998473390897</v>
      </c>
    </row>
    <row r="9598" spans="1:2" x14ac:dyDescent="0.25">
      <c r="A9598">
        <v>37.505068019112301</v>
      </c>
      <c r="B9598">
        <v>-9.2969600517417295</v>
      </c>
    </row>
    <row r="9599" spans="1:2" x14ac:dyDescent="0.25">
      <c r="A9599">
        <v>37.474405608300799</v>
      </c>
      <c r="B9599">
        <v>-8.5166417731679598</v>
      </c>
    </row>
    <row r="9600" spans="1:2" x14ac:dyDescent="0.25">
      <c r="A9600">
        <v>28.216721157402599</v>
      </c>
      <c r="B9600">
        <v>-4.5386404327328798</v>
      </c>
    </row>
    <row r="9601" spans="1:2" x14ac:dyDescent="0.25">
      <c r="A9601">
        <f>-33.4649391525906</f>
        <v>-33.464939152590603</v>
      </c>
      <c r="B9601">
        <v>-10.542813625334601</v>
      </c>
    </row>
    <row r="9602" spans="1:2" x14ac:dyDescent="0.25">
      <c r="A9602">
        <v>23.9330759896588</v>
      </c>
      <c r="B9602">
        <v>-3.1518315289082302</v>
      </c>
    </row>
    <row r="9603" spans="1:2" x14ac:dyDescent="0.25">
      <c r="A9603">
        <v>34.2440877183369</v>
      </c>
      <c r="B9603">
        <v>-3.3801226058971201</v>
      </c>
    </row>
    <row r="9604" spans="1:2" x14ac:dyDescent="0.25">
      <c r="A9604">
        <v>31.889713695314398</v>
      </c>
      <c r="B9604">
        <v>-5.4483634810834198</v>
      </c>
    </row>
    <row r="9605" spans="1:2" x14ac:dyDescent="0.25">
      <c r="A9605">
        <f>-22.406364916814</f>
        <v>-22.406364916813999</v>
      </c>
      <c r="B9605">
        <v>-9.5378222760241993</v>
      </c>
    </row>
    <row r="9606" spans="1:2" x14ac:dyDescent="0.25">
      <c r="A9606">
        <v>1.1018772843921401</v>
      </c>
      <c r="B9606">
        <v>3.79059915255975</v>
      </c>
    </row>
    <row r="9607" spans="1:2" x14ac:dyDescent="0.25">
      <c r="A9607">
        <v>38.0035245669551</v>
      </c>
      <c r="B9607">
        <v>-5.3251836181397403</v>
      </c>
    </row>
    <row r="9608" spans="1:2" x14ac:dyDescent="0.25">
      <c r="A9608">
        <v>39.8961846522012</v>
      </c>
      <c r="B9608">
        <v>-2.3636357092089799</v>
      </c>
    </row>
    <row r="9609" spans="1:2" x14ac:dyDescent="0.25">
      <c r="A9609">
        <v>31.501295240823101</v>
      </c>
      <c r="B9609">
        <v>0.32762684350871701</v>
      </c>
    </row>
    <row r="9610" spans="1:2" x14ac:dyDescent="0.25">
      <c r="A9610">
        <v>-3.01909249083065</v>
      </c>
      <c r="B9610">
        <v>6.2412476083575701</v>
      </c>
    </row>
    <row r="9611" spans="1:2" x14ac:dyDescent="0.25">
      <c r="A9611">
        <f>-21.2948779990666</f>
        <v>-21.2948779990666</v>
      </c>
      <c r="B9611">
        <v>-16.853405942423301</v>
      </c>
    </row>
    <row r="9612" spans="1:2" x14ac:dyDescent="0.25">
      <c r="A9612">
        <f>-16.9683094545863</f>
        <v>-16.968309454586301</v>
      </c>
      <c r="B9612">
        <v>-12.235882034110199</v>
      </c>
    </row>
    <row r="9613" spans="1:2" x14ac:dyDescent="0.25">
      <c r="A9613">
        <f>-25.2466395219455</f>
        <v>-25.2466395219455</v>
      </c>
      <c r="B9613">
        <v>-10.624444719464</v>
      </c>
    </row>
    <row r="9614" spans="1:2" x14ac:dyDescent="0.25">
      <c r="A9614">
        <f>-33.7324944602924</f>
        <v>-33.732494460292401</v>
      </c>
      <c r="B9614">
        <v>-10.669388714560901</v>
      </c>
    </row>
    <row r="9615" spans="1:2" x14ac:dyDescent="0.25">
      <c r="A9615">
        <f>-17.2759055947156</f>
        <v>-17.275905594715599</v>
      </c>
      <c r="B9615">
        <v>-15.248579412367</v>
      </c>
    </row>
    <row r="9616" spans="1:2" x14ac:dyDescent="0.25">
      <c r="A9616">
        <v>-0.384787103634606</v>
      </c>
      <c r="B9616">
        <v>1.3301492942316699</v>
      </c>
    </row>
    <row r="9617" spans="1:2" x14ac:dyDescent="0.25">
      <c r="A9617">
        <f>-26.9351119173128</f>
        <v>-26.935111917312799</v>
      </c>
      <c r="B9617">
        <v>-10.3159324339699</v>
      </c>
    </row>
    <row r="9618" spans="1:2" x14ac:dyDescent="0.25">
      <c r="A9618">
        <f>-22.3013496659851</f>
        <v>-22.3013496659851</v>
      </c>
      <c r="B9618">
        <v>-19.023333590797002</v>
      </c>
    </row>
    <row r="9619" spans="1:2" x14ac:dyDescent="0.25">
      <c r="A9619">
        <v>27.0266978875012</v>
      </c>
      <c r="B9619">
        <v>-4.4995167568614498</v>
      </c>
    </row>
    <row r="9620" spans="1:2" x14ac:dyDescent="0.25">
      <c r="A9620">
        <v>-3.5263497396188201</v>
      </c>
      <c r="B9620">
        <v>6.19489794609642</v>
      </c>
    </row>
    <row r="9621" spans="1:2" x14ac:dyDescent="0.25">
      <c r="A9621">
        <f>-19.9042538303983</f>
        <v>-19.9042538303983</v>
      </c>
      <c r="B9621">
        <v>-13.922044787888</v>
      </c>
    </row>
    <row r="9622" spans="1:2" x14ac:dyDescent="0.25">
      <c r="A9622">
        <v>40.144796421867703</v>
      </c>
      <c r="B9622">
        <v>-6.3013655709935001</v>
      </c>
    </row>
    <row r="9623" spans="1:2" x14ac:dyDescent="0.25">
      <c r="A9623">
        <f>-17.7462332494843</f>
        <v>-17.746233249484298</v>
      </c>
      <c r="B9623">
        <v>-16.4041225558998</v>
      </c>
    </row>
    <row r="9624" spans="1:2" x14ac:dyDescent="0.25">
      <c r="A9624">
        <v>3.4883783680015399</v>
      </c>
      <c r="B9624">
        <v>1.85123364119936</v>
      </c>
    </row>
    <row r="9625" spans="1:2" x14ac:dyDescent="0.25">
      <c r="A9625">
        <v>26.136894168223101</v>
      </c>
      <c r="B9625">
        <v>-3.7770682548388899</v>
      </c>
    </row>
    <row r="9626" spans="1:2" x14ac:dyDescent="0.25">
      <c r="A9626">
        <v>-3.06060895922626</v>
      </c>
      <c r="B9626">
        <v>6.5518868450261802</v>
      </c>
    </row>
    <row r="9627" spans="1:2" x14ac:dyDescent="0.25">
      <c r="A9627">
        <f>-17.0001367674061</f>
        <v>-17.000136767406101</v>
      </c>
      <c r="B9627">
        <v>-14.7576979887522</v>
      </c>
    </row>
    <row r="9628" spans="1:2" x14ac:dyDescent="0.25">
      <c r="A9628">
        <v>33.492323953884302</v>
      </c>
      <c r="B9628">
        <v>-3.9097679769428102</v>
      </c>
    </row>
    <row r="9629" spans="1:2" x14ac:dyDescent="0.25">
      <c r="A9629">
        <v>26.4894390124913</v>
      </c>
      <c r="B9629">
        <v>-3.5149696721304502</v>
      </c>
    </row>
    <row r="9630" spans="1:2" x14ac:dyDescent="0.25">
      <c r="A9630">
        <f>-16.706003462285</f>
        <v>-16.706003462285</v>
      </c>
      <c r="B9630">
        <v>-15.3771526564621</v>
      </c>
    </row>
    <row r="9631" spans="1:2" x14ac:dyDescent="0.25">
      <c r="A9631">
        <f>-22.2260591827814</f>
        <v>-22.226059182781398</v>
      </c>
      <c r="B9631">
        <v>-17.853534030198102</v>
      </c>
    </row>
    <row r="9632" spans="1:2" x14ac:dyDescent="0.25">
      <c r="A9632">
        <v>27.116823207482302</v>
      </c>
      <c r="B9632">
        <v>-1.86904442859376</v>
      </c>
    </row>
    <row r="9633" spans="1:2" x14ac:dyDescent="0.25">
      <c r="A9633">
        <v>-0.35695375372253602</v>
      </c>
      <c r="B9633">
        <v>2.67365362656935</v>
      </c>
    </row>
    <row r="9634" spans="1:2" x14ac:dyDescent="0.25">
      <c r="A9634">
        <f>-25.7768182012439</f>
        <v>-25.776818201243898</v>
      </c>
      <c r="B9634">
        <v>-11.5479587961586</v>
      </c>
    </row>
    <row r="9635" spans="1:2" x14ac:dyDescent="0.25">
      <c r="A9635">
        <v>35.855375362519702</v>
      </c>
      <c r="B9635">
        <v>-1.2729859270656201</v>
      </c>
    </row>
    <row r="9636" spans="1:2" x14ac:dyDescent="0.25">
      <c r="A9636">
        <f>-17.0062865889309</f>
        <v>-17.006286588930902</v>
      </c>
      <c r="B9636">
        <v>-14.268644306605101</v>
      </c>
    </row>
    <row r="9637" spans="1:2" x14ac:dyDescent="0.25">
      <c r="A9637">
        <f>-25.0467284296253</f>
        <v>-25.046728429625301</v>
      </c>
      <c r="B9637">
        <v>-9.4402324476137398</v>
      </c>
    </row>
    <row r="9638" spans="1:2" x14ac:dyDescent="0.25">
      <c r="A9638">
        <v>40.086506890277597</v>
      </c>
      <c r="B9638">
        <v>-4.7430903105916098</v>
      </c>
    </row>
    <row r="9639" spans="1:2" x14ac:dyDescent="0.25">
      <c r="A9639">
        <v>32.9979568550213</v>
      </c>
      <c r="B9639">
        <v>-1.6870499182696901</v>
      </c>
    </row>
    <row r="9640" spans="1:2" x14ac:dyDescent="0.25">
      <c r="A9640">
        <v>33.435308468654299</v>
      </c>
      <c r="B9640">
        <v>-8.49333905200033</v>
      </c>
    </row>
    <row r="9641" spans="1:2" x14ac:dyDescent="0.25">
      <c r="A9641">
        <v>40.229659728571001</v>
      </c>
      <c r="B9641">
        <v>-6.3510732831608596</v>
      </c>
    </row>
    <row r="9642" spans="1:2" x14ac:dyDescent="0.25">
      <c r="A9642">
        <v>30.375865575961701</v>
      </c>
      <c r="B9642">
        <v>-2.2211477789814298</v>
      </c>
    </row>
    <row r="9643" spans="1:2" x14ac:dyDescent="0.25">
      <c r="A9643">
        <v>36.491043063501301</v>
      </c>
      <c r="B9643">
        <v>0.149449529809311</v>
      </c>
    </row>
    <row r="9644" spans="1:2" x14ac:dyDescent="0.25">
      <c r="A9644">
        <v>8.1375428119483395</v>
      </c>
      <c r="B9644">
        <v>3.5348001639936402</v>
      </c>
    </row>
    <row r="9645" spans="1:2" x14ac:dyDescent="0.25">
      <c r="A9645">
        <f>-19.0836664786041</f>
        <v>-19.083666478604101</v>
      </c>
      <c r="B9645">
        <v>-14.7702687955827</v>
      </c>
    </row>
    <row r="9646" spans="1:2" x14ac:dyDescent="0.25">
      <c r="A9646">
        <v>13.252527937034101</v>
      </c>
      <c r="B9646">
        <v>5.4395227552494596</v>
      </c>
    </row>
    <row r="9647" spans="1:2" x14ac:dyDescent="0.25">
      <c r="A9647">
        <f>-20.4672001878499</f>
        <v>-20.467200187849901</v>
      </c>
      <c r="B9647">
        <v>-17.879483828175001</v>
      </c>
    </row>
    <row r="9648" spans="1:2" x14ac:dyDescent="0.25">
      <c r="A9648">
        <v>12.3047534272729</v>
      </c>
      <c r="B9648">
        <v>2.8556392943317301</v>
      </c>
    </row>
    <row r="9649" spans="1:2" x14ac:dyDescent="0.25">
      <c r="A9649">
        <v>10.9449457135199</v>
      </c>
      <c r="B9649">
        <v>8.9197358921891592</v>
      </c>
    </row>
    <row r="9650" spans="1:2" x14ac:dyDescent="0.25">
      <c r="A9650">
        <v>3.6214910617827498</v>
      </c>
      <c r="B9650">
        <v>9.1118498401950703</v>
      </c>
    </row>
    <row r="9651" spans="1:2" x14ac:dyDescent="0.25">
      <c r="A9651">
        <v>39.5126284341627</v>
      </c>
      <c r="B9651">
        <v>-8.4975401722525703</v>
      </c>
    </row>
    <row r="9652" spans="1:2" x14ac:dyDescent="0.25">
      <c r="A9652">
        <v>31.104190979093801</v>
      </c>
      <c r="B9652">
        <v>-4.7052783736376096</v>
      </c>
    </row>
    <row r="9653" spans="1:2" x14ac:dyDescent="0.25">
      <c r="A9653">
        <f>-29.3474131651848</f>
        <v>-29.3474131651848</v>
      </c>
      <c r="B9653">
        <v>-15.365354944391299</v>
      </c>
    </row>
    <row r="9654" spans="1:2" x14ac:dyDescent="0.25">
      <c r="A9654">
        <v>4.3639073324933797</v>
      </c>
      <c r="B9654">
        <v>9.3945874163915999</v>
      </c>
    </row>
    <row r="9655" spans="1:2" x14ac:dyDescent="0.25">
      <c r="A9655">
        <f>-28.5405868453671</f>
        <v>-28.540586845367098</v>
      </c>
      <c r="B9655">
        <v>-15.582736470224701</v>
      </c>
    </row>
    <row r="9656" spans="1:2" x14ac:dyDescent="0.25">
      <c r="A9656">
        <v>7.7122382286080802</v>
      </c>
      <c r="B9656">
        <v>8.8423802472779798</v>
      </c>
    </row>
    <row r="9657" spans="1:2" x14ac:dyDescent="0.25">
      <c r="A9657">
        <f>-33.9406986649315</f>
        <v>-33.940698664931503</v>
      </c>
      <c r="B9657">
        <v>-19.234134306240701</v>
      </c>
    </row>
    <row r="9658" spans="1:2" x14ac:dyDescent="0.25">
      <c r="A9658">
        <v>10.4876934176971</v>
      </c>
      <c r="B9658">
        <v>8.7948270920808902</v>
      </c>
    </row>
    <row r="9659" spans="1:2" x14ac:dyDescent="0.25">
      <c r="A9659">
        <v>8.0332026262573599</v>
      </c>
      <c r="B9659">
        <v>4.3098527710826096</v>
      </c>
    </row>
    <row r="9660" spans="1:2" x14ac:dyDescent="0.25">
      <c r="A9660">
        <v>39.941415026467197</v>
      </c>
      <c r="B9660">
        <v>-0.314025034643302</v>
      </c>
    </row>
    <row r="9661" spans="1:2" x14ac:dyDescent="0.25">
      <c r="A9661">
        <f>-28.160081488903</f>
        <v>-28.160081488903</v>
      </c>
      <c r="B9661">
        <v>-11.878873156829901</v>
      </c>
    </row>
    <row r="9662" spans="1:2" x14ac:dyDescent="0.25">
      <c r="A9662">
        <f>-16.1060656009198</f>
        <v>-16.106065600919798</v>
      </c>
      <c r="B9662">
        <v>-17.5424823669807</v>
      </c>
    </row>
    <row r="9663" spans="1:2" x14ac:dyDescent="0.25">
      <c r="A9663">
        <v>-1.58616428145044</v>
      </c>
      <c r="B9663">
        <v>3.6003415961293102</v>
      </c>
    </row>
    <row r="9664" spans="1:2" x14ac:dyDescent="0.25">
      <c r="A9664">
        <v>36.4574496694201</v>
      </c>
      <c r="B9664">
        <v>-9.4471247027042295</v>
      </c>
    </row>
    <row r="9665" spans="1:2" x14ac:dyDescent="0.25">
      <c r="A9665">
        <v>9.3410990581277495</v>
      </c>
      <c r="B9665">
        <v>5.3622107884849504</v>
      </c>
    </row>
    <row r="9666" spans="1:2" x14ac:dyDescent="0.25">
      <c r="A9666">
        <v>37.964240456186403</v>
      </c>
      <c r="B9666">
        <v>-2.3834417866834099</v>
      </c>
    </row>
    <row r="9667" spans="1:2" x14ac:dyDescent="0.25">
      <c r="A9667">
        <v>34.072686348228402</v>
      </c>
      <c r="B9667">
        <v>-9.0779756691852604</v>
      </c>
    </row>
    <row r="9668" spans="1:2" x14ac:dyDescent="0.25">
      <c r="A9668">
        <f>-33.2402985003022</f>
        <v>-33.240298500302202</v>
      </c>
      <c r="B9668">
        <v>-9.4774184371873194</v>
      </c>
    </row>
    <row r="9669" spans="1:2" x14ac:dyDescent="0.25">
      <c r="A9669">
        <v>9.6861242524076498</v>
      </c>
      <c r="B9669">
        <v>5.1785006434321899</v>
      </c>
    </row>
    <row r="9670" spans="1:2" x14ac:dyDescent="0.25">
      <c r="A9670">
        <f>-28.5978799133422</f>
        <v>-28.597879913342201</v>
      </c>
      <c r="B9670">
        <v>-15.5190595795706</v>
      </c>
    </row>
    <row r="9671" spans="1:2" x14ac:dyDescent="0.25">
      <c r="A9671">
        <f>-22.7102980586019</f>
        <v>-22.7102980586019</v>
      </c>
      <c r="B9671">
        <v>-10.0613441637148</v>
      </c>
    </row>
    <row r="9672" spans="1:2" x14ac:dyDescent="0.25">
      <c r="A9672">
        <v>6.6472335745086601</v>
      </c>
      <c r="B9672">
        <v>9.4244991688899304</v>
      </c>
    </row>
    <row r="9673" spans="1:2" x14ac:dyDescent="0.25">
      <c r="A9673">
        <v>-4.5889545191652301</v>
      </c>
      <c r="B9673">
        <v>1.6162520250569301</v>
      </c>
    </row>
    <row r="9674" spans="1:2" x14ac:dyDescent="0.25">
      <c r="A9674">
        <f>-19.4555672813865</f>
        <v>-19.4555672813865</v>
      </c>
      <c r="B9674">
        <v>-17.125212848548902</v>
      </c>
    </row>
    <row r="9675" spans="1:2" x14ac:dyDescent="0.25">
      <c r="A9675">
        <f>-15.840240549282</f>
        <v>-15.840240549282001</v>
      </c>
      <c r="B9675">
        <v>-13.9521123313651</v>
      </c>
    </row>
    <row r="9676" spans="1:2" x14ac:dyDescent="0.25">
      <c r="A9676">
        <v>-3.8297576923514098</v>
      </c>
      <c r="B9676">
        <v>5.9941025934140901</v>
      </c>
    </row>
    <row r="9677" spans="1:2" x14ac:dyDescent="0.25">
      <c r="A9677">
        <v>38.047088986266203</v>
      </c>
      <c r="B9677">
        <v>-5.7857393533161297</v>
      </c>
    </row>
    <row r="9678" spans="1:2" x14ac:dyDescent="0.25">
      <c r="A9678">
        <f>-29.4398963860884</f>
        <v>-29.4398963860884</v>
      </c>
      <c r="B9678">
        <v>-9.7615724741660106</v>
      </c>
    </row>
    <row r="9679" spans="1:2" x14ac:dyDescent="0.25">
      <c r="A9679">
        <f>-31.6535783940924</f>
        <v>-31.653578394092399</v>
      </c>
      <c r="B9679">
        <v>-11.0579430876946</v>
      </c>
    </row>
    <row r="9680" spans="1:2" x14ac:dyDescent="0.25">
      <c r="A9680">
        <f>-25.4907880755527</f>
        <v>-25.4907880755527</v>
      </c>
      <c r="B9680">
        <v>-12.241554290047601</v>
      </c>
    </row>
    <row r="9681" spans="1:2" x14ac:dyDescent="0.25">
      <c r="A9681">
        <v>28.6449131099601</v>
      </c>
      <c r="B9681">
        <v>-8.2788768630524299</v>
      </c>
    </row>
    <row r="9682" spans="1:2" x14ac:dyDescent="0.25">
      <c r="A9682">
        <v>11.650495952774399</v>
      </c>
      <c r="B9682">
        <v>1.7085424601956301</v>
      </c>
    </row>
    <row r="9683" spans="1:2" x14ac:dyDescent="0.25">
      <c r="A9683">
        <f>-33.8389240173175</f>
        <v>-33.838924017317503</v>
      </c>
      <c r="B9683">
        <v>-10.1127971232081</v>
      </c>
    </row>
    <row r="9684" spans="1:2" x14ac:dyDescent="0.25">
      <c r="A9684">
        <v>24.654142208099</v>
      </c>
      <c r="B9684">
        <v>-1.7173123128619801</v>
      </c>
    </row>
    <row r="9685" spans="1:2" x14ac:dyDescent="0.25">
      <c r="A9685">
        <v>26.8317805749396</v>
      </c>
      <c r="B9685">
        <v>-1.9022605064143501</v>
      </c>
    </row>
    <row r="9686" spans="1:2" x14ac:dyDescent="0.25">
      <c r="A9686">
        <f>-24.6457495822789</f>
        <v>-24.645749582278899</v>
      </c>
      <c r="B9686">
        <v>-15.2324965910954</v>
      </c>
    </row>
    <row r="9687" spans="1:2" x14ac:dyDescent="0.25">
      <c r="A9687">
        <v>-5.0704209837519096</v>
      </c>
      <c r="B9687">
        <v>8.1729947624028103</v>
      </c>
    </row>
    <row r="9688" spans="1:2" x14ac:dyDescent="0.25">
      <c r="A9688">
        <v>25.026803604579701</v>
      </c>
      <c r="B9688">
        <v>-3.4152911264667298</v>
      </c>
    </row>
    <row r="9689" spans="1:2" x14ac:dyDescent="0.25">
      <c r="A9689">
        <v>0.73942235357000596</v>
      </c>
      <c r="B9689">
        <v>5.2453909102119001</v>
      </c>
    </row>
    <row r="9690" spans="1:2" x14ac:dyDescent="0.25">
      <c r="A9690">
        <f>-24.75901726757</f>
        <v>-24.759017267570002</v>
      </c>
      <c r="B9690">
        <v>-15.081971890013699</v>
      </c>
    </row>
    <row r="9691" spans="1:2" x14ac:dyDescent="0.25">
      <c r="A9691">
        <f>-25.5857929484457</f>
        <v>-25.5857929484457</v>
      </c>
      <c r="B9691">
        <v>-19.123707442570002</v>
      </c>
    </row>
    <row r="9692" spans="1:2" x14ac:dyDescent="0.25">
      <c r="A9692">
        <f>-34.9487631942509</f>
        <v>-34.948763194250901</v>
      </c>
      <c r="B9692">
        <v>-14.155893858257899</v>
      </c>
    </row>
    <row r="9693" spans="1:2" x14ac:dyDescent="0.25">
      <c r="A9693">
        <f>-30.3687184685207</f>
        <v>-30.368718468520701</v>
      </c>
      <c r="B9693">
        <v>-9.6858775850317897</v>
      </c>
    </row>
    <row r="9694" spans="1:2" x14ac:dyDescent="0.25">
      <c r="A9694">
        <v>0.78913151373399903</v>
      </c>
      <c r="B9694">
        <v>6.6909058891944202</v>
      </c>
    </row>
    <row r="9695" spans="1:2" x14ac:dyDescent="0.25">
      <c r="A9695">
        <v>29.321396671534799</v>
      </c>
      <c r="B9695">
        <v>-3.17548531613956</v>
      </c>
    </row>
    <row r="9696" spans="1:2" x14ac:dyDescent="0.25">
      <c r="A9696">
        <f>-32.7829400516257</f>
        <v>-32.782940051625701</v>
      </c>
      <c r="B9696">
        <v>-15.975983083391901</v>
      </c>
    </row>
    <row r="9697" spans="1:2" x14ac:dyDescent="0.25">
      <c r="A9697">
        <v>7.0598645138138503</v>
      </c>
      <c r="B9697">
        <v>4.9470220108367498</v>
      </c>
    </row>
    <row r="9698" spans="1:2" x14ac:dyDescent="0.25">
      <c r="A9698">
        <f>-20.0054352291909</f>
        <v>-20.005435229190901</v>
      </c>
      <c r="B9698">
        <v>-19.151223838398298</v>
      </c>
    </row>
    <row r="9699" spans="1:2" x14ac:dyDescent="0.25">
      <c r="A9699">
        <v>21.0280956424042</v>
      </c>
      <c r="B9699">
        <v>-7.0284347566377603</v>
      </c>
    </row>
    <row r="9700" spans="1:2" x14ac:dyDescent="0.25">
      <c r="A9700">
        <v>33.731084412197603</v>
      </c>
      <c r="B9700">
        <v>6.9195531314384995E-2</v>
      </c>
    </row>
    <row r="9701" spans="1:2" x14ac:dyDescent="0.25">
      <c r="A9701">
        <v>36.558859323871197</v>
      </c>
      <c r="B9701">
        <v>-8.5824147003601698</v>
      </c>
    </row>
    <row r="9702" spans="1:2" x14ac:dyDescent="0.25">
      <c r="A9702">
        <v>13.556581564641901</v>
      </c>
      <c r="B9702">
        <v>-0.29073507052119602</v>
      </c>
    </row>
    <row r="9703" spans="1:2" x14ac:dyDescent="0.25">
      <c r="A9703">
        <v>36.241768754120301</v>
      </c>
      <c r="B9703">
        <v>-3.14028675975774</v>
      </c>
    </row>
    <row r="9704" spans="1:2" x14ac:dyDescent="0.25">
      <c r="A9704">
        <f>-33.9735981591417</f>
        <v>-33.973598159141702</v>
      </c>
      <c r="B9704">
        <v>-11.022706546469101</v>
      </c>
    </row>
    <row r="9705" spans="1:2" x14ac:dyDescent="0.25">
      <c r="A9705">
        <v>7.5475528076555403</v>
      </c>
      <c r="B9705">
        <v>6.7947174407357602</v>
      </c>
    </row>
    <row r="9706" spans="1:2" x14ac:dyDescent="0.25">
      <c r="A9706">
        <v>20.830807653730599</v>
      </c>
      <c r="B9706">
        <v>-1.23984263363883</v>
      </c>
    </row>
    <row r="9707" spans="1:2" x14ac:dyDescent="0.25">
      <c r="A9707">
        <f>-16.7881198196201</f>
        <v>-16.7881198196201</v>
      </c>
      <c r="B9707">
        <v>-13.744061743261501</v>
      </c>
    </row>
    <row r="9708" spans="1:2" x14ac:dyDescent="0.25">
      <c r="A9708">
        <v>9.3419401216706799</v>
      </c>
      <c r="B9708">
        <v>6.6803125560195902</v>
      </c>
    </row>
    <row r="9709" spans="1:2" x14ac:dyDescent="0.25">
      <c r="A9709">
        <v>28.852235661224899</v>
      </c>
      <c r="B9709">
        <v>-4.2814281241992003</v>
      </c>
    </row>
    <row r="9710" spans="1:2" x14ac:dyDescent="0.25">
      <c r="A9710">
        <v>10.8450617103765</v>
      </c>
      <c r="B9710">
        <v>0.62423096999696803</v>
      </c>
    </row>
    <row r="9711" spans="1:2" x14ac:dyDescent="0.25">
      <c r="A9711">
        <v>-2.4593688159679399</v>
      </c>
      <c r="B9711">
        <v>4.3839333140436896</v>
      </c>
    </row>
    <row r="9712" spans="1:2" x14ac:dyDescent="0.25">
      <c r="A9712">
        <v>26.329446503284998</v>
      </c>
      <c r="B9712">
        <v>-5.4084412713437997</v>
      </c>
    </row>
    <row r="9713" spans="1:2" x14ac:dyDescent="0.25">
      <c r="A9713">
        <f>-30.7629750053619</f>
        <v>-30.762975005361898</v>
      </c>
      <c r="B9713">
        <v>-13.4863839946031</v>
      </c>
    </row>
    <row r="9714" spans="1:2" x14ac:dyDescent="0.25">
      <c r="A9714">
        <f>-33.4454868006809</f>
        <v>-33.445486800680897</v>
      </c>
      <c r="B9714">
        <v>-18.2848453334792</v>
      </c>
    </row>
    <row r="9715" spans="1:2" x14ac:dyDescent="0.25">
      <c r="A9715">
        <v>-2.4362190549373501</v>
      </c>
      <c r="B9715">
        <v>1.9535711754488401</v>
      </c>
    </row>
    <row r="9716" spans="1:2" x14ac:dyDescent="0.25">
      <c r="A9716">
        <v>11.5811058225185</v>
      </c>
      <c r="B9716">
        <v>6.8311006722498897</v>
      </c>
    </row>
    <row r="9717" spans="1:2" x14ac:dyDescent="0.25">
      <c r="A9717">
        <v>22.710773529782902</v>
      </c>
      <c r="B9717">
        <v>-6.3936277931729899</v>
      </c>
    </row>
    <row r="9718" spans="1:2" x14ac:dyDescent="0.25">
      <c r="A9718">
        <v>24.3165488051952</v>
      </c>
      <c r="B9718">
        <v>-4.0298286814070901</v>
      </c>
    </row>
    <row r="9719" spans="1:2" x14ac:dyDescent="0.25">
      <c r="A9719">
        <v>33.607140669805801</v>
      </c>
      <c r="B9719">
        <v>-4.0565208982080696</v>
      </c>
    </row>
    <row r="9720" spans="1:2" x14ac:dyDescent="0.25">
      <c r="A9720">
        <v>2.2399048740066299</v>
      </c>
      <c r="B9720">
        <v>8.7366360079399392</v>
      </c>
    </row>
    <row r="9721" spans="1:2" x14ac:dyDescent="0.25">
      <c r="A9721">
        <v>25.895064009456</v>
      </c>
      <c r="B9721">
        <v>-8.8007938601190006</v>
      </c>
    </row>
    <row r="9722" spans="1:2" x14ac:dyDescent="0.25">
      <c r="A9722">
        <f>-29.3147542136567</f>
        <v>-29.314754213656698</v>
      </c>
      <c r="B9722">
        <v>-10.1168469402973</v>
      </c>
    </row>
    <row r="9723" spans="1:2" x14ac:dyDescent="0.25">
      <c r="A9723">
        <v>12.4735936706989</v>
      </c>
      <c r="B9723">
        <v>2.4517261988919001</v>
      </c>
    </row>
    <row r="9724" spans="1:2" x14ac:dyDescent="0.25">
      <c r="A9724">
        <v>-4.0246320868826899</v>
      </c>
      <c r="B9724">
        <v>5.3611378811966999</v>
      </c>
    </row>
    <row r="9725" spans="1:2" x14ac:dyDescent="0.25">
      <c r="A9725">
        <v>40.481670415219497</v>
      </c>
      <c r="B9725">
        <v>-8.7616641733321092</v>
      </c>
    </row>
    <row r="9726" spans="1:2" x14ac:dyDescent="0.25">
      <c r="A9726">
        <f>-28.8302459359221</f>
        <v>-28.8302459359221</v>
      </c>
      <c r="B9726">
        <v>-18.793233241591601</v>
      </c>
    </row>
    <row r="9727" spans="1:2" x14ac:dyDescent="0.25">
      <c r="A9727">
        <v>-0.30931705557358402</v>
      </c>
      <c r="B9727">
        <v>6.1429016486277099</v>
      </c>
    </row>
    <row r="9728" spans="1:2" x14ac:dyDescent="0.25">
      <c r="A9728">
        <f>-28.0366615771696</f>
        <v>-28.0366615771696</v>
      </c>
      <c r="B9728">
        <v>-13.575896968520899</v>
      </c>
    </row>
    <row r="9729" spans="1:2" x14ac:dyDescent="0.25">
      <c r="A9729">
        <v>24.402227651230799</v>
      </c>
      <c r="B9729">
        <v>-9.1166242154809396</v>
      </c>
    </row>
    <row r="9730" spans="1:2" x14ac:dyDescent="0.25">
      <c r="A9730">
        <v>0.60862931374948304</v>
      </c>
      <c r="B9730">
        <v>5.4113008369109901</v>
      </c>
    </row>
    <row r="9731" spans="1:2" x14ac:dyDescent="0.25">
      <c r="A9731">
        <v>7.6930726906474902</v>
      </c>
      <c r="B9731">
        <v>8.24533730778926</v>
      </c>
    </row>
    <row r="9732" spans="1:2" x14ac:dyDescent="0.25">
      <c r="A9732">
        <v>35.808379007366497</v>
      </c>
      <c r="B9732">
        <v>-5.7701100739151698</v>
      </c>
    </row>
    <row r="9733" spans="1:2" x14ac:dyDescent="0.25">
      <c r="A9733">
        <f>-29.7322129817503</f>
        <v>-29.732212981750301</v>
      </c>
      <c r="B9733">
        <v>-14.175135795115599</v>
      </c>
    </row>
    <row r="9734" spans="1:2" x14ac:dyDescent="0.25">
      <c r="A9734">
        <v>36.679894707238098</v>
      </c>
      <c r="B9734">
        <v>-8.6036767800442409</v>
      </c>
    </row>
    <row r="9735" spans="1:2" x14ac:dyDescent="0.25">
      <c r="A9735">
        <v>3.2761426400846099</v>
      </c>
      <c r="B9735">
        <v>7.81116270984176</v>
      </c>
    </row>
    <row r="9736" spans="1:2" x14ac:dyDescent="0.25">
      <c r="A9736">
        <v>28.8317528575853</v>
      </c>
      <c r="B9736">
        <v>-5.5673085345226196</v>
      </c>
    </row>
    <row r="9737" spans="1:2" x14ac:dyDescent="0.25">
      <c r="A9737">
        <v>-1.6089958050362401</v>
      </c>
      <c r="B9737">
        <v>0.206785469773692</v>
      </c>
    </row>
    <row r="9738" spans="1:2" x14ac:dyDescent="0.25">
      <c r="A9738">
        <v>4.5242433016037404</v>
      </c>
      <c r="B9738">
        <v>7.3974331526692403</v>
      </c>
    </row>
    <row r="9739" spans="1:2" x14ac:dyDescent="0.25">
      <c r="A9739">
        <v>25.131609379260901</v>
      </c>
      <c r="B9739">
        <v>-7.1566596280376702</v>
      </c>
    </row>
    <row r="9740" spans="1:2" x14ac:dyDescent="0.25">
      <c r="A9740">
        <v>39.383972516804597</v>
      </c>
      <c r="B9740">
        <v>-5.9151526005774899</v>
      </c>
    </row>
    <row r="9741" spans="1:2" x14ac:dyDescent="0.25">
      <c r="A9741">
        <v>23.413463190646699</v>
      </c>
      <c r="B9741">
        <v>-2.3881035661558601</v>
      </c>
    </row>
    <row r="9742" spans="1:2" x14ac:dyDescent="0.25">
      <c r="A9742">
        <v>12.888418329437799</v>
      </c>
      <c r="B9742">
        <v>4.1985715382065596</v>
      </c>
    </row>
    <row r="9743" spans="1:2" x14ac:dyDescent="0.25">
      <c r="A9743">
        <v>23.643977359774599</v>
      </c>
      <c r="B9743">
        <v>-2.2305162400641798</v>
      </c>
    </row>
    <row r="9744" spans="1:2" x14ac:dyDescent="0.25">
      <c r="A9744">
        <v>7.5561636376683197</v>
      </c>
      <c r="B9744">
        <v>7.8375718661759102</v>
      </c>
    </row>
    <row r="9745" spans="1:2" x14ac:dyDescent="0.25">
      <c r="A9745">
        <f>-24.2195942011556</f>
        <v>-24.219594201155601</v>
      </c>
      <c r="B9745">
        <v>-18.048288025752299</v>
      </c>
    </row>
    <row r="9746" spans="1:2" x14ac:dyDescent="0.25">
      <c r="A9746">
        <f>-20.2693694351733</f>
        <v>-20.269369435173299</v>
      </c>
      <c r="B9746">
        <v>-15.5436404499691</v>
      </c>
    </row>
    <row r="9747" spans="1:2" x14ac:dyDescent="0.25">
      <c r="A9747">
        <v>11.5874796345903</v>
      </c>
      <c r="B9747">
        <v>2.4914957833743299</v>
      </c>
    </row>
    <row r="9748" spans="1:2" x14ac:dyDescent="0.25">
      <c r="A9748">
        <v>5.8699924487403896</v>
      </c>
      <c r="B9748">
        <v>0.40297040988152399</v>
      </c>
    </row>
    <row r="9749" spans="1:2" x14ac:dyDescent="0.25">
      <c r="A9749">
        <v>21.804094897501901</v>
      </c>
      <c r="B9749">
        <v>-4.2761796969854498</v>
      </c>
    </row>
    <row r="9750" spans="1:2" x14ac:dyDescent="0.25">
      <c r="A9750">
        <v>0.212645725039767</v>
      </c>
      <c r="B9750">
        <v>0.429219089753201</v>
      </c>
    </row>
    <row r="9751" spans="1:2" x14ac:dyDescent="0.25">
      <c r="A9751">
        <v>10.059642411283001</v>
      </c>
      <c r="B9751">
        <v>4.5429279410566696</v>
      </c>
    </row>
    <row r="9752" spans="1:2" x14ac:dyDescent="0.25">
      <c r="A9752">
        <v>31.533810044587501</v>
      </c>
      <c r="B9752">
        <v>-0.66867117291370604</v>
      </c>
    </row>
    <row r="9753" spans="1:2" x14ac:dyDescent="0.25">
      <c r="A9753">
        <f>-32.7764415126008</f>
        <v>-32.776441512600798</v>
      </c>
      <c r="B9753">
        <v>-11.6814940249595</v>
      </c>
    </row>
    <row r="9754" spans="1:2" x14ac:dyDescent="0.25">
      <c r="A9754">
        <v>32.584519334147103</v>
      </c>
      <c r="B9754">
        <v>-8.5103168453116105</v>
      </c>
    </row>
    <row r="9755" spans="1:2" x14ac:dyDescent="0.25">
      <c r="A9755">
        <v>33.981093626571898</v>
      </c>
      <c r="B9755">
        <v>-6.7004603940019098</v>
      </c>
    </row>
    <row r="9756" spans="1:2" x14ac:dyDescent="0.25">
      <c r="A9756">
        <v>39.0804063974836</v>
      </c>
      <c r="B9756">
        <v>-1.8937042561873501</v>
      </c>
    </row>
    <row r="9757" spans="1:2" x14ac:dyDescent="0.25">
      <c r="A9757">
        <v>8.14485726092283</v>
      </c>
      <c r="B9757">
        <v>9.2837032455487698</v>
      </c>
    </row>
    <row r="9758" spans="1:2" x14ac:dyDescent="0.25">
      <c r="A9758">
        <v>30.217665514570701</v>
      </c>
      <c r="B9758">
        <v>-7.0639222953798404</v>
      </c>
    </row>
    <row r="9759" spans="1:2" x14ac:dyDescent="0.25">
      <c r="A9759">
        <v>-0.75038386048633299</v>
      </c>
      <c r="B9759">
        <v>0.22022161245744001</v>
      </c>
    </row>
    <row r="9760" spans="1:2" x14ac:dyDescent="0.25">
      <c r="A9760">
        <f>-16.0247811309907</f>
        <v>-16.0247811309907</v>
      </c>
      <c r="B9760">
        <v>-9.9042980207041307</v>
      </c>
    </row>
    <row r="9761" spans="1:2" x14ac:dyDescent="0.25">
      <c r="A9761">
        <v>25.977286359774201</v>
      </c>
      <c r="B9761">
        <v>-4.1176629379177303</v>
      </c>
    </row>
    <row r="9762" spans="1:2" x14ac:dyDescent="0.25">
      <c r="A9762">
        <f>-18.1444410023407</f>
        <v>-18.144441002340699</v>
      </c>
      <c r="B9762">
        <v>-16.833965317155901</v>
      </c>
    </row>
    <row r="9763" spans="1:2" x14ac:dyDescent="0.25">
      <c r="A9763">
        <v>-4.9100103857414696</v>
      </c>
      <c r="B9763">
        <v>0.85302737860725597</v>
      </c>
    </row>
    <row r="9764" spans="1:2" x14ac:dyDescent="0.25">
      <c r="A9764">
        <v>-1.6945407114062101</v>
      </c>
      <c r="B9764">
        <v>1.9070461996107699</v>
      </c>
    </row>
    <row r="9765" spans="1:2" x14ac:dyDescent="0.25">
      <c r="A9765">
        <v>1.8069962922495599</v>
      </c>
      <c r="B9765">
        <v>9.4622177390001596</v>
      </c>
    </row>
    <row r="9766" spans="1:2" x14ac:dyDescent="0.25">
      <c r="A9766">
        <v>30.764434581214001</v>
      </c>
      <c r="B9766">
        <v>-3.0215481458739202</v>
      </c>
    </row>
    <row r="9767" spans="1:2" x14ac:dyDescent="0.25">
      <c r="A9767">
        <f>-18.0411389890648</f>
        <v>-18.041138989064802</v>
      </c>
      <c r="B9767">
        <v>-10.6709046233807</v>
      </c>
    </row>
    <row r="9768" spans="1:2" x14ac:dyDescent="0.25">
      <c r="A9768">
        <v>34.481105642811201</v>
      </c>
      <c r="B9768">
        <v>-3.4648569910195599</v>
      </c>
    </row>
    <row r="9769" spans="1:2" x14ac:dyDescent="0.25">
      <c r="A9769">
        <v>13.455440898435899</v>
      </c>
      <c r="B9769">
        <v>3.01745874018127</v>
      </c>
    </row>
    <row r="9770" spans="1:2" x14ac:dyDescent="0.25">
      <c r="A9770">
        <v>-3.3468975939462999</v>
      </c>
      <c r="B9770">
        <v>1.91775635968476</v>
      </c>
    </row>
    <row r="9771" spans="1:2" x14ac:dyDescent="0.25">
      <c r="A9771">
        <f>-33.4946293798962</f>
        <v>-33.494629379896203</v>
      </c>
      <c r="B9771">
        <v>-9.7776775008862007</v>
      </c>
    </row>
    <row r="9772" spans="1:2" x14ac:dyDescent="0.25">
      <c r="A9772">
        <v>-2.7883255585198299</v>
      </c>
      <c r="B9772">
        <v>5.9034486238322303</v>
      </c>
    </row>
    <row r="9773" spans="1:2" x14ac:dyDescent="0.25">
      <c r="A9773">
        <v>23.461013551073101</v>
      </c>
      <c r="B9773">
        <v>-7.7804261046386003</v>
      </c>
    </row>
    <row r="9774" spans="1:2" x14ac:dyDescent="0.25">
      <c r="A9774">
        <v>-1.49964769647948</v>
      </c>
      <c r="B9774">
        <v>4.81872221691372</v>
      </c>
    </row>
    <row r="9775" spans="1:2" x14ac:dyDescent="0.25">
      <c r="A9775">
        <f>-24.4003163686374</f>
        <v>-24.400316368637402</v>
      </c>
      <c r="B9775">
        <v>-14.378305235701101</v>
      </c>
    </row>
    <row r="9776" spans="1:2" x14ac:dyDescent="0.25">
      <c r="A9776">
        <v>40.264948475899601</v>
      </c>
      <c r="B9776">
        <v>-7.2519655701322696</v>
      </c>
    </row>
    <row r="9777" spans="1:2" x14ac:dyDescent="0.25">
      <c r="A9777">
        <v>12.5770171222253</v>
      </c>
      <c r="B9777">
        <v>8.5900562547832102</v>
      </c>
    </row>
    <row r="9778" spans="1:2" x14ac:dyDescent="0.25">
      <c r="A9778">
        <f>-32.6261830254098</f>
        <v>-32.626183025409802</v>
      </c>
      <c r="B9778">
        <v>-17.5939114324357</v>
      </c>
    </row>
    <row r="9779" spans="1:2" x14ac:dyDescent="0.25">
      <c r="A9779">
        <v>1.90772136635541</v>
      </c>
      <c r="B9779">
        <v>1.9275047930592</v>
      </c>
    </row>
    <row r="9780" spans="1:2" x14ac:dyDescent="0.25">
      <c r="A9780">
        <f>-34.3430403832951</f>
        <v>-34.343040383295097</v>
      </c>
      <c r="B9780">
        <v>-19.003048260435801</v>
      </c>
    </row>
    <row r="9781" spans="1:2" x14ac:dyDescent="0.25">
      <c r="A9781">
        <v>4.1287153234884704</v>
      </c>
      <c r="B9781">
        <v>5.0309857947533398</v>
      </c>
    </row>
    <row r="9782" spans="1:2" x14ac:dyDescent="0.25">
      <c r="A9782">
        <f>-28.7307507726412</f>
        <v>-28.730750772641201</v>
      </c>
      <c r="B9782">
        <v>-15.7660375202504</v>
      </c>
    </row>
    <row r="9783" spans="1:2" x14ac:dyDescent="0.25">
      <c r="A9783">
        <f>-23.7138002481309</f>
        <v>-23.713800248130902</v>
      </c>
      <c r="B9783">
        <v>-12.991778375733199</v>
      </c>
    </row>
    <row r="9784" spans="1:2" x14ac:dyDescent="0.25">
      <c r="A9784">
        <v>2.1858198776659798</v>
      </c>
      <c r="B9784">
        <v>7.0596096588093404</v>
      </c>
    </row>
    <row r="9785" spans="1:2" x14ac:dyDescent="0.25">
      <c r="A9785">
        <f>-16.4510185285742</f>
        <v>-16.451018528574199</v>
      </c>
      <c r="B9785">
        <v>-9.9518064285763899</v>
      </c>
    </row>
    <row r="9786" spans="1:2" x14ac:dyDescent="0.25">
      <c r="A9786">
        <v>29.781314291218301</v>
      </c>
      <c r="B9786">
        <v>-2.4228409321539401</v>
      </c>
    </row>
    <row r="9787" spans="1:2" x14ac:dyDescent="0.25">
      <c r="A9787">
        <v>2.5393233214900399</v>
      </c>
      <c r="B9787">
        <v>7.9925759267344603</v>
      </c>
    </row>
    <row r="9788" spans="1:2" x14ac:dyDescent="0.25">
      <c r="A9788">
        <v>20.778458008201302</v>
      </c>
      <c r="B9788">
        <v>-3.90951694614429</v>
      </c>
    </row>
    <row r="9789" spans="1:2" x14ac:dyDescent="0.25">
      <c r="A9789">
        <v>34.429064560413998</v>
      </c>
      <c r="B9789">
        <v>-3.8755694851046898</v>
      </c>
    </row>
    <row r="9790" spans="1:2" x14ac:dyDescent="0.25">
      <c r="A9790">
        <f>-32.6525643550929</f>
        <v>-32.652564355092899</v>
      </c>
      <c r="B9790">
        <v>-16.685455086619399</v>
      </c>
    </row>
    <row r="9791" spans="1:2" x14ac:dyDescent="0.25">
      <c r="A9791">
        <v>21.854787197117101</v>
      </c>
      <c r="B9791">
        <v>-3.7740751006862099</v>
      </c>
    </row>
    <row r="9792" spans="1:2" x14ac:dyDescent="0.25">
      <c r="A9792">
        <v>10.2741146196835</v>
      </c>
      <c r="B9792">
        <v>8.8204552041299795</v>
      </c>
    </row>
    <row r="9793" spans="1:2" x14ac:dyDescent="0.25">
      <c r="A9793">
        <f>-32.0355288586507</f>
        <v>-32.0355288586507</v>
      </c>
      <c r="B9793">
        <v>-10.5778518432474</v>
      </c>
    </row>
    <row r="9794" spans="1:2" x14ac:dyDescent="0.25">
      <c r="A9794">
        <f>-15.4606337629973</f>
        <v>-15.460633762997301</v>
      </c>
      <c r="B9794">
        <v>-13.417498205644501</v>
      </c>
    </row>
    <row r="9795" spans="1:2" x14ac:dyDescent="0.25">
      <c r="A9795">
        <f>-25.1682952366108</f>
        <v>-25.168295236610799</v>
      </c>
      <c r="B9795">
        <v>-14.320942954314299</v>
      </c>
    </row>
    <row r="9796" spans="1:2" x14ac:dyDescent="0.25">
      <c r="A9796">
        <f>-22.8832220085941</f>
        <v>-22.8832220085941</v>
      </c>
      <c r="B9796">
        <v>-14.8097359324177</v>
      </c>
    </row>
    <row r="9797" spans="1:2" x14ac:dyDescent="0.25">
      <c r="A9797">
        <v>27.8690724825952</v>
      </c>
      <c r="B9797">
        <v>-9.1323335555982901</v>
      </c>
    </row>
    <row r="9798" spans="1:2" x14ac:dyDescent="0.25">
      <c r="A9798">
        <v>1.4255383346681201</v>
      </c>
      <c r="B9798">
        <v>0.40349737776681999</v>
      </c>
    </row>
    <row r="9799" spans="1:2" x14ac:dyDescent="0.25">
      <c r="A9799">
        <v>33.206925462765</v>
      </c>
      <c r="B9799">
        <v>0.20025887296636299</v>
      </c>
    </row>
    <row r="9800" spans="1:2" x14ac:dyDescent="0.25">
      <c r="A9800">
        <v>27.437705933167798</v>
      </c>
      <c r="B9800">
        <v>-3.8168946938213302</v>
      </c>
    </row>
    <row r="9801" spans="1:2" x14ac:dyDescent="0.25">
      <c r="A9801">
        <f>-24.0374161082669</f>
        <v>-24.0374161082669</v>
      </c>
      <c r="B9801">
        <v>-9.9917676308909105</v>
      </c>
    </row>
    <row r="9802" spans="1:2" x14ac:dyDescent="0.25">
      <c r="A9802">
        <f>-31.4596473569538</f>
        <v>-31.459647356953798</v>
      </c>
      <c r="B9802">
        <v>-18.1763973680617</v>
      </c>
    </row>
    <row r="9803" spans="1:2" x14ac:dyDescent="0.25">
      <c r="A9803">
        <v>-5.9401226673295797</v>
      </c>
      <c r="B9803">
        <v>4.2416319991466196</v>
      </c>
    </row>
    <row r="9804" spans="1:2" x14ac:dyDescent="0.25">
      <c r="A9804">
        <f>-17.5765850246355</f>
        <v>-17.576585024635499</v>
      </c>
      <c r="B9804">
        <v>-15.7354361623374</v>
      </c>
    </row>
    <row r="9805" spans="1:2" x14ac:dyDescent="0.25">
      <c r="A9805">
        <v>-0.75451804544957302</v>
      </c>
      <c r="B9805">
        <v>4.7686266289517301</v>
      </c>
    </row>
    <row r="9806" spans="1:2" x14ac:dyDescent="0.25">
      <c r="A9806">
        <v>29.140380329947298</v>
      </c>
      <c r="B9806">
        <v>-4.9915582975817001</v>
      </c>
    </row>
    <row r="9807" spans="1:2" x14ac:dyDescent="0.25">
      <c r="A9807">
        <v>5.02916036467699</v>
      </c>
      <c r="B9807">
        <v>5.4884388380611702</v>
      </c>
    </row>
    <row r="9808" spans="1:2" x14ac:dyDescent="0.25">
      <c r="A9808">
        <v>36.040914190237402</v>
      </c>
      <c r="B9808">
        <v>-2.0945937701865098</v>
      </c>
    </row>
    <row r="9809" spans="1:2" x14ac:dyDescent="0.25">
      <c r="A9809">
        <f>-6.34201040814213</f>
        <v>-6.34201040814213</v>
      </c>
      <c r="B9809">
        <v>-0.18302011478632699</v>
      </c>
    </row>
    <row r="9810" spans="1:2" x14ac:dyDescent="0.25">
      <c r="A9810">
        <v>38.661121954039302</v>
      </c>
      <c r="B9810">
        <v>-9.00275537714111</v>
      </c>
    </row>
    <row r="9811" spans="1:2" x14ac:dyDescent="0.25">
      <c r="A9811">
        <v>10.4937097088409</v>
      </c>
      <c r="B9811">
        <v>2.8733637635707998</v>
      </c>
    </row>
    <row r="9812" spans="1:2" x14ac:dyDescent="0.25">
      <c r="A9812">
        <f>-24.2216110269814</f>
        <v>-24.2216110269814</v>
      </c>
      <c r="B9812">
        <v>-10.7001730677637</v>
      </c>
    </row>
    <row r="9813" spans="1:2" x14ac:dyDescent="0.25">
      <c r="A9813">
        <v>-1.6448178241487099</v>
      </c>
      <c r="B9813">
        <v>4.1638354285458901</v>
      </c>
    </row>
    <row r="9814" spans="1:2" x14ac:dyDescent="0.25">
      <c r="A9814">
        <f>-16.1945679159501</f>
        <v>-16.194567915950099</v>
      </c>
      <c r="B9814">
        <v>-15.587530658543301</v>
      </c>
    </row>
    <row r="9815" spans="1:2" x14ac:dyDescent="0.25">
      <c r="A9815">
        <f>-27.9489709239756</f>
        <v>-27.948970923975601</v>
      </c>
      <c r="B9815">
        <v>-9.4765702093058195</v>
      </c>
    </row>
    <row r="9816" spans="1:2" x14ac:dyDescent="0.25">
      <c r="A9816">
        <v>-1.85089024513083</v>
      </c>
      <c r="B9816">
        <v>4.5972409996966999</v>
      </c>
    </row>
    <row r="9817" spans="1:2" x14ac:dyDescent="0.25">
      <c r="A9817">
        <v>29.914876299426201</v>
      </c>
      <c r="B9817">
        <v>-4.1623507267688797</v>
      </c>
    </row>
    <row r="9818" spans="1:2" x14ac:dyDescent="0.25">
      <c r="A9818">
        <v>-1.1248654200045201</v>
      </c>
      <c r="B9818">
        <v>3.27633038298955</v>
      </c>
    </row>
    <row r="9819" spans="1:2" x14ac:dyDescent="0.25">
      <c r="A9819">
        <v>29.1559311046883</v>
      </c>
      <c r="B9819">
        <v>-3.0747666391336499</v>
      </c>
    </row>
    <row r="9820" spans="1:2" x14ac:dyDescent="0.25">
      <c r="A9820">
        <f>-34.1165421906645</f>
        <v>-34.116542190664497</v>
      </c>
      <c r="B9820">
        <v>-18.129828179706099</v>
      </c>
    </row>
    <row r="9821" spans="1:2" x14ac:dyDescent="0.25">
      <c r="A9821">
        <v>2.2655230099971</v>
      </c>
      <c r="B9821">
        <v>7.6937331877338</v>
      </c>
    </row>
    <row r="9822" spans="1:2" x14ac:dyDescent="0.25">
      <c r="A9822">
        <v>31.694334592141601</v>
      </c>
      <c r="B9822">
        <v>-3.1189975368491298</v>
      </c>
    </row>
    <row r="9823" spans="1:2" x14ac:dyDescent="0.25">
      <c r="A9823">
        <v>23.374314229473601</v>
      </c>
      <c r="B9823">
        <v>0.29985461094295202</v>
      </c>
    </row>
    <row r="9824" spans="1:2" x14ac:dyDescent="0.25">
      <c r="A9824">
        <v>30.971670117260501</v>
      </c>
      <c r="B9824">
        <v>-0.65406544309639003</v>
      </c>
    </row>
    <row r="9825" spans="1:2" x14ac:dyDescent="0.25">
      <c r="A9825">
        <v>29.593084346030601</v>
      </c>
      <c r="B9825">
        <v>-4.7353361984640401</v>
      </c>
    </row>
    <row r="9826" spans="1:2" x14ac:dyDescent="0.25">
      <c r="A9826">
        <f>-32.8328125255728</f>
        <v>-32.832812525572798</v>
      </c>
      <c r="B9826">
        <v>-15.9470246536397</v>
      </c>
    </row>
    <row r="9827" spans="1:2" x14ac:dyDescent="0.25">
      <c r="A9827">
        <v>32.8283369028699</v>
      </c>
      <c r="B9827">
        <v>-6.0871465050035098</v>
      </c>
    </row>
    <row r="9828" spans="1:2" x14ac:dyDescent="0.25">
      <c r="A9828">
        <v>36.825690551186398</v>
      </c>
      <c r="B9828">
        <v>-9.3832300469451795</v>
      </c>
    </row>
    <row r="9829" spans="1:2" x14ac:dyDescent="0.25">
      <c r="A9829">
        <f>-20.5880879609546</f>
        <v>-20.588087960954599</v>
      </c>
      <c r="B9829">
        <v>-18.292391329356601</v>
      </c>
    </row>
    <row r="9830" spans="1:2" x14ac:dyDescent="0.25">
      <c r="A9830">
        <v>1.35486034507679</v>
      </c>
      <c r="B9830">
        <v>6.8001911275511802</v>
      </c>
    </row>
    <row r="9831" spans="1:2" x14ac:dyDescent="0.25">
      <c r="A9831">
        <v>38.707994564010498</v>
      </c>
      <c r="B9831">
        <v>-7.9136526917323993E-2</v>
      </c>
    </row>
    <row r="9832" spans="1:2" x14ac:dyDescent="0.25">
      <c r="A9832">
        <v>-3.2010152326330101</v>
      </c>
      <c r="B9832">
        <v>0.15460931388190699</v>
      </c>
    </row>
    <row r="9833" spans="1:2" x14ac:dyDescent="0.25">
      <c r="A9833">
        <f>-20.567766651542</f>
        <v>-20.567766651542001</v>
      </c>
      <c r="B9833">
        <v>-14.644662072159599</v>
      </c>
    </row>
    <row r="9834" spans="1:2" x14ac:dyDescent="0.25">
      <c r="A9834">
        <v>27.652930309847299</v>
      </c>
      <c r="B9834">
        <v>-1.1823673639511101</v>
      </c>
    </row>
    <row r="9835" spans="1:2" x14ac:dyDescent="0.25">
      <c r="A9835">
        <v>36.149940944613199</v>
      </c>
      <c r="B9835">
        <v>-2.8889503881563598</v>
      </c>
    </row>
    <row r="9836" spans="1:2" x14ac:dyDescent="0.25">
      <c r="A9836">
        <v>23.1706376401116</v>
      </c>
      <c r="B9836">
        <v>-7.1383653701911198</v>
      </c>
    </row>
    <row r="9837" spans="1:2" x14ac:dyDescent="0.25">
      <c r="A9837">
        <f>-28.7833986660765</f>
        <v>-28.783398666076501</v>
      </c>
      <c r="B9837">
        <v>-14.602136057959401</v>
      </c>
    </row>
    <row r="9838" spans="1:2" x14ac:dyDescent="0.25">
      <c r="A9838">
        <f>-33.4225467417744</f>
        <v>-33.422546741774397</v>
      </c>
      <c r="B9838">
        <v>-18.9021966925411</v>
      </c>
    </row>
    <row r="9839" spans="1:2" x14ac:dyDescent="0.25">
      <c r="A9839">
        <v>-1.7193988919946299</v>
      </c>
      <c r="B9839">
        <v>8.7111192489671101</v>
      </c>
    </row>
    <row r="9840" spans="1:2" x14ac:dyDescent="0.25">
      <c r="A9840">
        <v>3.7012951977295501</v>
      </c>
      <c r="B9840">
        <v>5.7769057567674302</v>
      </c>
    </row>
    <row r="9841" spans="1:2" x14ac:dyDescent="0.25">
      <c r="A9841">
        <f>-24.7143864238921</f>
        <v>-24.714386423892101</v>
      </c>
      <c r="B9841">
        <v>-13.4837715294072</v>
      </c>
    </row>
    <row r="9842" spans="1:2" x14ac:dyDescent="0.25">
      <c r="A9842">
        <f>-19.7017533891303</f>
        <v>-19.7017533891303</v>
      </c>
      <c r="B9842">
        <v>-11.102640991769301</v>
      </c>
    </row>
    <row r="9843" spans="1:2" x14ac:dyDescent="0.25">
      <c r="A9843">
        <f>-23.3265416041071</f>
        <v>-23.326541604107099</v>
      </c>
      <c r="B9843">
        <v>-14.985784365247699</v>
      </c>
    </row>
    <row r="9844" spans="1:2" x14ac:dyDescent="0.25">
      <c r="A9844">
        <f>-35.19610540965</f>
        <v>-35.196105409650002</v>
      </c>
      <c r="B9844">
        <v>-18.925848338255499</v>
      </c>
    </row>
    <row r="9845" spans="1:2" x14ac:dyDescent="0.25">
      <c r="A9845">
        <v>8.2818825807449397</v>
      </c>
      <c r="B9845">
        <v>8.6154745595040492</v>
      </c>
    </row>
    <row r="9846" spans="1:2" x14ac:dyDescent="0.25">
      <c r="A9846">
        <f>-23.3088231096368</f>
        <v>-23.308823109636801</v>
      </c>
      <c r="B9846">
        <v>-17.927687604414299</v>
      </c>
    </row>
    <row r="9847" spans="1:2" x14ac:dyDescent="0.25">
      <c r="A9847">
        <v>40.124914283344602</v>
      </c>
      <c r="B9847">
        <v>-0.95959612576496001</v>
      </c>
    </row>
    <row r="9848" spans="1:2" x14ac:dyDescent="0.25">
      <c r="A9848">
        <v>0.660958475108681</v>
      </c>
      <c r="B9848">
        <v>7.6731063737232201</v>
      </c>
    </row>
    <row r="9849" spans="1:2" x14ac:dyDescent="0.25">
      <c r="A9849">
        <v>3.97178155553951</v>
      </c>
      <c r="B9849">
        <v>3.3864770197440599</v>
      </c>
    </row>
    <row r="9850" spans="1:2" x14ac:dyDescent="0.25">
      <c r="A9850">
        <f>-22.5712290147476</f>
        <v>-22.571229014747601</v>
      </c>
      <c r="B9850">
        <v>-15.281467180885</v>
      </c>
    </row>
    <row r="9851" spans="1:2" x14ac:dyDescent="0.25">
      <c r="A9851">
        <v>27.909291285712499</v>
      </c>
      <c r="B9851">
        <v>-6.4881635268309399</v>
      </c>
    </row>
    <row r="9852" spans="1:2" x14ac:dyDescent="0.25">
      <c r="A9852">
        <v>35.640796751043197</v>
      </c>
      <c r="B9852">
        <v>-1.5963933190315398E-2</v>
      </c>
    </row>
    <row r="9853" spans="1:2" x14ac:dyDescent="0.25">
      <c r="A9853">
        <v>1.12281587562273</v>
      </c>
      <c r="B9853">
        <v>-0.25390518754868302</v>
      </c>
    </row>
    <row r="9854" spans="1:2" x14ac:dyDescent="0.25">
      <c r="A9854">
        <v>7.06906301309537</v>
      </c>
      <c r="B9854">
        <v>5.3232958372073496</v>
      </c>
    </row>
    <row r="9855" spans="1:2" x14ac:dyDescent="0.25">
      <c r="A9855">
        <v>29.589355959415101</v>
      </c>
      <c r="B9855">
        <v>-6.1335056977336997</v>
      </c>
    </row>
    <row r="9856" spans="1:2" x14ac:dyDescent="0.25">
      <c r="A9856">
        <v>38.765605832831703</v>
      </c>
      <c r="B9856">
        <v>-7.04978034691442</v>
      </c>
    </row>
    <row r="9857" spans="1:2" x14ac:dyDescent="0.25">
      <c r="A9857">
        <v>38.256125368247503</v>
      </c>
      <c r="B9857">
        <v>-2.1654536996657998</v>
      </c>
    </row>
    <row r="9858" spans="1:2" x14ac:dyDescent="0.25">
      <c r="A9858">
        <f>-23.157236727318</f>
        <v>-23.157236727318001</v>
      </c>
      <c r="B9858">
        <v>-11.9435464755736</v>
      </c>
    </row>
    <row r="9859" spans="1:2" x14ac:dyDescent="0.25">
      <c r="A9859">
        <v>6.8697908064529498</v>
      </c>
      <c r="B9859">
        <v>0.68389254893100104</v>
      </c>
    </row>
    <row r="9860" spans="1:2" x14ac:dyDescent="0.25">
      <c r="A9860">
        <v>11.6861366296906</v>
      </c>
      <c r="B9860">
        <v>5.55666226501876</v>
      </c>
    </row>
    <row r="9861" spans="1:2" x14ac:dyDescent="0.25">
      <c r="A9861">
        <v>9.0637279166258106E-2</v>
      </c>
      <c r="B9861">
        <v>4.0895523939049001</v>
      </c>
    </row>
    <row r="9862" spans="1:2" x14ac:dyDescent="0.25">
      <c r="A9862">
        <v>23.846854472830898</v>
      </c>
      <c r="B9862">
        <v>-5.1889191914807</v>
      </c>
    </row>
    <row r="9863" spans="1:2" x14ac:dyDescent="0.25">
      <c r="A9863">
        <f>-24.7543495177934</f>
        <v>-24.754349517793401</v>
      </c>
      <c r="B9863">
        <v>-16.388915405116101</v>
      </c>
    </row>
    <row r="9864" spans="1:2" x14ac:dyDescent="0.25">
      <c r="A9864">
        <f>-35.097795929103</f>
        <v>-35.097795929103</v>
      </c>
      <c r="B9864">
        <v>-19.419143751497302</v>
      </c>
    </row>
    <row r="9865" spans="1:2" x14ac:dyDescent="0.25">
      <c r="A9865">
        <v>38.979342117642602</v>
      </c>
      <c r="B9865">
        <v>-3.9392439020915</v>
      </c>
    </row>
    <row r="9866" spans="1:2" x14ac:dyDescent="0.25">
      <c r="A9866">
        <v>7.0040000453845899</v>
      </c>
      <c r="B9866">
        <v>8.6426701318274493</v>
      </c>
    </row>
    <row r="9867" spans="1:2" x14ac:dyDescent="0.25">
      <c r="A9867">
        <v>25.606124010231799</v>
      </c>
      <c r="B9867">
        <v>0.265292524140672</v>
      </c>
    </row>
    <row r="9868" spans="1:2" x14ac:dyDescent="0.25">
      <c r="A9868">
        <v>-2.8892869878624698</v>
      </c>
      <c r="B9868">
        <v>5.7464542689289404</v>
      </c>
    </row>
    <row r="9869" spans="1:2" x14ac:dyDescent="0.25">
      <c r="A9869">
        <f>-24.2358075890943</f>
        <v>-24.2358075890943</v>
      </c>
      <c r="B9869">
        <v>-17.358942167132099</v>
      </c>
    </row>
    <row r="9870" spans="1:2" x14ac:dyDescent="0.25">
      <c r="A9870">
        <f>-33.0714758683749</f>
        <v>-33.071475868374897</v>
      </c>
      <c r="B9870">
        <v>-17.011512064344199</v>
      </c>
    </row>
    <row r="9871" spans="1:2" x14ac:dyDescent="0.25">
      <c r="A9871">
        <v>33.208515498990202</v>
      </c>
      <c r="B9871">
        <v>-8.2479325171519804</v>
      </c>
    </row>
    <row r="9872" spans="1:2" x14ac:dyDescent="0.25">
      <c r="A9872">
        <v>23.679375464730899</v>
      </c>
      <c r="B9872">
        <v>-9.5278704132556999</v>
      </c>
    </row>
    <row r="9873" spans="1:2" x14ac:dyDescent="0.25">
      <c r="A9873">
        <v>35.6307239784147</v>
      </c>
      <c r="B9873">
        <v>-0.28436861202325903</v>
      </c>
    </row>
    <row r="9874" spans="1:2" x14ac:dyDescent="0.25">
      <c r="A9874">
        <v>31.281887789254299</v>
      </c>
      <c r="B9874">
        <v>-2.4022930334322998</v>
      </c>
    </row>
    <row r="9875" spans="1:2" x14ac:dyDescent="0.25">
      <c r="A9875">
        <v>36.760770917388101</v>
      </c>
      <c r="B9875">
        <v>-6.7472161171141103</v>
      </c>
    </row>
    <row r="9876" spans="1:2" x14ac:dyDescent="0.25">
      <c r="A9876">
        <f>-31.1990181779421</f>
        <v>-31.199018177942101</v>
      </c>
      <c r="B9876">
        <v>-13.2753018700109</v>
      </c>
    </row>
    <row r="9877" spans="1:2" x14ac:dyDescent="0.25">
      <c r="A9877">
        <f>-27.6595951561706</f>
        <v>-27.659595156170599</v>
      </c>
      <c r="B9877">
        <v>-18.811518786889501</v>
      </c>
    </row>
    <row r="9878" spans="1:2" x14ac:dyDescent="0.25">
      <c r="A9878">
        <f>-27.750260499548</f>
        <v>-27.750260499547998</v>
      </c>
      <c r="B9878">
        <v>-9.6418464191770497</v>
      </c>
    </row>
    <row r="9879" spans="1:2" x14ac:dyDescent="0.25">
      <c r="A9879">
        <v>-5.6977825662729504</v>
      </c>
      <c r="B9879">
        <v>9.5070766307833292</v>
      </c>
    </row>
    <row r="9880" spans="1:2" x14ac:dyDescent="0.25">
      <c r="A9880">
        <v>30.7463103265349</v>
      </c>
      <c r="B9880">
        <v>-7.7278135046935299</v>
      </c>
    </row>
    <row r="9881" spans="1:2" x14ac:dyDescent="0.25">
      <c r="A9881">
        <v>37.748317123413699</v>
      </c>
      <c r="B9881">
        <v>-7.8275250472627302</v>
      </c>
    </row>
    <row r="9882" spans="1:2" x14ac:dyDescent="0.25">
      <c r="A9882">
        <v>39.035442709994697</v>
      </c>
      <c r="B9882">
        <v>-5.4702975720270199</v>
      </c>
    </row>
    <row r="9883" spans="1:2" x14ac:dyDescent="0.25">
      <c r="A9883">
        <v>35.998197141113202</v>
      </c>
      <c r="B9883">
        <v>-2.6798622815509701</v>
      </c>
    </row>
    <row r="9884" spans="1:2" x14ac:dyDescent="0.25">
      <c r="A9884">
        <v>38.064069505057098</v>
      </c>
      <c r="B9884">
        <v>-6.3798130947050398</v>
      </c>
    </row>
    <row r="9885" spans="1:2" x14ac:dyDescent="0.25">
      <c r="A9885">
        <v>21.0466983607974</v>
      </c>
      <c r="B9885">
        <v>-9.3578343111440407</v>
      </c>
    </row>
    <row r="9886" spans="1:2" x14ac:dyDescent="0.25">
      <c r="A9886">
        <f>-28.6207813877977</f>
        <v>-28.620781387797699</v>
      </c>
      <c r="B9886">
        <v>-11.333481279948201</v>
      </c>
    </row>
    <row r="9887" spans="1:2" x14ac:dyDescent="0.25">
      <c r="A9887">
        <f>-26.0393995529282</f>
        <v>-26.039399552928199</v>
      </c>
      <c r="B9887">
        <v>-13.1215292869195</v>
      </c>
    </row>
    <row r="9888" spans="1:2" x14ac:dyDescent="0.25">
      <c r="A9888">
        <v>22.882818115306002</v>
      </c>
      <c r="B9888">
        <v>-4.6152108662829603</v>
      </c>
    </row>
    <row r="9889" spans="1:2" x14ac:dyDescent="0.25">
      <c r="A9889">
        <v>9.8545325591775192</v>
      </c>
      <c r="B9889">
        <v>2.58678111633207</v>
      </c>
    </row>
    <row r="9890" spans="1:2" x14ac:dyDescent="0.25">
      <c r="A9890">
        <v>7.8140624505147898</v>
      </c>
      <c r="B9890">
        <v>4.4224996593931101</v>
      </c>
    </row>
    <row r="9891" spans="1:2" x14ac:dyDescent="0.25">
      <c r="A9891">
        <v>-1.1961028563587801</v>
      </c>
      <c r="B9891">
        <v>6.2207896280153401</v>
      </c>
    </row>
    <row r="9892" spans="1:2" x14ac:dyDescent="0.25">
      <c r="A9892">
        <v>10.4630399278181</v>
      </c>
      <c r="B9892">
        <v>1.2962301823567</v>
      </c>
    </row>
    <row r="9893" spans="1:2" x14ac:dyDescent="0.25">
      <c r="A9893">
        <f>-22.2353561834197</f>
        <v>-22.2353561834197</v>
      </c>
      <c r="B9893">
        <v>-17.568902878964401</v>
      </c>
    </row>
    <row r="9894" spans="1:2" x14ac:dyDescent="0.25">
      <c r="A9894">
        <v>32.811377093505897</v>
      </c>
      <c r="B9894">
        <v>-6.4631633285280303</v>
      </c>
    </row>
    <row r="9895" spans="1:2" x14ac:dyDescent="0.25">
      <c r="A9895">
        <v>22.1556337052358</v>
      </c>
      <c r="B9895">
        <v>-7.0022074179118903</v>
      </c>
    </row>
    <row r="9896" spans="1:2" x14ac:dyDescent="0.25">
      <c r="A9896">
        <f>-26.5436955596534</f>
        <v>-26.543695559653401</v>
      </c>
      <c r="B9896">
        <v>-18.909752445403701</v>
      </c>
    </row>
    <row r="9897" spans="1:2" x14ac:dyDescent="0.25">
      <c r="A9897">
        <v>10.8503230174901</v>
      </c>
      <c r="B9897">
        <v>5.0101135720405301</v>
      </c>
    </row>
    <row r="9898" spans="1:2" x14ac:dyDescent="0.25">
      <c r="A9898">
        <v>8.3321534382935596</v>
      </c>
      <c r="B9898">
        <v>5.44699320579016</v>
      </c>
    </row>
    <row r="9899" spans="1:2" x14ac:dyDescent="0.25">
      <c r="A9899">
        <v>4.85559353284967</v>
      </c>
      <c r="B9899">
        <v>9.4656605579525905</v>
      </c>
    </row>
    <row r="9900" spans="1:2" x14ac:dyDescent="0.25">
      <c r="A9900">
        <v>36.531574594674503</v>
      </c>
      <c r="B9900">
        <v>-8.3387725625720002</v>
      </c>
    </row>
    <row r="9901" spans="1:2" x14ac:dyDescent="0.25">
      <c r="A9901">
        <v>5.2249083241721097</v>
      </c>
      <c r="B9901">
        <v>4.3422987603364298</v>
      </c>
    </row>
    <row r="9902" spans="1:2" x14ac:dyDescent="0.25">
      <c r="A9902">
        <v>39.231504522459502</v>
      </c>
      <c r="B9902">
        <v>-0.50645230511127004</v>
      </c>
    </row>
    <row r="9903" spans="1:2" x14ac:dyDescent="0.25">
      <c r="A9903">
        <v>10.4293371870807</v>
      </c>
      <c r="B9903">
        <v>6.4195930165608797</v>
      </c>
    </row>
    <row r="9904" spans="1:2" x14ac:dyDescent="0.25">
      <c r="A9904">
        <v>-0.150375656843595</v>
      </c>
      <c r="B9904">
        <v>6.7634254181166602</v>
      </c>
    </row>
    <row r="9905" spans="1:2" x14ac:dyDescent="0.25">
      <c r="A9905">
        <f>-18.3765908456118</f>
        <v>-18.376590845611801</v>
      </c>
      <c r="B9905">
        <v>-18.122209059953502</v>
      </c>
    </row>
    <row r="9906" spans="1:2" x14ac:dyDescent="0.25">
      <c r="A9906">
        <v>28.382414090961301</v>
      </c>
      <c r="B9906">
        <v>-3.6894094836851399</v>
      </c>
    </row>
    <row r="9907" spans="1:2" x14ac:dyDescent="0.25">
      <c r="A9907">
        <f>-29.8836196248074</f>
        <v>-29.883619624807402</v>
      </c>
      <c r="B9907">
        <v>-15.6177800245153</v>
      </c>
    </row>
    <row r="9908" spans="1:2" x14ac:dyDescent="0.25">
      <c r="A9908">
        <v>37.471546300456303</v>
      </c>
      <c r="B9908">
        <v>-4.0218636916543096</v>
      </c>
    </row>
    <row r="9909" spans="1:2" x14ac:dyDescent="0.25">
      <c r="A9909">
        <v>-4.0402415973721499</v>
      </c>
      <c r="B9909">
        <v>0.79219373008220895</v>
      </c>
    </row>
    <row r="9910" spans="1:2" x14ac:dyDescent="0.25">
      <c r="A9910">
        <v>25.111792300304899</v>
      </c>
      <c r="B9910">
        <v>0.17419559441909799</v>
      </c>
    </row>
    <row r="9911" spans="1:2" x14ac:dyDescent="0.25">
      <c r="A9911">
        <v>4.2416591562207397</v>
      </c>
      <c r="B9911">
        <v>-0.17417587914677901</v>
      </c>
    </row>
    <row r="9912" spans="1:2" x14ac:dyDescent="0.25">
      <c r="A9912">
        <v>21.454870852810402</v>
      </c>
      <c r="B9912">
        <v>-1.3457093960295301</v>
      </c>
    </row>
    <row r="9913" spans="1:2" x14ac:dyDescent="0.25">
      <c r="A9913">
        <f>-34.8664294273605</f>
        <v>-34.866429427360501</v>
      </c>
      <c r="B9913">
        <v>-17.0567394231485</v>
      </c>
    </row>
    <row r="9914" spans="1:2" x14ac:dyDescent="0.25">
      <c r="A9914">
        <f>-17.9778760420739</f>
        <v>-17.977876042073898</v>
      </c>
      <c r="B9914">
        <v>-15.2387161024602</v>
      </c>
    </row>
    <row r="9915" spans="1:2" x14ac:dyDescent="0.25">
      <c r="A9915">
        <v>-4.5105334792423903</v>
      </c>
      <c r="B9915">
        <v>5.4809787763687803</v>
      </c>
    </row>
    <row r="9916" spans="1:2" x14ac:dyDescent="0.25">
      <c r="A9916">
        <f>-34.3068534957768</f>
        <v>-34.306853495776799</v>
      </c>
      <c r="B9916">
        <v>-18.375522865405699</v>
      </c>
    </row>
    <row r="9917" spans="1:2" x14ac:dyDescent="0.25">
      <c r="A9917">
        <v>6.7714085529632202</v>
      </c>
      <c r="B9917">
        <v>1.95876556725798</v>
      </c>
    </row>
    <row r="9918" spans="1:2" x14ac:dyDescent="0.25">
      <c r="A9918">
        <f>-24.341107456251</f>
        <v>-24.341107456250999</v>
      </c>
      <c r="B9918">
        <v>-11.975920238324299</v>
      </c>
    </row>
    <row r="9919" spans="1:2" x14ac:dyDescent="0.25">
      <c r="A9919">
        <f>-16.9469508420938</f>
        <v>-16.946950842093798</v>
      </c>
      <c r="B9919">
        <v>-9.6128205796309292</v>
      </c>
    </row>
    <row r="9920" spans="1:2" x14ac:dyDescent="0.25">
      <c r="A9920">
        <v>11.805320454198</v>
      </c>
      <c r="B9920">
        <v>2.9777414623187499</v>
      </c>
    </row>
    <row r="9921" spans="1:2" x14ac:dyDescent="0.25">
      <c r="A9921">
        <f>-15.7399554640346</f>
        <v>-15.739955464034599</v>
      </c>
      <c r="B9921">
        <v>-17.918625709429001</v>
      </c>
    </row>
    <row r="9922" spans="1:2" x14ac:dyDescent="0.25">
      <c r="A9922">
        <f>-30.7373372144865</f>
        <v>-30.737337214486502</v>
      </c>
      <c r="B9922">
        <v>-19.116411206106701</v>
      </c>
    </row>
    <row r="9923" spans="1:2" x14ac:dyDescent="0.25">
      <c r="A9923">
        <f>-18.5523468182478</f>
        <v>-18.552346818247798</v>
      </c>
      <c r="B9923">
        <v>-15.6912445364135</v>
      </c>
    </row>
    <row r="9924" spans="1:2" x14ac:dyDescent="0.25">
      <c r="A9924">
        <v>13.3375271765417</v>
      </c>
      <c r="B9924">
        <v>4.8710225725117997</v>
      </c>
    </row>
    <row r="9925" spans="1:2" x14ac:dyDescent="0.25">
      <c r="A9925">
        <v>-3.6187323016150001</v>
      </c>
      <c r="B9925">
        <v>1.2243871075878801</v>
      </c>
    </row>
    <row r="9926" spans="1:2" x14ac:dyDescent="0.25">
      <c r="A9926">
        <f>-19.9543122882798</f>
        <v>-19.954312288279802</v>
      </c>
      <c r="B9926">
        <v>-19.265740632116199</v>
      </c>
    </row>
    <row r="9927" spans="1:2" x14ac:dyDescent="0.25">
      <c r="A9927">
        <v>27.3524882153765</v>
      </c>
      <c r="B9927">
        <v>-2.1228232127791</v>
      </c>
    </row>
    <row r="9928" spans="1:2" x14ac:dyDescent="0.25">
      <c r="A9928">
        <v>-5.0604012882807501</v>
      </c>
      <c r="B9928">
        <v>3.98074235870047</v>
      </c>
    </row>
    <row r="9929" spans="1:2" x14ac:dyDescent="0.25">
      <c r="A9929">
        <f>-25.0950479899004</f>
        <v>-25.095047989900401</v>
      </c>
      <c r="B9929">
        <v>-17.157679726735001</v>
      </c>
    </row>
    <row r="9930" spans="1:2" x14ac:dyDescent="0.25">
      <c r="A9930">
        <v>-4.01856272720768</v>
      </c>
      <c r="B9930">
        <v>5.0892117284320904</v>
      </c>
    </row>
    <row r="9931" spans="1:2" x14ac:dyDescent="0.25">
      <c r="A9931">
        <f>-25.5062099436631</f>
        <v>-25.506209943663102</v>
      </c>
      <c r="B9931">
        <v>-9.5140238842668801</v>
      </c>
    </row>
    <row r="9932" spans="1:2" x14ac:dyDescent="0.25">
      <c r="A9932">
        <v>39.502162588170101</v>
      </c>
      <c r="B9932">
        <v>-6.2319156919093599</v>
      </c>
    </row>
    <row r="9933" spans="1:2" x14ac:dyDescent="0.25">
      <c r="A9933">
        <f>-31.9933347193045</f>
        <v>-31.993334719304499</v>
      </c>
      <c r="B9933">
        <v>-12.612856079233101</v>
      </c>
    </row>
    <row r="9934" spans="1:2" x14ac:dyDescent="0.25">
      <c r="A9934">
        <v>-6.3475690148580002</v>
      </c>
      <c r="B9934">
        <v>9.2340434967603198</v>
      </c>
    </row>
    <row r="9935" spans="1:2" x14ac:dyDescent="0.25">
      <c r="A9935">
        <f>-18.3302577317308</f>
        <v>-18.3302577317308</v>
      </c>
      <c r="B9935">
        <v>-19.420296144536401</v>
      </c>
    </row>
    <row r="9936" spans="1:2" x14ac:dyDescent="0.25">
      <c r="A9936">
        <v>30.853348068557299</v>
      </c>
      <c r="B9936">
        <v>-2.0080457823853202</v>
      </c>
    </row>
    <row r="9937" spans="1:2" x14ac:dyDescent="0.25">
      <c r="A9937">
        <v>29.582087953746999</v>
      </c>
      <c r="B9937">
        <v>-3.0640316419796201</v>
      </c>
    </row>
    <row r="9938" spans="1:2" x14ac:dyDescent="0.25">
      <c r="A9938">
        <v>31.425705911709102</v>
      </c>
      <c r="B9938">
        <v>-2.0042576912253698</v>
      </c>
    </row>
    <row r="9939" spans="1:2" x14ac:dyDescent="0.25">
      <c r="A9939">
        <v>33.179921208696904</v>
      </c>
      <c r="B9939">
        <v>-2.55024352709626</v>
      </c>
    </row>
    <row r="9940" spans="1:2" x14ac:dyDescent="0.25">
      <c r="A9940">
        <v>11.0090093377808</v>
      </c>
      <c r="B9940">
        <v>4.5444708528589404</v>
      </c>
    </row>
    <row r="9941" spans="1:2" x14ac:dyDescent="0.25">
      <c r="A9941">
        <v>13.031090533915201</v>
      </c>
      <c r="B9941">
        <v>9.3389715721977495</v>
      </c>
    </row>
    <row r="9942" spans="1:2" x14ac:dyDescent="0.25">
      <c r="A9942">
        <v>5.71108665773236</v>
      </c>
      <c r="B9942">
        <v>3.9232343010585802</v>
      </c>
    </row>
    <row r="9943" spans="1:2" x14ac:dyDescent="0.25">
      <c r="A9943">
        <f>-16.7191145304523</f>
        <v>-16.719114530452298</v>
      </c>
      <c r="B9943">
        <v>-13.0868835539041</v>
      </c>
    </row>
    <row r="9944" spans="1:2" x14ac:dyDescent="0.25">
      <c r="A9944">
        <v>40.240494352987497</v>
      </c>
      <c r="B9944">
        <v>-4.8504527483528603</v>
      </c>
    </row>
    <row r="9945" spans="1:2" x14ac:dyDescent="0.25">
      <c r="A9945">
        <v>30.951765414291</v>
      </c>
      <c r="B9945">
        <v>-1.34003515292651</v>
      </c>
    </row>
    <row r="9946" spans="1:2" x14ac:dyDescent="0.25">
      <c r="A9946">
        <f>-29.1333556534058</f>
        <v>-29.1333556534058</v>
      </c>
      <c r="B9946">
        <v>-11.260675710077599</v>
      </c>
    </row>
    <row r="9947" spans="1:2" x14ac:dyDescent="0.25">
      <c r="A9947">
        <v>-3.6134174140397</v>
      </c>
      <c r="B9947">
        <v>0.13558493373238201</v>
      </c>
    </row>
    <row r="9948" spans="1:2" x14ac:dyDescent="0.25">
      <c r="A9948">
        <v>8.7971597740961105</v>
      </c>
      <c r="B9948">
        <v>4.7159451793718503</v>
      </c>
    </row>
    <row r="9949" spans="1:2" x14ac:dyDescent="0.25">
      <c r="A9949">
        <v>27.264956413792898</v>
      </c>
      <c r="B9949">
        <v>-6.9756368236786397</v>
      </c>
    </row>
    <row r="9950" spans="1:2" x14ac:dyDescent="0.25">
      <c r="A9950">
        <f>-18.201173779687</f>
        <v>-18.201173779687</v>
      </c>
      <c r="B9950">
        <v>-17.520737034983</v>
      </c>
    </row>
    <row r="9951" spans="1:2" x14ac:dyDescent="0.25">
      <c r="A9951">
        <v>12.190462006775901</v>
      </c>
      <c r="B9951">
        <v>4.1437760216194901</v>
      </c>
    </row>
    <row r="9952" spans="1:2" x14ac:dyDescent="0.25">
      <c r="A9952">
        <v>-5.02507350497772</v>
      </c>
      <c r="B9952">
        <v>5.7081504011506503</v>
      </c>
    </row>
    <row r="9953" spans="1:2" x14ac:dyDescent="0.25">
      <c r="A9953">
        <f>-34.0811455335558</f>
        <v>-34.081145533555798</v>
      </c>
      <c r="B9953">
        <v>-9.8369889862754594</v>
      </c>
    </row>
    <row r="9954" spans="1:2" x14ac:dyDescent="0.25">
      <c r="A9954">
        <f>-29.0553011198756</f>
        <v>-29.055301119875601</v>
      </c>
      <c r="B9954">
        <v>-11.8838038296668</v>
      </c>
    </row>
    <row r="9955" spans="1:2" x14ac:dyDescent="0.25">
      <c r="A9955">
        <v>21.7498518445313</v>
      </c>
      <c r="B9955">
        <v>-3.9961319446881598</v>
      </c>
    </row>
    <row r="9956" spans="1:2" x14ac:dyDescent="0.25">
      <c r="A9956">
        <v>31.9687648445957</v>
      </c>
      <c r="B9956">
        <v>0.209798380638581</v>
      </c>
    </row>
    <row r="9957" spans="1:2" x14ac:dyDescent="0.25">
      <c r="A9957">
        <v>25.0291563559406</v>
      </c>
      <c r="B9957">
        <v>-8.03503801032846</v>
      </c>
    </row>
    <row r="9958" spans="1:2" x14ac:dyDescent="0.25">
      <c r="A9958">
        <v>0.328531067379639</v>
      </c>
      <c r="B9958">
        <v>9.0826815505925695E-2</v>
      </c>
    </row>
    <row r="9959" spans="1:2" x14ac:dyDescent="0.25">
      <c r="A9959">
        <f>-33.6370090028371</f>
        <v>-33.637009002837097</v>
      </c>
      <c r="B9959">
        <v>-11.7912545176384</v>
      </c>
    </row>
    <row r="9960" spans="1:2" x14ac:dyDescent="0.25">
      <c r="A9960">
        <f>-23.4513252516365</f>
        <v>-23.451325251636501</v>
      </c>
      <c r="B9960">
        <v>-13.1772546696521</v>
      </c>
    </row>
    <row r="9961" spans="1:2" x14ac:dyDescent="0.25">
      <c r="A9961">
        <v>5.2590385673932101</v>
      </c>
      <c r="B9961">
        <v>6.1248832098113404</v>
      </c>
    </row>
    <row r="9962" spans="1:2" x14ac:dyDescent="0.25">
      <c r="A9962">
        <f>-18.7170134313964</f>
        <v>-18.717013431396399</v>
      </c>
      <c r="B9962">
        <v>-13.725306812833299</v>
      </c>
    </row>
    <row r="9963" spans="1:2" x14ac:dyDescent="0.25">
      <c r="A9963">
        <v>36.514760247209402</v>
      </c>
      <c r="B9963">
        <v>-4.88459770453189</v>
      </c>
    </row>
    <row r="9964" spans="1:2" x14ac:dyDescent="0.25">
      <c r="A9964">
        <f>-29.0146298631076</f>
        <v>-29.014629863107601</v>
      </c>
      <c r="B9964">
        <v>-16.0474530485717</v>
      </c>
    </row>
    <row r="9965" spans="1:2" x14ac:dyDescent="0.25">
      <c r="A9965">
        <f>-23.8261939091489</f>
        <v>-23.826193909148898</v>
      </c>
      <c r="B9965">
        <v>-15.684917440843201</v>
      </c>
    </row>
    <row r="9966" spans="1:2" x14ac:dyDescent="0.25">
      <c r="A9966">
        <f>-28.2383892852481</f>
        <v>-28.2383892852481</v>
      </c>
      <c r="B9966">
        <v>-14.6626264166956</v>
      </c>
    </row>
    <row r="9967" spans="1:2" x14ac:dyDescent="0.25">
      <c r="A9967">
        <v>-5.5688849623788599</v>
      </c>
      <c r="B9967">
        <v>7.5430875650203504</v>
      </c>
    </row>
    <row r="9968" spans="1:2" x14ac:dyDescent="0.25">
      <c r="A9968">
        <v>22.687744135164301</v>
      </c>
      <c r="B9968">
        <v>-5.5125339518947802</v>
      </c>
    </row>
    <row r="9969" spans="1:2" x14ac:dyDescent="0.25">
      <c r="A9969">
        <v>2.2107670661551699</v>
      </c>
      <c r="B9969">
        <v>6.7245561460893102</v>
      </c>
    </row>
    <row r="9970" spans="1:2" x14ac:dyDescent="0.25">
      <c r="A9970">
        <v>-3.4806030943642599</v>
      </c>
      <c r="B9970">
        <v>0.31252028275888599</v>
      </c>
    </row>
    <row r="9971" spans="1:2" x14ac:dyDescent="0.25">
      <c r="A9971">
        <f>-22.4712491138262</f>
        <v>-22.4712491138262</v>
      </c>
      <c r="B9971">
        <v>-12.8440958831426</v>
      </c>
    </row>
    <row r="9972" spans="1:2" x14ac:dyDescent="0.25">
      <c r="A9972">
        <v>7.0153007623399501</v>
      </c>
      <c r="B9972">
        <v>9.0598061842829694</v>
      </c>
    </row>
    <row r="9973" spans="1:2" x14ac:dyDescent="0.25">
      <c r="A9973">
        <f>-19.844638738029</f>
        <v>-19.844638738029001</v>
      </c>
      <c r="B9973">
        <v>-10.5619721901614</v>
      </c>
    </row>
    <row r="9974" spans="1:2" x14ac:dyDescent="0.25">
      <c r="A9974">
        <f>-23.6012504050803</f>
        <v>-23.6012504050803</v>
      </c>
      <c r="B9974">
        <v>-10.104240989097701</v>
      </c>
    </row>
    <row r="9975" spans="1:2" x14ac:dyDescent="0.25">
      <c r="A9975">
        <v>21.986319702524501</v>
      </c>
      <c r="B9975">
        <v>-5.1277749395464696</v>
      </c>
    </row>
    <row r="9976" spans="1:2" x14ac:dyDescent="0.25">
      <c r="A9976">
        <f>-23.7744477194631</f>
        <v>-23.774447719463101</v>
      </c>
      <c r="B9976">
        <v>-15.296594789520199</v>
      </c>
    </row>
    <row r="9977" spans="1:2" x14ac:dyDescent="0.25">
      <c r="A9977">
        <v>-1.7280135577651801</v>
      </c>
      <c r="B9977">
        <v>4.4273424014631297</v>
      </c>
    </row>
    <row r="9978" spans="1:2" x14ac:dyDescent="0.25">
      <c r="A9978">
        <v>28.488124539815601</v>
      </c>
      <c r="B9978">
        <v>-4.8033354937504997</v>
      </c>
    </row>
    <row r="9979" spans="1:2" x14ac:dyDescent="0.25">
      <c r="A9979">
        <v>31.984672679945302</v>
      </c>
      <c r="B9979">
        <v>-1.38997198050489</v>
      </c>
    </row>
    <row r="9980" spans="1:2" x14ac:dyDescent="0.25">
      <c r="A9980">
        <v>1.7436799469667801</v>
      </c>
      <c r="B9980">
        <v>0.96640407593509303</v>
      </c>
    </row>
    <row r="9981" spans="1:2" x14ac:dyDescent="0.25">
      <c r="A9981">
        <f>-29.2625518334948</f>
        <v>-29.2625518334948</v>
      </c>
      <c r="B9981">
        <v>-15.9143200039871</v>
      </c>
    </row>
    <row r="9982" spans="1:2" x14ac:dyDescent="0.25">
      <c r="A9982">
        <v>0.86333458216884096</v>
      </c>
      <c r="B9982">
        <v>4.3524435716140202</v>
      </c>
    </row>
    <row r="9983" spans="1:2" x14ac:dyDescent="0.25">
      <c r="A9983">
        <f>-22.4421771156303</f>
        <v>-22.442177115630301</v>
      </c>
      <c r="B9983">
        <v>-18.036999701742399</v>
      </c>
    </row>
    <row r="9984" spans="1:2" x14ac:dyDescent="0.25">
      <c r="A9984">
        <f>-34.4690911993291</f>
        <v>-34.4690911993291</v>
      </c>
      <c r="B9984">
        <v>-12.8309524736662</v>
      </c>
    </row>
    <row r="9985" spans="1:2" x14ac:dyDescent="0.25">
      <c r="A9985">
        <f>-33.8377139366846</f>
        <v>-33.837713936684601</v>
      </c>
      <c r="B9985">
        <v>-17.956855936644502</v>
      </c>
    </row>
    <row r="9986" spans="1:2" x14ac:dyDescent="0.25">
      <c r="A9986">
        <f>-19.104024833274</f>
        <v>-19.104024833274</v>
      </c>
      <c r="B9986">
        <v>-9.5750332560114497</v>
      </c>
    </row>
    <row r="9987" spans="1:2" x14ac:dyDescent="0.25">
      <c r="A9987">
        <v>25.856064224524399</v>
      </c>
      <c r="B9987">
        <v>-5.6872623050694697</v>
      </c>
    </row>
    <row r="9988" spans="1:2" x14ac:dyDescent="0.25">
      <c r="A9988">
        <v>36.595803926592801</v>
      </c>
      <c r="B9988">
        <v>-4.2645990790280797</v>
      </c>
    </row>
    <row r="9989" spans="1:2" x14ac:dyDescent="0.25">
      <c r="A9989">
        <v>10.551869302204301</v>
      </c>
      <c r="B9989">
        <v>2.0224050263443298</v>
      </c>
    </row>
    <row r="9990" spans="1:2" x14ac:dyDescent="0.25">
      <c r="A9990">
        <v>27.265805415043801</v>
      </c>
      <c r="B9990">
        <v>-5.8109444692248298</v>
      </c>
    </row>
    <row r="9991" spans="1:2" x14ac:dyDescent="0.25">
      <c r="A9991">
        <v>1.3601067294890301</v>
      </c>
      <c r="B9991">
        <v>3.60196459046408</v>
      </c>
    </row>
    <row r="9992" spans="1:2" x14ac:dyDescent="0.25">
      <c r="A9992">
        <f>-25.4938002366952</f>
        <v>-25.493800236695201</v>
      </c>
      <c r="B9992">
        <v>-11.373601309208301</v>
      </c>
    </row>
    <row r="9993" spans="1:2" x14ac:dyDescent="0.25">
      <c r="A9993">
        <f>-28.830521953139</f>
        <v>-28.830521953139002</v>
      </c>
      <c r="B9993">
        <v>-11.730873353997501</v>
      </c>
    </row>
    <row r="9994" spans="1:2" x14ac:dyDescent="0.25">
      <c r="A9994">
        <v>8.9166346843383799</v>
      </c>
      <c r="B9994">
        <v>3.5682765129075298</v>
      </c>
    </row>
    <row r="9995" spans="1:2" x14ac:dyDescent="0.25">
      <c r="A9995">
        <f>-27.1797790524566</f>
        <v>-27.179779052456599</v>
      </c>
      <c r="B9995">
        <v>-14.5677045627108</v>
      </c>
    </row>
    <row r="9996" spans="1:2" x14ac:dyDescent="0.25">
      <c r="A9996">
        <v>32.133533805648497</v>
      </c>
      <c r="B9996">
        <v>-5.8795960071102602</v>
      </c>
    </row>
    <row r="9997" spans="1:2" x14ac:dyDescent="0.25">
      <c r="A9997">
        <v>-2.7349489141808498</v>
      </c>
      <c r="B9997">
        <v>4.95701809580867</v>
      </c>
    </row>
    <row r="9998" spans="1:2" x14ac:dyDescent="0.25">
      <c r="A9998">
        <f>-24.1492812756788</f>
        <v>-24.149281275678799</v>
      </c>
      <c r="B9998">
        <v>-9.7050357216453698</v>
      </c>
    </row>
    <row r="9999" spans="1:2" x14ac:dyDescent="0.25">
      <c r="A9999">
        <f>-22.9942016123124</f>
        <v>-22.994201612312398</v>
      </c>
      <c r="B9999">
        <v>-16.436855133091299</v>
      </c>
    </row>
    <row r="10000" spans="1:2" x14ac:dyDescent="0.25">
      <c r="A10000">
        <f>-31.8433676570438</f>
        <v>-31.8433676570438</v>
      </c>
      <c r="B10000">
        <v>-13.7286431159811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</dc:creator>
  <cp:lastModifiedBy>user</cp:lastModifiedBy>
  <dcterms:created xsi:type="dcterms:W3CDTF">2015-06-05T18:19:34Z</dcterms:created>
  <dcterms:modified xsi:type="dcterms:W3CDTF">2025-04-02T10:37:10Z</dcterms:modified>
</cp:coreProperties>
</file>