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C7F98F0-EB89-4B69-9271-D788A28EDCA1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<sst xmlns="http://schemas.openxmlformats.org/spreadsheetml/2006/main" count="28153" uniqueCount="349">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</sst>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79"/>
  <sheetViews>
    <sheetView workbookViewId="0">
      <pane ySplit="1" topLeftCell="A1370" activePane="bottomLeft" state="frozen"/>
      <selection activeCell="A20165" sqref="A20165:H20211"/>
      <selection pane="bottomLeft" activeCell="A20165" sqref="A20165:H2021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0</v>
      </c>
      <c r="P1374">
        <v>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0</v>
      </c>
      <c r="P1377">
        <v>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211"/>
  <sheetViews>
    <sheetView workbookViewId="0">
      <pane xSplit="1" ySplit="1" topLeftCell="B20193" activePane="bottomRight" state="frozen"/>
      <selection activeCell="A1374" sqref="A1374"/>
      <selection pane="topRight" activeCell="A1374" sqref="A1374"/>
      <selection pane="bottomLeft" activeCell="A1374" sqref="A1374"/>
      <selection pane="bottomRight" activeCell="A20165" sqref="A20165:H2021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1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44338</v>
      </c>
      <c r="B3" s="26" t="s">
        <v>153</v>
      </c>
      <c r="C3" s="26">
        <f>IF(D21="", "", D21)</f>
        <v>706620</v>
      </c>
      <c r="D3" s="26">
        <f>IF(C21="", "", C21)</f>
        <v>12995585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65752</v>
      </c>
      <c r="I3" s="26" t="str">
        <f t="shared" si="1"/>
        <v/>
      </c>
      <c r="J3" s="26">
        <f t="shared" si="1"/>
        <v>1303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625696</v>
      </c>
      <c r="N3" s="26">
        <f t="shared" si="2"/>
        <v>12148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44338</v>
      </c>
      <c r="B4" s="26" t="s">
        <v>154</v>
      </c>
      <c r="C4" s="26">
        <f>IF(D22="", "", D22)</f>
        <v>2892</v>
      </c>
      <c r="D4" s="26">
        <f>IF(C22="", "", C22)</f>
        <v>679220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2811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51"/>
      <c r="O7" s="27"/>
      <c r="P7" s="27"/>
    </row>
    <row r="8" spans="1:17" x14ac:dyDescent="0.55000000000000004">
      <c r="A8" s="121" t="s">
        <v>321</v>
      </c>
      <c r="B8" s="121"/>
      <c r="C8" s="121"/>
      <c r="D8" s="121"/>
      <c r="E8" s="121"/>
      <c r="F8" s="121"/>
      <c r="G8" s="121"/>
      <c r="H8" s="121"/>
      <c r="I8" s="121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22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1"/>
      <c r="H11" s="121"/>
      <c r="I11" s="122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12995585</v>
      </c>
      <c r="D12" s="49">
        <v>706620</v>
      </c>
      <c r="E12" s="49">
        <v>65752</v>
      </c>
      <c r="F12" s="49">
        <v>1303</v>
      </c>
      <c r="G12" s="49">
        <v>625696</v>
      </c>
      <c r="H12" s="49">
        <v>12148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679220</v>
      </c>
      <c r="D13" s="49">
        <v>2892</v>
      </c>
      <c r="E13" s="49">
        <v>77</v>
      </c>
      <c r="F13" s="49">
        <v>0</v>
      </c>
      <c r="G13" s="49">
        <v>2811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13675634</v>
      </c>
      <c r="D15" s="48">
        <f t="shared" si="3"/>
        <v>709527</v>
      </c>
      <c r="E15" s="48">
        <f t="shared" si="3"/>
        <v>65829</v>
      </c>
      <c r="F15" s="48">
        <f t="shared" si="3"/>
        <v>1303</v>
      </c>
      <c r="G15" s="48">
        <f t="shared" si="3"/>
        <v>628522</v>
      </c>
      <c r="H15" s="48">
        <f t="shared" si="3"/>
        <v>12152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1" t="s">
        <v>157</v>
      </c>
      <c r="D18" s="122"/>
      <c r="E18" s="121" t="s">
        <v>169</v>
      </c>
      <c r="F18" s="122"/>
      <c r="G18" s="122"/>
      <c r="H18" s="121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 x14ac:dyDescent="0.55000000000000004">
      <c r="C19" s="122"/>
      <c r="D19" s="122"/>
      <c r="E19" s="122"/>
      <c r="F19" s="122"/>
      <c r="G19" s="122"/>
      <c r="H19" s="121" t="s">
        <v>158</v>
      </c>
      <c r="I19" s="122"/>
      <c r="J19" s="122"/>
      <c r="K19" s="122"/>
      <c r="L19" s="122"/>
      <c r="M19" s="122"/>
      <c r="N19" s="122"/>
      <c r="O19" s="121" t="s">
        <v>159</v>
      </c>
      <c r="P19" s="12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2"/>
      <c r="P20" s="122"/>
    </row>
    <row r="21" spans="1:16" x14ac:dyDescent="0.55000000000000004">
      <c r="B21" s="26" t="s">
        <v>166</v>
      </c>
      <c r="C21" s="28">
        <f t="shared" ref="C21:D23" si="4">C12</f>
        <v>12995585</v>
      </c>
      <c r="D21" s="28">
        <f t="shared" si="4"/>
        <v>706620</v>
      </c>
      <c r="E21" s="3"/>
      <c r="F21" s="3"/>
      <c r="G21" s="3"/>
      <c r="H21" s="3"/>
      <c r="I21" s="28">
        <f>E12</f>
        <v>65752</v>
      </c>
      <c r="J21" s="3"/>
      <c r="K21" s="28">
        <f>F12</f>
        <v>1303</v>
      </c>
      <c r="L21" s="3"/>
      <c r="M21" s="3"/>
      <c r="N21" s="16">
        <f>G21</f>
        <v>0</v>
      </c>
      <c r="O21" s="28">
        <f t="shared" ref="O21:P23" si="5">G12</f>
        <v>625696</v>
      </c>
      <c r="P21" s="28">
        <f t="shared" si="5"/>
        <v>12148</v>
      </c>
    </row>
    <row r="22" spans="1:16" x14ac:dyDescent="0.55000000000000004">
      <c r="B22" s="26" t="s">
        <v>167</v>
      </c>
      <c r="C22" s="28">
        <f t="shared" si="4"/>
        <v>679220</v>
      </c>
      <c r="D22" s="28">
        <f t="shared" si="4"/>
        <v>2892</v>
      </c>
      <c r="E22" s="3"/>
      <c r="F22" s="3"/>
      <c r="G22" s="3"/>
      <c r="H22" s="3"/>
      <c r="I22" s="28">
        <f>E13</f>
        <v>77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2811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13675634</v>
      </c>
      <c r="D24" s="26">
        <f t="shared" si="6"/>
        <v>709527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65829</v>
      </c>
      <c r="J24" s="26">
        <f t="shared" si="6"/>
        <v>0</v>
      </c>
      <c r="K24" s="26">
        <f t="shared" si="6"/>
        <v>1303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628522</v>
      </c>
      <c r="P24" s="26">
        <f t="shared" si="6"/>
        <v>12152</v>
      </c>
    </row>
    <row r="26" spans="1:16" x14ac:dyDescent="0.55000000000000004">
      <c r="F26" s="121" t="s">
        <v>278</v>
      </c>
      <c r="G26" s="122"/>
      <c r="H26" s="122"/>
      <c r="I26" s="122"/>
      <c r="J26" s="122"/>
      <c r="K26" s="122"/>
    </row>
    <row r="27" spans="1:16" x14ac:dyDescent="0.55000000000000004">
      <c r="E27" s="26" t="s">
        <v>320</v>
      </c>
      <c r="F27" s="123" t="s">
        <v>280</v>
      </c>
      <c r="G27" s="123"/>
      <c r="H27" s="123"/>
      <c r="I27" s="123"/>
      <c r="J27" s="123"/>
      <c r="K27" s="123"/>
      <c r="L27" s="123"/>
    </row>
    <row r="29" spans="1:16" x14ac:dyDescent="0.55000000000000004">
      <c r="F29" s="121" t="s">
        <v>286</v>
      </c>
      <c r="G29" s="121"/>
      <c r="H29" s="121"/>
      <c r="I29" s="121"/>
      <c r="J29" s="121"/>
      <c r="K29" s="121"/>
      <c r="L29" s="121"/>
    </row>
    <row r="30" spans="1:16" x14ac:dyDescent="0.55000000000000004">
      <c r="F30" s="123" t="s">
        <v>281</v>
      </c>
      <c r="G30" s="123"/>
      <c r="H30" s="123"/>
      <c r="I30" s="123"/>
      <c r="J30" s="123"/>
      <c r="K30" s="123"/>
      <c r="L30" s="123"/>
      <c r="M30" s="123"/>
      <c r="N30" s="123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1" t="s">
        <v>326</v>
      </c>
      <c r="H32" s="121"/>
      <c r="I32" s="121"/>
      <c r="J32" s="121"/>
      <c r="K32" s="121"/>
      <c r="L32" s="121"/>
    </row>
    <row r="33" spans="6:14" x14ac:dyDescent="0.55000000000000004">
      <c r="F33" s="121" t="s">
        <v>289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4" activePane="bottomLeft" state="frozen"/>
      <selection pane="bottomLeft" activeCell="G1" sqref="G1:M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1" t="s">
        <v>332</v>
      </c>
      <c r="B1" s="121"/>
      <c r="C1" s="121"/>
      <c r="D1" s="121"/>
      <c r="E1" s="121"/>
      <c r="F1" s="121"/>
      <c r="G1" s="124" t="s">
        <v>325</v>
      </c>
      <c r="H1" s="124"/>
      <c r="I1" s="124"/>
      <c r="J1" s="124"/>
      <c r="K1" s="124"/>
      <c r="L1" s="124"/>
      <c r="M1" s="124"/>
    </row>
    <row r="2" spans="1:13" x14ac:dyDescent="0.55000000000000004">
      <c r="A2" s="121" t="s">
        <v>313</v>
      </c>
      <c r="B2" s="121"/>
      <c r="C2" s="121"/>
      <c r="D2" s="121"/>
      <c r="E2" s="121"/>
      <c r="F2" s="121"/>
      <c r="G2" s="121"/>
      <c r="H2" s="121"/>
      <c r="I2" s="121"/>
      <c r="J2" s="121"/>
      <c r="K2" s="121" t="s">
        <v>315</v>
      </c>
      <c r="L2" s="121"/>
      <c r="M2" s="121"/>
    </row>
    <row r="3" spans="1:13" x14ac:dyDescent="0.55000000000000004">
      <c r="A3" s="125" t="s">
        <v>287</v>
      </c>
      <c r="B3" s="125"/>
      <c r="C3" s="125"/>
      <c r="D3" s="125"/>
      <c r="E3" s="125"/>
      <c r="F3" s="125" t="s">
        <v>312</v>
      </c>
      <c r="G3" s="125"/>
      <c r="H3" s="125"/>
      <c r="I3" s="125"/>
      <c r="J3" s="125"/>
      <c r="K3" s="121" t="s">
        <v>288</v>
      </c>
      <c r="L3" s="121"/>
      <c r="M3" s="121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347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348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1" t="s">
        <v>177</v>
      </c>
      <c r="B1" s="121"/>
      <c r="C1" s="121"/>
      <c r="D1" s="127"/>
      <c r="E1" s="127"/>
      <c r="F1" s="127"/>
      <c r="G1" s="127"/>
      <c r="H1" s="127"/>
      <c r="I1" s="12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21</v>
      </c>
      <c r="D2" s="126" t="s">
        <v>178</v>
      </c>
      <c r="E2" s="127"/>
      <c r="F2" s="127"/>
      <c r="G2" s="127"/>
      <c r="H2" s="127"/>
      <c r="I2" s="12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44337</v>
      </c>
      <c r="C5" s="30" t="s">
        <v>7</v>
      </c>
      <c r="D5" s="40">
        <f>IFERROR(INT(TRIM(SUBSTITUTE(VLOOKUP($A5&amp;"*",各都道府県の状況!$A:$I,D$3,FALSE), "※5", ""))), "")</f>
        <v>33318</v>
      </c>
      <c r="E5" s="40">
        <f>IFERROR(INT(TRIM(SUBSTITUTE(VLOOKUP($A5&amp;"*",各都道府県の状況!$A:$I,E$3,FALSE), "※5", ""))), "")</f>
        <v>625392</v>
      </c>
      <c r="F5" s="40">
        <f>IFERROR(INT(TRIM(SUBSTITUTE(VLOOKUP($A5&amp;"*",各都道府県の状況!$A:$I,F$3,FALSE), "※5", ""))), "")</f>
        <v>25616</v>
      </c>
      <c r="G5" s="40">
        <f>IFERROR(INT(TRIM(SUBSTITUTE(VLOOKUP($A5&amp;"*",各都道府県の状況!$A:$I,G$3,FALSE), "※5", ""))), "")</f>
        <v>985</v>
      </c>
      <c r="H5" s="40">
        <f>IFERROR(INT(TRIM(SUBSTITUTE(VLOOKUP($A5&amp;"*",各都道府県の状況!$A:$I,H$3,FALSE), "※5", ""))), "")</f>
        <v>6248</v>
      </c>
      <c r="I5" s="40">
        <f>IFERROR(INT(TRIM(SUBSTITUTE(VLOOKUP($A5&amp;"*",各都道府県の状況!$A:$I,I$3,FALSE), "※5", ""))), "")</f>
        <v>47</v>
      </c>
      <c r="J5" s="2"/>
    </row>
    <row r="6" spans="1:10" x14ac:dyDescent="0.55000000000000004">
      <c r="A6" s="12" t="s">
        <v>182</v>
      </c>
      <c r="B6" s="13">
        <f t="shared" si="0"/>
        <v>44337</v>
      </c>
      <c r="C6" s="30" t="s">
        <v>11</v>
      </c>
      <c r="D6" s="40">
        <f>IFERROR(INT(TRIM(SUBSTITUTE(VLOOKUP($A6&amp;"*",各都道府県の状況!$A:$I,D$3,FALSE), "※5", ""))), "")</f>
        <v>2128</v>
      </c>
      <c r="E6" s="40">
        <f>IFERROR(INT(TRIM(SUBSTITUTE(VLOOKUP($A6&amp;"*",各都道府県の状況!$A:$I,E$3,FALSE), "※5", ""))), "")</f>
        <v>40414</v>
      </c>
      <c r="F6" s="40">
        <f>IFERROR(INT(TRIM(SUBSTITUTE(VLOOKUP($A6&amp;"*",各都道府県の状況!$A:$I,F$3,FALSE), "※5", ""))), "")</f>
        <v>1793</v>
      </c>
      <c r="G6" s="40">
        <f>IFERROR(INT(TRIM(SUBSTITUTE(VLOOKUP($A6&amp;"*",各都道府県の状況!$A:$I,G$3,FALSE), "※5", ""))), "")</f>
        <v>28</v>
      </c>
      <c r="H6" s="40">
        <f>IFERROR(INT(TRIM(SUBSTITUTE(VLOOKUP($A6&amp;"*",各都道府県の状況!$A:$I,H$3,FALSE), "※5", ""))), "")</f>
        <v>307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44337</v>
      </c>
      <c r="C7" s="30" t="s">
        <v>12</v>
      </c>
      <c r="D7" s="40">
        <f>IFERROR(INT(TRIM(SUBSTITUTE(VLOOKUP($A7&amp;"*",各都道府県の状況!$A:$I,D$3,FALSE), "※5", ""))), "")</f>
        <v>1313</v>
      </c>
      <c r="E7" s="40">
        <f>IFERROR(INT(TRIM(SUBSTITUTE(VLOOKUP($A7&amp;"*",各都道府県の状況!$A:$I,E$3,FALSE), "※5", ""))), "")</f>
        <v>67468</v>
      </c>
      <c r="F7" s="40">
        <f>IFERROR(INT(TRIM(SUBSTITUTE(VLOOKUP($A7&amp;"*",各都道府県の状況!$A:$I,F$3,FALSE), "※5", ""))), "")</f>
        <v>1076</v>
      </c>
      <c r="G7" s="40">
        <f>IFERROR(INT(TRIM(SUBSTITUTE(VLOOKUP($A7&amp;"*",各都道府県の状況!$A:$I,G$3,FALSE), "※5", ""))), "")</f>
        <v>42</v>
      </c>
      <c r="H7" s="40">
        <f>IFERROR(INT(TRIM(SUBSTITUTE(VLOOKUP($A7&amp;"*",各都道府県の状況!$A:$I,H$3,FALSE), "※5", ""))), "")</f>
        <v>195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44337</v>
      </c>
      <c r="C8" s="30" t="s">
        <v>13</v>
      </c>
      <c r="D8" s="40">
        <f>IFERROR(INT(TRIM(SUBSTITUTE(VLOOKUP($A8&amp;"*",各都道府県の状況!$A:$I,D$3,FALSE), "※5", ""))), "")</f>
        <v>8698</v>
      </c>
      <c r="E8" s="40">
        <f>IFERROR(INT(TRIM(SUBSTITUTE(VLOOKUP($A8&amp;"*",各都道府県の状況!$A:$I,E$3,FALSE), "※5", ""))), "")</f>
        <v>133838</v>
      </c>
      <c r="F8" s="40">
        <f>IFERROR(INT(TRIM(SUBSTITUTE(VLOOKUP($A8&amp;"*",各都道府県の状況!$A:$I,F$3,FALSE), "※5", ""))), "")</f>
        <v>8272</v>
      </c>
      <c r="G8" s="40">
        <f>IFERROR(INT(TRIM(SUBSTITUTE(VLOOKUP($A8&amp;"*",各都道府県の状況!$A:$I,G$3,FALSE), "※5", ""))), "")</f>
        <v>82</v>
      </c>
      <c r="H8" s="40">
        <f>IFERROR(INT(TRIM(SUBSTITUTE(VLOOKUP($A8&amp;"*",各都道府県の状況!$A:$I,H$3,FALSE), "※5", ""))), "")</f>
        <v>324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44337</v>
      </c>
      <c r="C9" s="30" t="s">
        <v>14</v>
      </c>
      <c r="D9" s="40">
        <f>IFERROR(INT(TRIM(SUBSTITUTE(VLOOKUP($A9&amp;"*",各都道府県の状況!$A:$I,D$3,FALSE), "※5", ""))), "")</f>
        <v>733</v>
      </c>
      <c r="E9" s="40">
        <f>IFERROR(INT(TRIM(SUBSTITUTE(VLOOKUP($A9&amp;"*",各都道府県の状況!$A:$I,E$3,FALSE), "※5", ""))), "")</f>
        <v>12871</v>
      </c>
      <c r="F9" s="40">
        <f>IFERROR(INT(TRIM(SUBSTITUTE(VLOOKUP($A9&amp;"*",各都道府県の状況!$A:$I,F$3,FALSE), "※5", ""))), "")</f>
        <v>610</v>
      </c>
      <c r="G9" s="40">
        <f>IFERROR(INT(TRIM(SUBSTITUTE(VLOOKUP($A9&amp;"*",各都道府県の状況!$A:$I,G$3,FALSE), "※5", ""))), "")</f>
        <v>11</v>
      </c>
      <c r="H9" s="40">
        <f>IFERROR(INT(TRIM(SUBSTITUTE(VLOOKUP($A9&amp;"*",各都道府県の状況!$A:$I,H$3,FALSE), "※5", ""))), "")</f>
        <v>112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44337</v>
      </c>
      <c r="C10" s="30" t="s">
        <v>15</v>
      </c>
      <c r="D10" s="40">
        <f>IFERROR(INT(TRIM(SUBSTITUTE(VLOOKUP($A10&amp;"*",各都道府県の状況!$A:$I,D$3,FALSE), "※5", ""))), "")</f>
        <v>1820</v>
      </c>
      <c r="E10" s="40">
        <f>IFERROR(INT(TRIM(SUBSTITUTE(VLOOKUP($A10&amp;"*",各都道府県の状況!$A:$I,E$3,FALSE), "※5", ""))), "")</f>
        <v>55241</v>
      </c>
      <c r="F10" s="40">
        <f>IFERROR(INT(TRIM(SUBSTITUTE(VLOOKUP($A10&amp;"*",各都道府県の状況!$A:$I,F$3,FALSE), "※5", ""))), "")</f>
        <v>1575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208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44337</v>
      </c>
      <c r="C11" s="30" t="s">
        <v>16</v>
      </c>
      <c r="D11" s="40">
        <f>IFERROR(INT(TRIM(SUBSTITUTE(VLOOKUP($A11&amp;"*",各都道府県の状況!$A:$I,D$3,FALSE), "※5", ""))), "")</f>
        <v>4399</v>
      </c>
      <c r="E11" s="40">
        <f>IFERROR(INT(TRIM(SUBSTITUTE(VLOOKUP($A11&amp;"*",各都道府県の状況!$A:$I,E$3,FALSE), "※5", ""))), "")</f>
        <v>223009</v>
      </c>
      <c r="F11" s="40">
        <f>IFERROR(INT(TRIM(SUBSTITUTE(VLOOKUP($A11&amp;"*",各都道府県の状況!$A:$I,F$3,FALSE), "※5", ""))), "")</f>
        <v>3803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463</v>
      </c>
      <c r="I11" s="40">
        <f>IFERROR(INT(TRIM(SUBSTITUTE(VLOOKUP($A11&amp;"*",各都道府県の状況!$A:$I,I$3,FALSE), "※5", ""))), "")</f>
        <v>25</v>
      </c>
    </row>
    <row r="12" spans="1:10" x14ac:dyDescent="0.55000000000000004">
      <c r="A12" s="12" t="s">
        <v>188</v>
      </c>
      <c r="B12" s="13">
        <f t="shared" si="0"/>
        <v>44337</v>
      </c>
      <c r="C12" s="30" t="s">
        <v>17</v>
      </c>
      <c r="D12" s="40">
        <f>IFERROR(INT(TRIM(SUBSTITUTE(VLOOKUP($A12&amp;"*",各都道府県の状況!$A:$I,D$3,FALSE), "※5", ""))), "")</f>
        <v>9299</v>
      </c>
      <c r="E12" s="40">
        <f>IFERROR(INT(TRIM(SUBSTITUTE(VLOOKUP($A12&amp;"*",各都道府県の状況!$A:$I,E$3,FALSE), "※5", ""))), "")</f>
        <v>31981</v>
      </c>
      <c r="F12" s="40">
        <f>IFERROR(INT(TRIM(SUBSTITUTE(VLOOKUP($A12&amp;"*",各都道府県の状況!$A:$I,F$3,FALSE), "※5", ""))), "")</f>
        <v>8588</v>
      </c>
      <c r="G12" s="40">
        <f>IFERROR(INT(TRIM(SUBSTITUTE(VLOOKUP($A12&amp;"*",各都道府県の状況!$A:$I,G$3,FALSE), "※5", ""))), "")</f>
        <v>141</v>
      </c>
      <c r="H12" s="40">
        <f>IFERROR(INT(TRIM(SUBSTITUTE(VLOOKUP($A12&amp;"*",各都道府県の状況!$A:$I,H$3,FALSE), "※5", ""))), "")</f>
        <v>570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44337</v>
      </c>
      <c r="C13" s="30" t="s">
        <v>18</v>
      </c>
      <c r="D13" s="40">
        <f>IFERROR(INT(TRIM(SUBSTITUTE(VLOOKUP($A13&amp;"*",各都道府県の状況!$A:$I,D$3,FALSE), "※5", ""))), "")</f>
        <v>6029</v>
      </c>
      <c r="E13" s="40">
        <f>IFERROR(INT(TRIM(SUBSTITUTE(VLOOKUP($A13&amp;"*",各都道府県の状況!$A:$I,E$3,FALSE), "※5", ""))), "")</f>
        <v>234863</v>
      </c>
      <c r="F13" s="40">
        <f>IFERROR(INT(TRIM(SUBSTITUTE(VLOOKUP($A13&amp;"*",各都道府県の状況!$A:$I,F$3,FALSE), "※5", ""))), "")</f>
        <v>5594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361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44337</v>
      </c>
      <c r="C14" s="30" t="s">
        <v>19</v>
      </c>
      <c r="D14" s="40">
        <f>IFERROR(INT(TRIM(SUBSTITUTE(VLOOKUP($A14&amp;"*",各都道府県の状況!$A:$I,D$3,FALSE), "※5", ""))), "")</f>
        <v>7467</v>
      </c>
      <c r="E14" s="40">
        <f>IFERROR(INT(TRIM(SUBSTITUTE(VLOOKUP($A14&amp;"*",各都道府県の状況!$A:$I,E$3,FALSE), "※5", ""))), "")</f>
        <v>158529</v>
      </c>
      <c r="F14" s="40">
        <f>IFERROR(INT(TRIM(SUBSTITUTE(VLOOKUP($A14&amp;"*",各都道府県の状況!$A:$I,F$3,FALSE), "※5", ""))), "")</f>
        <v>6746</v>
      </c>
      <c r="G14" s="40">
        <f>IFERROR(INT(TRIM(SUBSTITUTE(VLOOKUP($A14&amp;"*",各都道府県の状況!$A:$I,G$3,FALSE), "※5", ""))), "")</f>
        <v>123</v>
      </c>
      <c r="H14" s="40">
        <f>IFERROR(INT(TRIM(SUBSTITUTE(VLOOKUP($A14&amp;"*",各都道府県の状況!$A:$I,H$3,FALSE), "※5", ""))), "")</f>
        <v>598</v>
      </c>
      <c r="I14" s="40">
        <f>IFERROR(INT(TRIM(SUBSTITUTE(VLOOKUP($A14&amp;"*",各都道府県の状況!$A:$I,I$3,FALSE), "※5", ""))), "")</f>
        <v>15</v>
      </c>
    </row>
    <row r="15" spans="1:10" x14ac:dyDescent="0.55000000000000004">
      <c r="A15" s="12" t="s">
        <v>191</v>
      </c>
      <c r="B15" s="13">
        <f t="shared" si="0"/>
        <v>44337</v>
      </c>
      <c r="C15" s="30" t="s">
        <v>20</v>
      </c>
      <c r="D15" s="40">
        <f>IFERROR(INT(TRIM(SUBSTITUTE(VLOOKUP($A15&amp;"*",各都道府県の状況!$A:$I,D$3,FALSE), "※5", ""))), "")</f>
        <v>42478</v>
      </c>
      <c r="E15" s="40">
        <f>IFERROR(INT(TRIM(SUBSTITUTE(VLOOKUP($A15&amp;"*",各都道府県の状況!$A:$I,E$3,FALSE), "※5", ""))), "")</f>
        <v>841323</v>
      </c>
      <c r="F15" s="40">
        <f>IFERROR(INT(TRIM(SUBSTITUTE(VLOOKUP($A15&amp;"*",各都道府県の状況!$A:$I,F$3,FALSE), "※5", ""))), "")</f>
        <v>39315</v>
      </c>
      <c r="G15" s="40">
        <f>IFERROR(INT(TRIM(SUBSTITUTE(VLOOKUP($A15&amp;"*",各都道府県の状況!$A:$I,G$3,FALSE), "※5", ""))), "")</f>
        <v>773</v>
      </c>
      <c r="H15" s="40">
        <f>IFERROR(INT(TRIM(SUBSTITUTE(VLOOKUP($A15&amp;"*",各都道府県の状況!$A:$I,H$3,FALSE), "※5", ""))), "")</f>
        <v>2390</v>
      </c>
      <c r="I15" s="40">
        <f>IFERROR(INT(TRIM(SUBSTITUTE(VLOOKUP($A15&amp;"*",各都道府県の状況!$A:$I,I$3,FALSE), "※5", ""))), "")</f>
        <v>52</v>
      </c>
    </row>
    <row r="16" spans="1:10" x14ac:dyDescent="0.55000000000000004">
      <c r="A16" s="12" t="s">
        <v>192</v>
      </c>
      <c r="B16" s="13">
        <f t="shared" si="0"/>
        <v>44337</v>
      </c>
      <c r="C16" s="30" t="s">
        <v>21</v>
      </c>
      <c r="D16" s="40">
        <f>IFERROR(INT(TRIM(SUBSTITUTE(VLOOKUP($A16&amp;"*",各都道府県の状況!$A:$I,D$3,FALSE), "※5", ""))), "")</f>
        <v>36117</v>
      </c>
      <c r="E16" s="40">
        <f>IFERROR(INT(TRIM(SUBSTITUTE(VLOOKUP($A16&amp;"*",各都道府県の状況!$A:$I,E$3,FALSE), "※5", ""))), "")</f>
        <v>590141</v>
      </c>
      <c r="F16" s="40">
        <f>IFERROR(INT(TRIM(SUBSTITUTE(VLOOKUP($A16&amp;"*",各都道府県の状況!$A:$I,F$3,FALSE), "※5", ""))), "")</f>
        <v>34155</v>
      </c>
      <c r="G16" s="40">
        <f>IFERROR(INT(TRIM(SUBSTITUTE(VLOOKUP($A16&amp;"*",各都道府県の状況!$A:$I,G$3,FALSE), "※5", ""))), "")</f>
        <v>663</v>
      </c>
      <c r="H16" s="40">
        <f>IFERROR(INT(TRIM(SUBSTITUTE(VLOOKUP($A16&amp;"*",各都道府県の状況!$A:$I,H$3,FALSE), "※5", ""))), "")</f>
        <v>1299</v>
      </c>
      <c r="I16" s="40">
        <f>IFERROR(INT(TRIM(SUBSTITUTE(VLOOKUP($A16&amp;"*",各都道府県の状況!$A:$I,I$3,FALSE), "※5", ""))), "")</f>
        <v>25</v>
      </c>
    </row>
    <row r="17" spans="1:9" x14ac:dyDescent="0.55000000000000004">
      <c r="A17" s="12" t="s">
        <v>193</v>
      </c>
      <c r="B17" s="13">
        <f t="shared" si="0"/>
        <v>44337</v>
      </c>
      <c r="C17" s="30" t="s">
        <v>22</v>
      </c>
      <c r="D17" s="40">
        <f>IFERROR(INT(TRIM(SUBSTITUTE(VLOOKUP($A17&amp;"*",各都道府県の状況!$A:$I,D$3,FALSE), "※5", ""))), "")</f>
        <v>155648</v>
      </c>
      <c r="E17" s="40">
        <f>IFERROR(INT(TRIM(SUBSTITUTE(VLOOKUP($A17&amp;"*",各都道府県の状況!$A:$I,E$3,FALSE), "※5", ""))), "")</f>
        <v>2203520</v>
      </c>
      <c r="F17" s="40">
        <f>IFERROR(INT(TRIM(SUBSTITUTE(VLOOKUP($A17&amp;"*",各都道府県の状況!$A:$I,F$3,FALSE), "※5", ""))), "")</f>
        <v>147406</v>
      </c>
      <c r="G17" s="40">
        <f>IFERROR(INT(TRIM(SUBSTITUTE(VLOOKUP($A17&amp;"*",各都道府県の状況!$A:$I,G$3,FALSE), "※5", ""))), "")</f>
        <v>2010</v>
      </c>
      <c r="H17" s="40">
        <f>IFERROR(INT(TRIM(SUBSTITUTE(VLOOKUP($A17&amp;"*",各都道府県の状況!$A:$I,H$3,FALSE), "※5", ""))), "")</f>
        <v>6232</v>
      </c>
      <c r="I17" s="40">
        <f>IFERROR(INT(TRIM(SUBSTITUTE(VLOOKUP($A17&amp;"*",各都道府県の状況!$A:$I,I$3,FALSE), "※5", ""))), "")</f>
        <v>65</v>
      </c>
    </row>
    <row r="18" spans="1:9" x14ac:dyDescent="0.55000000000000004">
      <c r="A18" s="12" t="s">
        <v>194</v>
      </c>
      <c r="B18" s="13">
        <f t="shared" si="0"/>
        <v>44337</v>
      </c>
      <c r="C18" s="30" t="s">
        <v>23</v>
      </c>
      <c r="D18" s="40">
        <f>IFERROR(INT(TRIM(SUBSTITUTE(VLOOKUP($A18&amp;"*",各都道府県の状況!$A:$I,D$3,FALSE), "※5", ""))), "")</f>
        <v>59222</v>
      </c>
      <c r="E18" s="40">
        <f>IFERROR(INT(TRIM(SUBSTITUTE(VLOOKUP($A18&amp;"*",各都道府県の状況!$A:$I,E$3,FALSE), "※5", ""))), "")</f>
        <v>891644</v>
      </c>
      <c r="F18" s="40">
        <f>IFERROR(INT(TRIM(SUBSTITUTE(VLOOKUP($A18&amp;"*",各都道府県の状況!$A:$I,F$3,FALSE), "※5", ""))), "")</f>
        <v>55945</v>
      </c>
      <c r="G18" s="40">
        <f>IFERROR(INT(TRIM(SUBSTITUTE(VLOOKUP($A18&amp;"*",各都道府県の状況!$A:$I,G$3,FALSE), "※5", ""))), "")</f>
        <v>865</v>
      </c>
      <c r="H18" s="40">
        <f>IFERROR(INT(TRIM(SUBSTITUTE(VLOOKUP($A18&amp;"*",各都道府県の状況!$A:$I,H$3,FALSE), "※5", ""))), "")</f>
        <v>2412</v>
      </c>
      <c r="I18" s="40">
        <f>IFERROR(INT(TRIM(SUBSTITUTE(VLOOKUP($A18&amp;"*",各都道府県の状況!$A:$I,I$3,FALSE), "※5", ""))), "")</f>
        <v>66</v>
      </c>
    </row>
    <row r="19" spans="1:9" x14ac:dyDescent="0.55000000000000004">
      <c r="A19" s="12" t="s">
        <v>195</v>
      </c>
      <c r="B19" s="13">
        <f t="shared" si="0"/>
        <v>44337</v>
      </c>
      <c r="C19" s="30" t="s">
        <v>24</v>
      </c>
      <c r="D19" s="40">
        <f>IFERROR(INT(TRIM(SUBSTITUTE(VLOOKUP($A19&amp;"*",各都道府県の状況!$A:$I,D$3,FALSE), "※5", ""))), "")</f>
        <v>2981</v>
      </c>
      <c r="E19" s="40">
        <f>IFERROR(INT(TRIM(SUBSTITUTE(VLOOKUP($A19&amp;"*",各都道府県の状況!$A:$I,E$3,FALSE), "※5", ""))), "")</f>
        <v>132370</v>
      </c>
      <c r="F19" s="40">
        <f>IFERROR(INT(TRIM(SUBSTITUTE(VLOOKUP($A19&amp;"*",各都道府県の状況!$A:$I,F$3,FALSE), "※5", ""))), "")</f>
        <v>2577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370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44337</v>
      </c>
      <c r="C20" s="30" t="s">
        <v>25</v>
      </c>
      <c r="D20" s="40">
        <f>IFERROR(INT(TRIM(SUBSTITUTE(VLOOKUP($A20&amp;"*",各都道府県の状況!$A:$I,D$3,FALSE), "※5", ""))), "")</f>
        <v>1643</v>
      </c>
      <c r="E20" s="40">
        <f>IFERROR(INT(TRIM(SUBSTITUTE(VLOOKUP($A20&amp;"*",各都道府県の状況!$A:$I,E$3,FALSE), "※5", ""))), "")</f>
        <v>59309</v>
      </c>
      <c r="F20" s="40">
        <f>IFERROR(INT(TRIM(SUBSTITUTE(VLOOKUP($A20&amp;"*",各都道府県の状況!$A:$I,F$3,FALSE), "※5", ""))), "")</f>
        <v>1378</v>
      </c>
      <c r="G20" s="40">
        <f>IFERROR(INT(TRIM(SUBSTITUTE(VLOOKUP($A20&amp;"*",各都道府県の状況!$A:$I,G$3,FALSE), "※5", ""))), "")</f>
        <v>34</v>
      </c>
      <c r="H20" s="40">
        <f>IFERROR(INT(TRIM(SUBSTITUTE(VLOOKUP($A20&amp;"*",各都道府県の状況!$A:$I,H$3,FALSE), "※5", ""))), "")</f>
        <v>231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44337</v>
      </c>
      <c r="C21" s="30" t="s">
        <v>26</v>
      </c>
      <c r="D21" s="40">
        <f>IFERROR(INT(TRIM(SUBSTITUTE(VLOOKUP($A21&amp;"*",各都道府県の状況!$A:$I,D$3,FALSE), "※5", ""))), "")</f>
        <v>3381</v>
      </c>
      <c r="E21" s="40">
        <f>IFERROR(INT(TRIM(SUBSTITUTE(VLOOKUP($A21&amp;"*",各都道府県の状況!$A:$I,E$3,FALSE), "※5", ""))), "")</f>
        <v>81812</v>
      </c>
      <c r="F21" s="40">
        <f>IFERROR(INT(TRIM(SUBSTITUTE(VLOOKUP($A21&amp;"*",各都道府県の状況!$A:$I,F$3,FALSE), "※5", ""))), "")</f>
        <v>2765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516</v>
      </c>
      <c r="I21" s="40">
        <f>IFERROR(INT(TRIM(SUBSTITUTE(VLOOKUP($A21&amp;"*",各都道府県の状況!$A:$I,I$3,FALSE), "※5", ""))), "")</f>
        <v>10</v>
      </c>
    </row>
    <row r="22" spans="1:9" x14ac:dyDescent="0.55000000000000004">
      <c r="A22" s="12" t="s">
        <v>198</v>
      </c>
      <c r="B22" s="13">
        <f t="shared" si="0"/>
        <v>44337</v>
      </c>
      <c r="C22" s="30" t="s">
        <v>27</v>
      </c>
      <c r="D22" s="40">
        <f>IFERROR(INT(TRIM(SUBSTITUTE(VLOOKUP($A22&amp;"*",各都道府県の状況!$A:$I,D$3,FALSE), "※5", ""))), "")</f>
        <v>1012</v>
      </c>
      <c r="E22" s="40">
        <f>IFERROR(INT(TRIM(SUBSTITUTE(VLOOKUP($A22&amp;"*",各都道府県の状況!$A:$I,E$3,FALSE), "※5", ""))), "")</f>
        <v>56887</v>
      </c>
      <c r="F22" s="40">
        <f>IFERROR(INT(TRIM(SUBSTITUTE(VLOOKUP($A22&amp;"*",各都道府県の状況!$A:$I,F$3,FALSE), "※5", ""))), "")</f>
        <v>923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55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44337</v>
      </c>
      <c r="C23" s="30" t="s">
        <v>28</v>
      </c>
      <c r="D23" s="40">
        <f>IFERROR(INT(TRIM(SUBSTITUTE(VLOOKUP($A23&amp;"*",各都道府県の状況!$A:$I,D$3,FALSE), "※5", ""))), "")</f>
        <v>1447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1314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115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44337</v>
      </c>
      <c r="C24" s="30" t="s">
        <v>29</v>
      </c>
      <c r="D24" s="40">
        <f>IFERROR(INT(TRIM(SUBSTITUTE(VLOOKUP($A24&amp;"*",各都道府県の状況!$A:$I,D$3,FALSE), "※5", ""))), "")</f>
        <v>4535</v>
      </c>
      <c r="E24" s="40">
        <f>IFERROR(INT(TRIM(SUBSTITUTE(VLOOKUP($A24&amp;"*",各都道府県の状況!$A:$I,E$3,FALSE), "※5", ""))), "")</f>
        <v>168365</v>
      </c>
      <c r="F24" s="40">
        <f>IFERROR(INT(TRIM(SUBSTITUTE(VLOOKUP($A24&amp;"*",各都道府県の状況!$A:$I,F$3,FALSE), "※5", ""))), "")</f>
        <v>4169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351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44337</v>
      </c>
      <c r="C25" s="30" t="s">
        <v>30</v>
      </c>
      <c r="D25" s="40">
        <f>IFERROR(INT(TRIM(SUBSTITUTE(VLOOKUP($A25&amp;"*",各都道府県の状況!$A:$I,D$3,FALSE), "※5", ""))), "")</f>
        <v>8140</v>
      </c>
      <c r="E25" s="40">
        <f>IFERROR(INT(TRIM(SUBSTITUTE(VLOOKUP($A25&amp;"*",各都道府県の状況!$A:$I,E$3,FALSE), "※5", ""))), "")</f>
        <v>223301</v>
      </c>
      <c r="F25" s="40">
        <f>IFERROR(INT(TRIM(SUBSTITUTE(VLOOKUP($A25&amp;"*",各都道府県の状況!$A:$I,F$3,FALSE), "※5", ""))), "")</f>
        <v>6892</v>
      </c>
      <c r="G25" s="40">
        <f>IFERROR(INT(TRIM(SUBSTITUTE(VLOOKUP($A25&amp;"*",各都道府県の状況!$A:$I,G$3,FALSE), "※5", ""))), "")</f>
        <v>149</v>
      </c>
      <c r="H25" s="40">
        <f>IFERROR(INT(TRIM(SUBSTITUTE(VLOOKUP($A25&amp;"*",各都道府県の状況!$A:$I,H$3,FALSE), "※5", ""))), "")</f>
        <v>1099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44337</v>
      </c>
      <c r="C26" s="30" t="s">
        <v>31</v>
      </c>
      <c r="D26" s="40">
        <f>IFERROR(INT(TRIM(SUBSTITUTE(VLOOKUP($A26&amp;"*",各都道府県の状況!$A:$I,D$3,FALSE), "※5", ""))), "")</f>
        <v>7753</v>
      </c>
      <c r="E26" s="40">
        <f>IFERROR(INT(TRIM(SUBSTITUTE(VLOOKUP($A26&amp;"*",各都道府県の状況!$A:$I,E$3,FALSE), "※5", ""))), "")</f>
        <v>334739</v>
      </c>
      <c r="F26" s="40">
        <f>IFERROR(INT(TRIM(SUBSTITUTE(VLOOKUP($A26&amp;"*",各都道府県の状況!$A:$I,F$3,FALSE), "※5", ""))), "")</f>
        <v>6807</v>
      </c>
      <c r="G26" s="40">
        <f>IFERROR(INT(TRIM(SUBSTITUTE(VLOOKUP($A26&amp;"*",各都道府県の状況!$A:$I,G$3,FALSE), "※5", ""))), "")</f>
        <v>132</v>
      </c>
      <c r="H26" s="40">
        <f>IFERROR(INT(TRIM(SUBSTITUTE(VLOOKUP($A26&amp;"*",各都道府県の状況!$A:$I,H$3,FALSE), "※5", ""))), "")</f>
        <v>814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44337</v>
      </c>
      <c r="C27" s="30" t="s">
        <v>32</v>
      </c>
      <c r="D27" s="40">
        <f>IFERROR(INT(TRIM(SUBSTITUTE(VLOOKUP($A27&amp;"*",各都道府県の状況!$A:$I,D$3,FALSE), "※5", ""))), "")</f>
        <v>42919</v>
      </c>
      <c r="E27" s="40">
        <f>IFERROR(INT(TRIM(SUBSTITUTE(VLOOKUP($A27&amp;"*",各都道府県の状況!$A:$I,E$3,FALSE), "※5", ""))), "")</f>
        <v>647212</v>
      </c>
      <c r="F27" s="40">
        <f>IFERROR(INT(TRIM(SUBSTITUTE(VLOOKUP($A27&amp;"*",各都道府県の状況!$A:$I,F$3,FALSE), "※5", ""))), "")</f>
        <v>36044</v>
      </c>
      <c r="G27" s="40">
        <f>IFERROR(INT(TRIM(SUBSTITUTE(VLOOKUP($A27&amp;"*",各都道府県の状況!$A:$I,G$3,FALSE), "※5", ""))), "")</f>
        <v>696</v>
      </c>
      <c r="H27" s="40">
        <f>IFERROR(INT(TRIM(SUBSTITUTE(VLOOKUP($A27&amp;"*",各都道府県の状況!$A:$I,H$3,FALSE), "※5", ""))), "")</f>
        <v>6179</v>
      </c>
      <c r="I27" s="40">
        <f>IFERROR(INT(TRIM(SUBSTITUTE(VLOOKUP($A27&amp;"*",各都道府県の状況!$A:$I,I$3,FALSE), "※5", ""))), "")</f>
        <v>79</v>
      </c>
    </row>
    <row r="28" spans="1:9" x14ac:dyDescent="0.55000000000000004">
      <c r="A28" s="12" t="s">
        <v>204</v>
      </c>
      <c r="B28" s="13">
        <f t="shared" si="0"/>
        <v>44337</v>
      </c>
      <c r="C28" s="30" t="s">
        <v>33</v>
      </c>
      <c r="D28" s="40">
        <f>IFERROR(INT(TRIM(SUBSTITUTE(VLOOKUP($A28&amp;"*",各都道府県の状況!$A:$I,D$3,FALSE), "※5", ""))), "")</f>
        <v>4656</v>
      </c>
      <c r="E28" s="40">
        <f>IFERROR(INT(TRIM(SUBSTITUTE(VLOOKUP($A28&amp;"*",各都道府県の状況!$A:$I,E$3,FALSE), "※5", ""))), "")</f>
        <v>116606</v>
      </c>
      <c r="F28" s="40">
        <f>IFERROR(INT(TRIM(SUBSTITUTE(VLOOKUP($A28&amp;"*",各都道府県の状況!$A:$I,F$3,FALSE), "※5", ""))), "")</f>
        <v>4147</v>
      </c>
      <c r="G28" s="40">
        <f>IFERROR(INT(TRIM(SUBSTITUTE(VLOOKUP($A28&amp;"*",各都道府県の状況!$A:$I,G$3,FALSE), "※5", ""))), "")</f>
        <v>101</v>
      </c>
      <c r="H28" s="40">
        <f>IFERROR(INT(TRIM(SUBSTITUTE(VLOOKUP($A28&amp;"*",各都道府県の状況!$A:$I,H$3,FALSE), "※5", ""))), "")</f>
        <v>529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44337</v>
      </c>
      <c r="C29" s="30" t="s">
        <v>34</v>
      </c>
      <c r="D29" s="40">
        <f>IFERROR(INT(TRIM(SUBSTITUTE(VLOOKUP($A29&amp;"*",各都道府県の状況!$A:$I,D$3,FALSE), "※5", ""))), "")</f>
        <v>4725</v>
      </c>
      <c r="E29" s="40">
        <f>IFERROR(INT(TRIM(SUBSTITUTE(VLOOKUP($A29&amp;"*",各都道府県の状況!$A:$I,E$3,FALSE), "※5", ""))), "")</f>
        <v>121405</v>
      </c>
      <c r="F29" s="40">
        <f>IFERROR(INT(TRIM(SUBSTITUTE(VLOOKUP($A29&amp;"*",各都道府県の状況!$A:$I,F$3,FALSE), "※5", ""))), "")</f>
        <v>4116</v>
      </c>
      <c r="G29" s="40">
        <f>IFERROR(INT(TRIM(SUBSTITUTE(VLOOKUP($A29&amp;"*",各都道府県の状況!$A:$I,G$3,FALSE), "※5", ""))), "")</f>
        <v>74</v>
      </c>
      <c r="H29" s="40">
        <f>IFERROR(INT(TRIM(SUBSTITUTE(VLOOKUP($A29&amp;"*",各都道府県の状況!$A:$I,H$3,FALSE), "※5", ""))), "")</f>
        <v>535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44337</v>
      </c>
      <c r="C30" s="30" t="s">
        <v>35</v>
      </c>
      <c r="D30" s="40">
        <f>IFERROR(INT(TRIM(SUBSTITUTE(VLOOKUP($A30&amp;"*",各都道府県の状況!$A:$I,D$3,FALSE), "※5", ""))), "")</f>
        <v>15146</v>
      </c>
      <c r="E30" s="40">
        <f>IFERROR(INT(TRIM(SUBSTITUTE(VLOOKUP($A30&amp;"*",各都道府県の状況!$A:$I,E$3,FALSE), "※5", ""))), "")</f>
        <v>243862</v>
      </c>
      <c r="F30" s="40">
        <f>IFERROR(INT(TRIM(SUBSTITUTE(VLOOKUP($A30&amp;"*",各都道府県の状況!$A:$I,F$3,FALSE), "※5", ""))), "")</f>
        <v>13519</v>
      </c>
      <c r="G30" s="40">
        <f>IFERROR(INT(TRIM(SUBSTITUTE(VLOOKUP($A30&amp;"*",各都道府県の状況!$A:$I,G$3,FALSE), "※5", ""))), "")</f>
        <v>200</v>
      </c>
      <c r="H30" s="40">
        <f>IFERROR(INT(TRIM(SUBSTITUTE(VLOOKUP($A30&amp;"*",各都道府県の状況!$A:$I,H$3,FALSE), "※5", ""))), "")</f>
        <v>1499</v>
      </c>
      <c r="I30" s="40">
        <f>IFERROR(INT(TRIM(SUBSTITUTE(VLOOKUP($A30&amp;"*",各都道府県の状況!$A:$I,I$3,FALSE), "※5", ""))), "")</f>
        <v>23</v>
      </c>
    </row>
    <row r="31" spans="1:9" x14ac:dyDescent="0.55000000000000004">
      <c r="A31" s="12" t="s">
        <v>207</v>
      </c>
      <c r="B31" s="13">
        <f t="shared" si="0"/>
        <v>44337</v>
      </c>
      <c r="C31" s="30" t="s">
        <v>36</v>
      </c>
      <c r="D31" s="40">
        <f>IFERROR(INT(TRIM(SUBSTITUTE(VLOOKUP($A31&amp;"*",各都道府県の状況!$A:$I,D$3,FALSE), "※5", ""))), "")</f>
        <v>97058</v>
      </c>
      <c r="E31" s="40">
        <f>IFERROR(INT(TRIM(SUBSTITUTE(VLOOKUP($A31&amp;"*",各都道府県の状況!$A:$I,E$3,FALSE), "※5", ""))), "")</f>
        <v>1703135</v>
      </c>
      <c r="F31" s="40">
        <f>IFERROR(INT(TRIM(SUBSTITUTE(VLOOKUP($A31&amp;"*",各都道府県の状況!$A:$I,F$3,FALSE), "※5", ""))), "")</f>
        <v>80736</v>
      </c>
      <c r="G31" s="40">
        <f>IFERROR(INT(TRIM(SUBSTITUTE(VLOOKUP($A31&amp;"*",各都道府県の状況!$A:$I,G$3,FALSE), "※5", ""))), "")</f>
        <v>2090</v>
      </c>
      <c r="H31" s="40">
        <f>IFERROR(INT(TRIM(SUBSTITUTE(VLOOKUP($A31&amp;"*",各都道府県の状況!$A:$I,H$3,FALSE), "※5", ""))), "")</f>
        <v>13321</v>
      </c>
      <c r="I31" s="40">
        <f>IFERROR(INT(TRIM(SUBSTITUTE(VLOOKUP($A31&amp;"*",各都道府県の状況!$A:$I,I$3,FALSE), "※5", ""))), "")</f>
        <v>352</v>
      </c>
    </row>
    <row r="32" spans="1:9" x14ac:dyDescent="0.55000000000000004">
      <c r="A32" s="12" t="s">
        <v>208</v>
      </c>
      <c r="B32" s="13">
        <f t="shared" si="0"/>
        <v>44337</v>
      </c>
      <c r="C32" s="30" t="s">
        <v>37</v>
      </c>
      <c r="D32" s="40">
        <f>IFERROR(INT(TRIM(SUBSTITUTE(VLOOKUP($A32&amp;"*",各都道府県の状況!$A:$I,D$3,FALSE), "※5", ""))), "")</f>
        <v>38366</v>
      </c>
      <c r="E32" s="40">
        <f>IFERROR(INT(TRIM(SUBSTITUTE(VLOOKUP($A32&amp;"*",各都道府県の状況!$A:$I,E$3,FALSE), "※5", ""))), "")</f>
        <v>437193</v>
      </c>
      <c r="F32" s="40">
        <f>IFERROR(INT(TRIM(SUBSTITUTE(VLOOKUP($A32&amp;"*",各都道府県の状況!$A:$I,F$3,FALSE), "※5", ""))), "")</f>
        <v>33878</v>
      </c>
      <c r="G32" s="40">
        <f>IFERROR(INT(TRIM(SUBSTITUTE(VLOOKUP($A32&amp;"*",各都道府県の状況!$A:$I,G$3,FALSE), "※5", ""))), "")</f>
        <v>1073</v>
      </c>
      <c r="H32" s="40">
        <f>IFERROR(INT(TRIM(SUBSTITUTE(VLOOKUP($A32&amp;"*",各都道府県の状況!$A:$I,H$3,FALSE), "※5", ""))), "")</f>
        <v>3434</v>
      </c>
      <c r="I32" s="40">
        <f>IFERROR(INT(TRIM(SUBSTITUTE(VLOOKUP($A32&amp;"*",各都道府県の状況!$A:$I,I$3,FALSE), "※5", ""))), "")</f>
        <v>96</v>
      </c>
    </row>
    <row r="33" spans="1:9" x14ac:dyDescent="0.55000000000000004">
      <c r="A33" s="12" t="s">
        <v>209</v>
      </c>
      <c r="B33" s="13">
        <f t="shared" si="0"/>
        <v>44337</v>
      </c>
      <c r="C33" s="30" t="s">
        <v>38</v>
      </c>
      <c r="D33" s="40">
        <f>IFERROR(INT(TRIM(SUBSTITUTE(VLOOKUP($A33&amp;"*",各都道府県の状況!$A:$I,D$3,FALSE), "※5", ""))), "")</f>
        <v>7666</v>
      </c>
      <c r="E33" s="40">
        <f>IFERROR(INT(TRIM(SUBSTITUTE(VLOOKUP($A33&amp;"*",各都道府県の状況!$A:$I,E$3,FALSE), "※5", ""))), "")</f>
        <v>145913</v>
      </c>
      <c r="F33" s="40">
        <f>IFERROR(INT(TRIM(SUBSTITUTE(VLOOKUP($A33&amp;"*",各都道府県の状況!$A:$I,F$3,FALSE), "※5", ""))), "")</f>
        <v>6865</v>
      </c>
      <c r="G33" s="40">
        <f>IFERROR(INT(TRIM(SUBSTITUTE(VLOOKUP($A33&amp;"*",各都道府県の状況!$A:$I,G$3,FALSE), "※5", ""))), "")</f>
        <v>101</v>
      </c>
      <c r="H33" s="40">
        <f>IFERROR(INT(TRIM(SUBSTITUTE(VLOOKUP($A33&amp;"*",各都道府県の状況!$A:$I,H$3,FALSE), "※5", ""))), "")</f>
        <v>700</v>
      </c>
      <c r="I33" s="40">
        <f>IFERROR(INT(TRIM(SUBSTITUTE(VLOOKUP($A33&amp;"*",各都道府県の状況!$A:$I,I$3,FALSE), "※5", ""))), "")</f>
        <v>25</v>
      </c>
    </row>
    <row r="34" spans="1:9" x14ac:dyDescent="0.55000000000000004">
      <c r="A34" s="12" t="s">
        <v>210</v>
      </c>
      <c r="B34" s="13">
        <f t="shared" si="0"/>
        <v>44337</v>
      </c>
      <c r="C34" s="30" t="s">
        <v>39</v>
      </c>
      <c r="D34" s="40">
        <f>IFERROR(INT(TRIM(SUBSTITUTE(VLOOKUP($A34&amp;"*",各都道府県の状況!$A:$I,D$3,FALSE), "※5", ""))), "")</f>
        <v>2542</v>
      </c>
      <c r="E34" s="40">
        <f>IFERROR(INT(TRIM(SUBSTITUTE(VLOOKUP($A34&amp;"*",各都道府県の状況!$A:$I,E$3,FALSE), "※5", ""))), "")</f>
        <v>38786</v>
      </c>
      <c r="F34" s="40">
        <f>IFERROR(INT(TRIM(SUBSTITUTE(VLOOKUP($A34&amp;"*",各都道府県の状況!$A:$I,F$3,FALSE), "※5", ""))), "")</f>
        <v>2305</v>
      </c>
      <c r="G34" s="40">
        <f>IFERROR(INT(TRIM(SUBSTITUTE(VLOOKUP($A34&amp;"*",各都道府県の状況!$A:$I,G$3,FALSE), "※5", ""))), "")</f>
        <v>37</v>
      </c>
      <c r="H34" s="40">
        <f>IFERROR(INT(TRIM(SUBSTITUTE(VLOOKUP($A34&amp;"*",各都道府県の状況!$A:$I,H$3,FALSE), "※5", ""))), "")</f>
        <v>161</v>
      </c>
      <c r="I34" s="40">
        <f>IFERROR(INT(TRIM(SUBSTITUTE(VLOOKUP($A34&amp;"*",各都道府県の状況!$A:$I,I$3,FALSE), "※5", ""))), "")</f>
        <v>42</v>
      </c>
    </row>
    <row r="35" spans="1:9" x14ac:dyDescent="0.55000000000000004">
      <c r="A35" s="12" t="s">
        <v>211</v>
      </c>
      <c r="B35" s="13">
        <f t="shared" si="0"/>
        <v>44337</v>
      </c>
      <c r="C35" s="30" t="s">
        <v>40</v>
      </c>
      <c r="D35" s="40">
        <f>IFERROR(INT(TRIM(SUBSTITUTE(VLOOKUP($A35&amp;"*",各都道府県の状況!$A:$I,D$3,FALSE), "※5", ""))), "")</f>
        <v>444</v>
      </c>
      <c r="E35" s="40">
        <f>IFERROR(INT(TRIM(SUBSTITUTE(VLOOKUP($A35&amp;"*",各都道府県の状況!$A:$I,E$3,FALSE), "※5", ""))), "")</f>
        <v>70130</v>
      </c>
      <c r="F35" s="40">
        <f>IFERROR(INT(TRIM(SUBSTITUTE(VLOOKUP($A35&amp;"*",各都道府県の状況!$A:$I,F$3,FALSE), "※5", ""))), "")</f>
        <v>390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44337</v>
      </c>
      <c r="C36" s="30" t="s">
        <v>41</v>
      </c>
      <c r="D36" s="40">
        <f>IFERROR(INT(TRIM(SUBSTITUTE(VLOOKUP($A36&amp;"*",各都道府県の状況!$A:$I,D$3,FALSE), "※5", ""))), "")</f>
        <v>489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399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90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44337</v>
      </c>
      <c r="C37" s="30" t="s">
        <v>42</v>
      </c>
      <c r="D37" s="40">
        <f>IFERROR(INT(TRIM(SUBSTITUTE(VLOOKUP($A37&amp;"*",各都道府県の状況!$A:$I,D$3,FALSE), "※5", ""))), "")</f>
        <v>6742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5045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1386</v>
      </c>
      <c r="I37" s="40">
        <f>IFERROR(INT(TRIM(SUBSTITUTE(VLOOKUP($A37&amp;"*",各都道府県の状況!$A:$I,I$3,FALSE), "※5", ""))), "")</f>
        <v>30</v>
      </c>
    </row>
    <row r="38" spans="1:9" x14ac:dyDescent="0.55000000000000004">
      <c r="A38" s="12" t="s">
        <v>214</v>
      </c>
      <c r="B38" s="13">
        <f t="shared" si="0"/>
        <v>44337</v>
      </c>
      <c r="C38" s="30" t="s">
        <v>43</v>
      </c>
      <c r="D38" s="40">
        <f>IFERROR(INT(TRIM(SUBSTITUTE(VLOOKUP($A38&amp;"*",各都道府県の状況!$A:$I,D$3,FALSE), "※5", ""))), "")</f>
        <v>9222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6954</v>
      </c>
      <c r="G38" s="40">
        <f>IFERROR(INT(TRIM(SUBSTITUTE(VLOOKUP($A38&amp;"*",各都道府県の状況!$A:$I,G$3,FALSE), "※5", ""))), "")</f>
        <v>117</v>
      </c>
      <c r="H38" s="40">
        <f>IFERROR(INT(TRIM(SUBSTITUTE(VLOOKUP($A38&amp;"*",各都道府県の状況!$A:$I,H$3,FALSE), "※5", ""))), "")</f>
        <v>954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44337</v>
      </c>
      <c r="C39" s="30" t="s">
        <v>44</v>
      </c>
      <c r="D39" s="40">
        <f>IFERROR(INT(TRIM(SUBSTITUTE(VLOOKUP($A39&amp;"*",各都道府県の状況!$A:$I,D$3,FALSE), "※5", ""))), "")</f>
        <v>2645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2036</v>
      </c>
      <c r="G39" s="40">
        <f>IFERROR(INT(TRIM(SUBSTITUTE(VLOOKUP($A39&amp;"*",各都道府県の状況!$A:$I,G$3,FALSE), "※5", ""))), "")</f>
        <v>56</v>
      </c>
      <c r="H39" s="40">
        <f>IFERROR(INT(TRIM(SUBSTITUTE(VLOOKUP($A39&amp;"*",各都道府県の状況!$A:$I,H$3,FALSE), "※5", ""))), "")</f>
        <v>553</v>
      </c>
      <c r="I39" s="40">
        <f>IFERROR(INT(TRIM(SUBSTITUTE(VLOOKUP($A39&amp;"*",各都道府県の状況!$A:$I,I$3,FALSE), "※5", ""))), "")</f>
        <v>10</v>
      </c>
    </row>
    <row r="40" spans="1:9" x14ac:dyDescent="0.55000000000000004">
      <c r="A40" s="12" t="s">
        <v>216</v>
      </c>
      <c r="B40" s="13">
        <f t="shared" si="0"/>
        <v>44337</v>
      </c>
      <c r="C40" s="30" t="s">
        <v>45</v>
      </c>
      <c r="D40" s="40">
        <f>IFERROR(INT(TRIM(SUBSTITUTE(VLOOKUP($A40&amp;"*",各都道府県の状況!$A:$I,D$3,FALSE), "※5", ""))), "")</f>
        <v>1606</v>
      </c>
      <c r="E40" s="40">
        <f>IFERROR(INT(TRIM(SUBSTITUTE(VLOOKUP($A40&amp;"*",各都道府県の状況!$A:$I,E$3,FALSE), "※5", ""))), "")</f>
        <v>55352</v>
      </c>
      <c r="F40" s="40">
        <f>IFERROR(INT(TRIM(SUBSTITUTE(VLOOKUP($A40&amp;"*",各都道府県の状況!$A:$I,F$3,FALSE), "※5", ""))), "")</f>
        <v>1418</v>
      </c>
      <c r="G40" s="40">
        <f>IFERROR(INT(TRIM(SUBSTITUTE(VLOOKUP($A40&amp;"*",各都道府県の状況!$A:$I,G$3,FALSE), "※5", ""))), "")</f>
        <v>59</v>
      </c>
      <c r="H40" s="40">
        <f>IFERROR(INT(TRIM(SUBSTITUTE(VLOOKUP($A40&amp;"*",各都道府県の状況!$A:$I,H$3,FALSE), "※5", ""))), "")</f>
        <v>129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44337</v>
      </c>
      <c r="C41" s="30" t="s">
        <v>46</v>
      </c>
      <c r="D41" s="40">
        <f>IFERROR(INT(TRIM(SUBSTITUTE(VLOOKUP($A41&amp;"*",各都道府県の状況!$A:$I,D$3,FALSE), "※5", ""))), "")</f>
        <v>1901</v>
      </c>
      <c r="E41" s="40">
        <f>IFERROR(INT(TRIM(SUBSTITUTE(VLOOKUP($A41&amp;"*",各都道府県の状況!$A:$I,E$3,FALSE), "※5", ""))), "")</f>
        <v>73203</v>
      </c>
      <c r="F41" s="40">
        <f>IFERROR(INT(TRIM(SUBSTITUTE(VLOOKUP($A41&amp;"*",各都道府県の状況!$A:$I,F$3,FALSE), "※5", ""))), "")</f>
        <v>1544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338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44337</v>
      </c>
      <c r="C42" s="30" t="s">
        <v>47</v>
      </c>
      <c r="D42" s="40">
        <f>IFERROR(INT(TRIM(SUBSTITUTE(VLOOKUP($A42&amp;"*",各都道府県の状況!$A:$I,D$3,FALSE), "※5", ""))), "")</f>
        <v>2657</v>
      </c>
      <c r="E42" s="40">
        <f>IFERROR(INT(TRIM(SUBSTITUTE(VLOOKUP($A42&amp;"*",各都道府県の状況!$A:$I,E$3,FALSE), "※5", ""))), "")</f>
        <v>78287</v>
      </c>
      <c r="F42" s="40">
        <f>IFERROR(INT(TRIM(SUBSTITUTE(VLOOKUP($A42&amp;"*",各都道府県の状況!$A:$I,F$3,FALSE), "※5", ""))), "")</f>
        <v>2459</v>
      </c>
      <c r="G42" s="40">
        <f>IFERROR(INT(TRIM(SUBSTITUTE(VLOOKUP($A42&amp;"*",各都道府県の状況!$A:$I,G$3,FALSE), "※5", ""))), "")</f>
        <v>70</v>
      </c>
      <c r="H42" s="40">
        <f>IFERROR(INT(TRIM(SUBSTITUTE(VLOOKUP($A42&amp;"*",各都道府県の状況!$A:$I,H$3,FALSE), "※5", ""))), "")</f>
        <v>128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44337</v>
      </c>
      <c r="C43" s="30" t="s">
        <v>48</v>
      </c>
      <c r="D43" s="40">
        <f>IFERROR(INT(TRIM(SUBSTITUTE(VLOOKUP($A43&amp;"*",各都道府県の状況!$A:$I,D$3,FALSE), "※5", ""))), "")</f>
        <v>1215</v>
      </c>
      <c r="E43" s="40">
        <f>IFERROR(INT(TRIM(SUBSTITUTE(VLOOKUP($A43&amp;"*",各都道府県の状況!$A:$I,E$3,FALSE), "※5", ""))), "")</f>
        <v>8854</v>
      </c>
      <c r="F43" s="40">
        <f>IFERROR(INT(TRIM(SUBSTITUTE(VLOOKUP($A43&amp;"*",各都道府県の状況!$A:$I,F$3,FALSE), "※5", ""))), "")</f>
        <v>1106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89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44337</v>
      </c>
      <c r="C44" s="30" t="s">
        <v>49</v>
      </c>
      <c r="D44" s="40">
        <f>IFERROR(INT(TRIM(SUBSTITUTE(VLOOKUP($A44&amp;"*",各都道府県の状況!$A:$I,D$3,FALSE), "※5", ""))), "")</f>
        <v>32151</v>
      </c>
      <c r="E44" s="40">
        <f>IFERROR(INT(TRIM(SUBSTITUTE(VLOOKUP($A44&amp;"*",各都道府県の状況!$A:$I,E$3,FALSE), "※5", ""))), "")</f>
        <v>709261</v>
      </c>
      <c r="F44" s="40">
        <f>IFERROR(INT(TRIM(SUBSTITUTE(VLOOKUP($A44&amp;"*",各都道府県の状況!$A:$I,F$3,FALSE), "※5", ""))), "")</f>
        <v>25579</v>
      </c>
      <c r="G44" s="40">
        <f>IFERROR(INT(TRIM(SUBSTITUTE(VLOOKUP($A44&amp;"*",各都道府県の状況!$A:$I,G$3,FALSE), "※5", ""))), "")</f>
        <v>407</v>
      </c>
      <c r="H44" s="40">
        <f>IFERROR(INT(TRIM(SUBSTITUTE(VLOOKUP($A44&amp;"*",各都道府県の状況!$A:$I,H$3,FALSE), "※5", ""))), "")</f>
        <v>5783</v>
      </c>
      <c r="I44" s="40">
        <f>IFERROR(INT(TRIM(SUBSTITUTE(VLOOKUP($A44&amp;"*",各都道府県の状況!$A:$I,I$3,FALSE), "※5", ""))), "")</f>
        <v>79</v>
      </c>
    </row>
    <row r="45" spans="1:9" x14ac:dyDescent="0.55000000000000004">
      <c r="A45" s="12" t="s">
        <v>221</v>
      </c>
      <c r="B45" s="13">
        <f t="shared" si="0"/>
        <v>44337</v>
      </c>
      <c r="C45" s="30" t="s">
        <v>50</v>
      </c>
      <c r="D45" s="40">
        <f>IFERROR(INT(TRIM(SUBSTITUTE(VLOOKUP($A45&amp;"*",各都道府県の状況!$A:$I,D$3,FALSE), "※5", ""))), "")</f>
        <v>2378</v>
      </c>
      <c r="E45" s="40">
        <f>IFERROR(INT(TRIM(SUBSTITUTE(VLOOKUP($A45&amp;"*",各都道府県の状況!$A:$I,E$3,FALSE), "※5", ""))), "")</f>
        <v>46547</v>
      </c>
      <c r="F45" s="40">
        <f>IFERROR(INT(TRIM(SUBSTITUTE(VLOOKUP($A45&amp;"*",各都道府県の状況!$A:$I,F$3,FALSE), "※5", ""))), "")</f>
        <v>2061</v>
      </c>
      <c r="G45" s="40">
        <f>IFERROR(INT(TRIM(SUBSTITUTE(VLOOKUP($A45&amp;"*",各都道府県の状況!$A:$I,G$3,FALSE), "※5", ""))), "")</f>
        <v>18</v>
      </c>
      <c r="H45" s="40">
        <f>IFERROR(INT(TRIM(SUBSTITUTE(VLOOKUP($A45&amp;"*",各都道府県の状況!$A:$I,H$3,FALSE), "※5", ""))), "")</f>
        <v>283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44337</v>
      </c>
      <c r="C46" s="30" t="s">
        <v>51</v>
      </c>
      <c r="D46" s="40">
        <f>IFERROR(INT(TRIM(SUBSTITUTE(VLOOKUP($A46&amp;"*",各都道府県の状況!$A:$I,D$3,FALSE), "※5", ""))), "")</f>
        <v>2810</v>
      </c>
      <c r="E46" s="40">
        <f>IFERROR(INT(TRIM(SUBSTITUTE(VLOOKUP($A46&amp;"*",各都道府県の状況!$A:$I,E$3,FALSE), "※5", ""))), "")</f>
        <v>107410</v>
      </c>
      <c r="F46" s="40">
        <f>IFERROR(INT(TRIM(SUBSTITUTE(VLOOKUP($A46&amp;"*",各都道府県の状況!$A:$I,F$3,FALSE), "※5", ""))), "")</f>
        <v>2413</v>
      </c>
      <c r="G46" s="40">
        <f>IFERROR(INT(TRIM(SUBSTITUTE(VLOOKUP($A46&amp;"*",各都道府県の状況!$A:$I,G$3,FALSE), "※5", ""))), "")</f>
        <v>60</v>
      </c>
      <c r="H46" s="40">
        <f>IFERROR(INT(TRIM(SUBSTITUTE(VLOOKUP($A46&amp;"*",各都道府県の状況!$A:$I,H$3,FALSE), "※5", ""))), "")</f>
        <v>337</v>
      </c>
      <c r="I46" s="40">
        <f>IFERROR(INT(TRIM(SUBSTITUTE(VLOOKUP($A46&amp;"*",各都道府県の状況!$A:$I,I$3,FALSE), "※5", ""))), "")</f>
        <v>15</v>
      </c>
    </row>
    <row r="47" spans="1:9" x14ac:dyDescent="0.55000000000000004">
      <c r="A47" s="12" t="s">
        <v>223</v>
      </c>
      <c r="B47" s="13">
        <f t="shared" si="0"/>
        <v>44337</v>
      </c>
      <c r="C47" s="30" t="s">
        <v>52</v>
      </c>
      <c r="D47" s="40">
        <f>IFERROR(INT(TRIM(SUBSTITUTE(VLOOKUP($A47&amp;"*",各都道府県の状況!$A:$I,D$3,FALSE), "※5", ""))), "")</f>
        <v>5765</v>
      </c>
      <c r="E47" s="40">
        <f>IFERROR(INT(TRIM(SUBSTITUTE(VLOOKUP($A47&amp;"*",各都道府県の状況!$A:$I,E$3,FALSE), "※5", ""))), "")</f>
        <v>74682</v>
      </c>
      <c r="F47" s="40">
        <f>IFERROR(INT(TRIM(SUBSTITUTE(VLOOKUP($A47&amp;"*",各都道府県の状況!$A:$I,F$3,FALSE), "※5", ""))), "")</f>
        <v>4783</v>
      </c>
      <c r="G47" s="40">
        <f>IFERROR(INT(TRIM(SUBSTITUTE(VLOOKUP($A47&amp;"*",各都道府県の状況!$A:$I,G$3,FALSE), "※5", ""))), "")</f>
        <v>89</v>
      </c>
      <c r="H47" s="40">
        <f>IFERROR(INT(TRIM(SUBSTITUTE(VLOOKUP($A47&amp;"*",各都道府県の状況!$A:$I,H$3,FALSE), "※5", ""))), "")</f>
        <v>893</v>
      </c>
      <c r="I47" s="40">
        <f>IFERROR(INT(TRIM(SUBSTITUTE(VLOOKUP($A47&amp;"*",各都道府県の状況!$A:$I,I$3,FALSE), "※5", ""))), "")</f>
        <v>24</v>
      </c>
    </row>
    <row r="48" spans="1:9" x14ac:dyDescent="0.55000000000000004">
      <c r="A48" s="12" t="s">
        <v>224</v>
      </c>
      <c r="B48" s="13">
        <f t="shared" si="0"/>
        <v>44337</v>
      </c>
      <c r="C48" s="30" t="s">
        <v>53</v>
      </c>
      <c r="D48" s="40">
        <f>IFERROR(INT(TRIM(SUBSTITUTE(VLOOKUP($A48&amp;"*",各都道府県の状況!$A:$I,D$3,FALSE), "※5", ""))), "")</f>
        <v>3102</v>
      </c>
      <c r="E48" s="40">
        <f>IFERROR(INT(TRIM(SUBSTITUTE(VLOOKUP($A48&amp;"*",各都道府県の状況!$A:$I,E$3,FALSE), "※5", ""))), "")</f>
        <v>137277</v>
      </c>
      <c r="F48" s="40">
        <f>IFERROR(INT(TRIM(SUBSTITUTE(VLOOKUP($A48&amp;"*",各都道府県の状況!$A:$I,F$3,FALSE), "※5", ""))), "")</f>
        <v>2439</v>
      </c>
      <c r="G48" s="40">
        <f>IFERROR(INT(TRIM(SUBSTITUTE(VLOOKUP($A48&amp;"*",各都道府県の状況!$A:$I,G$3,FALSE), "※5", ""))), "")</f>
        <v>37</v>
      </c>
      <c r="H48" s="40">
        <f>IFERROR(INT(TRIM(SUBSTITUTE(VLOOKUP($A48&amp;"*",各都道府県の状況!$A:$I,H$3,FALSE), "※5", ""))), "")</f>
        <v>626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44337</v>
      </c>
      <c r="C49" s="30" t="s">
        <v>54</v>
      </c>
      <c r="D49" s="40">
        <f>IFERROR(INT(TRIM(SUBSTITUTE(VLOOKUP($A49&amp;"*",各都道府県の状況!$A:$I,D$3,FALSE), "※5", ""))), "")</f>
        <v>2939</v>
      </c>
      <c r="E49" s="40">
        <f>IFERROR(INT(TRIM(SUBSTITUTE(VLOOKUP($A49&amp;"*",各都道府県の状況!$A:$I,E$3,FALSE), "※5", ""))), "")</f>
        <v>38919</v>
      </c>
      <c r="F49" s="40">
        <f>IFERROR(INT(TRIM(SUBSTITUTE(VLOOKUP($A49&amp;"*",各都道府県の状況!$A:$I,F$3,FALSE), "※5", ""))), "")</f>
        <v>2594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310</v>
      </c>
      <c r="I49" s="40">
        <f>IFERROR(INT(TRIM(SUBSTITUTE(VLOOKUP($A49&amp;"*",各都道府県の状況!$A:$I,I$3,FALSE), "※5", ""))), "")</f>
        <v>7</v>
      </c>
    </row>
    <row r="50" spans="1:9" x14ac:dyDescent="0.55000000000000004">
      <c r="A50" s="12" t="s">
        <v>226</v>
      </c>
      <c r="B50" s="13">
        <f t="shared" si="0"/>
        <v>44337</v>
      </c>
      <c r="C50" s="30" t="s">
        <v>55</v>
      </c>
      <c r="D50" s="40">
        <f>IFERROR(INT(TRIM(SUBSTITUTE(VLOOKUP($A50&amp;"*",各都道府県の状況!$A:$I,D$3,FALSE), "※5", ""))), "")</f>
        <v>3072</v>
      </c>
      <c r="E50" s="40">
        <f>IFERROR(INT(TRIM(SUBSTITUTE(VLOOKUP($A50&amp;"*",各都道府県の状況!$A:$I,E$3,FALSE), "※5", ""))), "")</f>
        <v>95672</v>
      </c>
      <c r="F50" s="40">
        <f>IFERROR(INT(TRIM(SUBSTITUTE(VLOOKUP($A50&amp;"*",各都道府県の状況!$A:$I,F$3,FALSE), "※5", ""))), "")</f>
        <v>2624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401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44337</v>
      </c>
      <c r="C51" s="30" t="s">
        <v>56</v>
      </c>
      <c r="D51" s="40">
        <f>IFERROR(INT(TRIM(SUBSTITUTE(VLOOKUP($A51&amp;"*",各都道府県の状況!$A:$I,D$3,FALSE), "※5", ""))), "")</f>
        <v>14694</v>
      </c>
      <c r="E51" s="40">
        <f>IFERROR(INT(TRIM(SUBSTITUTE(VLOOKUP($A51&amp;"*",各都道府県の状況!$A:$I,E$3,FALSE), "※5", ""))), "")</f>
        <v>208957</v>
      </c>
      <c r="F51" s="40">
        <f>IFERROR(INT(TRIM(SUBSTITUTE(VLOOKUP($A51&amp;"*",各都道府県の状況!$A:$I,F$3,FALSE), "※5", ""))), "")</f>
        <v>12774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1778</v>
      </c>
      <c r="I51" s="40">
        <f>IFERROR(INT(TRIM(SUBSTITUTE(VLOOKUP($A51&amp;"*",各都道府県の状況!$A:$I,I$3,FALSE), "※5", ""))), "")</f>
        <v>53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8"/>
      <c r="C1" s="129"/>
      <c r="D1" s="129"/>
      <c r="E1" s="129"/>
      <c r="F1" s="129"/>
      <c r="G1" s="129"/>
      <c r="H1" s="129"/>
      <c r="I1" s="129"/>
    </row>
    <row r="2" spans="1:9" ht="28.5" customHeight="1" x14ac:dyDescent="0.55000000000000004">
      <c r="B2" s="130" t="s">
        <v>228</v>
      </c>
      <c r="C2" s="129"/>
      <c r="D2" s="129"/>
      <c r="E2" s="129"/>
      <c r="F2" s="129"/>
      <c r="G2" s="129"/>
      <c r="H2" s="129"/>
      <c r="I2" s="12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1" t="s">
        <v>180</v>
      </c>
      <c r="C4" s="133" t="s">
        <v>338</v>
      </c>
      <c r="D4" s="135" t="s">
        <v>339</v>
      </c>
      <c r="E4" s="137" t="s">
        <v>340</v>
      </c>
      <c r="F4" s="138"/>
      <c r="G4" s="139" t="s">
        <v>341</v>
      </c>
      <c r="H4" s="139" t="s">
        <v>342</v>
      </c>
      <c r="I4" s="19"/>
    </row>
    <row r="5" spans="1:9" ht="13.25" customHeight="1" x14ac:dyDescent="0.55000000000000004">
      <c r="B5" s="132"/>
      <c r="C5" s="134"/>
      <c r="D5" s="136"/>
      <c r="E5" s="116" t="s">
        <v>343</v>
      </c>
      <c r="F5" s="117" t="s">
        <v>344</v>
      </c>
      <c r="G5" s="140"/>
      <c r="H5" s="140"/>
      <c r="I5" s="19"/>
    </row>
    <row r="6" spans="1:9" ht="12" customHeight="1" x14ac:dyDescent="0.55000000000000004">
      <c r="A6" s="15" t="s">
        <v>181</v>
      </c>
      <c r="B6" s="20" t="s">
        <v>229</v>
      </c>
      <c r="C6" s="118">
        <v>33318</v>
      </c>
      <c r="D6" s="118">
        <v>625392</v>
      </c>
      <c r="E6" s="118">
        <v>6248</v>
      </c>
      <c r="F6" s="119">
        <v>47</v>
      </c>
      <c r="G6" s="118">
        <v>25616</v>
      </c>
      <c r="H6" s="119">
        <v>985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8">
        <v>2128</v>
      </c>
      <c r="D7" s="118">
        <v>40414</v>
      </c>
      <c r="E7" s="119">
        <v>307</v>
      </c>
      <c r="F7" s="119">
        <v>5</v>
      </c>
      <c r="G7" s="118">
        <v>1793</v>
      </c>
      <c r="H7" s="119">
        <v>28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8">
        <v>1313</v>
      </c>
      <c r="D8" s="118">
        <v>67468</v>
      </c>
      <c r="E8" s="119">
        <v>195</v>
      </c>
      <c r="F8" s="119">
        <v>1</v>
      </c>
      <c r="G8" s="118">
        <v>1076</v>
      </c>
      <c r="H8" s="119">
        <v>42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8">
        <v>8698</v>
      </c>
      <c r="D9" s="118">
        <v>133838</v>
      </c>
      <c r="E9" s="119">
        <v>324</v>
      </c>
      <c r="F9" s="119">
        <v>9</v>
      </c>
      <c r="G9" s="118">
        <v>8272</v>
      </c>
      <c r="H9" s="119">
        <v>82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9">
        <v>733</v>
      </c>
      <c r="D10" s="118">
        <v>12871</v>
      </c>
      <c r="E10" s="119">
        <v>112</v>
      </c>
      <c r="F10" s="119">
        <v>0</v>
      </c>
      <c r="G10" s="119">
        <v>610</v>
      </c>
      <c r="H10" s="119">
        <v>11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8">
        <v>1820</v>
      </c>
      <c r="D11" s="118">
        <v>55241</v>
      </c>
      <c r="E11" s="119">
        <v>208</v>
      </c>
      <c r="F11" s="119">
        <v>5</v>
      </c>
      <c r="G11" s="118">
        <v>1575</v>
      </c>
      <c r="H11" s="11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8">
        <v>4399</v>
      </c>
      <c r="D12" s="118">
        <v>223009</v>
      </c>
      <c r="E12" s="119">
        <v>463</v>
      </c>
      <c r="F12" s="119">
        <v>25</v>
      </c>
      <c r="G12" s="118">
        <v>3803</v>
      </c>
      <c r="H12" s="119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8">
        <v>9299</v>
      </c>
      <c r="D13" s="118">
        <v>31981</v>
      </c>
      <c r="E13" s="119">
        <v>570</v>
      </c>
      <c r="F13" s="119">
        <v>11</v>
      </c>
      <c r="G13" s="118">
        <v>8588</v>
      </c>
      <c r="H13" s="119">
        <v>141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8">
        <v>6029</v>
      </c>
      <c r="D14" s="118">
        <v>234863</v>
      </c>
      <c r="E14" s="119">
        <v>361</v>
      </c>
      <c r="F14" s="119">
        <v>9</v>
      </c>
      <c r="G14" s="118">
        <v>5594</v>
      </c>
      <c r="H14" s="11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8">
        <v>7467</v>
      </c>
      <c r="D15" s="118">
        <v>158529</v>
      </c>
      <c r="E15" s="119">
        <v>598</v>
      </c>
      <c r="F15" s="119">
        <v>15</v>
      </c>
      <c r="G15" s="118">
        <v>6746</v>
      </c>
      <c r="H15" s="119">
        <v>123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8">
        <v>42478</v>
      </c>
      <c r="D16" s="118">
        <v>841323</v>
      </c>
      <c r="E16" s="118">
        <v>2390</v>
      </c>
      <c r="F16" s="119">
        <v>52</v>
      </c>
      <c r="G16" s="118">
        <v>39315</v>
      </c>
      <c r="H16" s="119">
        <v>773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8">
        <v>36117</v>
      </c>
      <c r="D17" s="118">
        <v>590141</v>
      </c>
      <c r="E17" s="118">
        <v>1299</v>
      </c>
      <c r="F17" s="119">
        <v>25</v>
      </c>
      <c r="G17" s="118">
        <v>34155</v>
      </c>
      <c r="H17" s="119">
        <v>663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8">
        <v>155648</v>
      </c>
      <c r="D18" s="118">
        <v>2203520</v>
      </c>
      <c r="E18" s="118">
        <v>6232</v>
      </c>
      <c r="F18" s="119">
        <v>65</v>
      </c>
      <c r="G18" s="118">
        <v>147406</v>
      </c>
      <c r="H18" s="118">
        <v>2010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8">
        <v>59222</v>
      </c>
      <c r="D19" s="118">
        <v>891644</v>
      </c>
      <c r="E19" s="118">
        <v>2412</v>
      </c>
      <c r="F19" s="119">
        <v>66</v>
      </c>
      <c r="G19" s="118">
        <v>55945</v>
      </c>
      <c r="H19" s="119">
        <v>865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8">
        <v>2981</v>
      </c>
      <c r="D20" s="118">
        <v>132370</v>
      </c>
      <c r="E20" s="119">
        <v>370</v>
      </c>
      <c r="F20" s="119">
        <v>6</v>
      </c>
      <c r="G20" s="118">
        <v>2577</v>
      </c>
      <c r="H20" s="11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8">
        <v>1643</v>
      </c>
      <c r="D21" s="118">
        <v>59309</v>
      </c>
      <c r="E21" s="119">
        <v>231</v>
      </c>
      <c r="F21" s="119">
        <v>7</v>
      </c>
      <c r="G21" s="118">
        <v>1378</v>
      </c>
      <c r="H21" s="119">
        <v>34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8">
        <v>3381</v>
      </c>
      <c r="D22" s="118">
        <v>81812</v>
      </c>
      <c r="E22" s="119">
        <v>516</v>
      </c>
      <c r="F22" s="119">
        <v>10</v>
      </c>
      <c r="G22" s="118">
        <v>2765</v>
      </c>
      <c r="H22" s="119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8">
        <v>1012</v>
      </c>
      <c r="D23" s="118">
        <v>56887</v>
      </c>
      <c r="E23" s="119">
        <v>55</v>
      </c>
      <c r="F23" s="119">
        <v>1</v>
      </c>
      <c r="G23" s="119">
        <v>923</v>
      </c>
      <c r="H23" s="11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8">
        <v>1447</v>
      </c>
      <c r="D24" s="118">
        <v>38972</v>
      </c>
      <c r="E24" s="119">
        <v>115</v>
      </c>
      <c r="F24" s="119">
        <v>1</v>
      </c>
      <c r="G24" s="118">
        <v>1314</v>
      </c>
      <c r="H24" s="11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8">
        <v>4535</v>
      </c>
      <c r="D25" s="118">
        <v>168365</v>
      </c>
      <c r="E25" s="119">
        <v>351</v>
      </c>
      <c r="F25" s="119">
        <v>7</v>
      </c>
      <c r="G25" s="118">
        <v>4169</v>
      </c>
      <c r="H25" s="11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8">
        <v>8140</v>
      </c>
      <c r="D26" s="118">
        <v>223301</v>
      </c>
      <c r="E26" s="118">
        <v>1099</v>
      </c>
      <c r="F26" s="119">
        <v>21</v>
      </c>
      <c r="G26" s="118">
        <v>6892</v>
      </c>
      <c r="H26" s="119">
        <v>149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8">
        <v>7753</v>
      </c>
      <c r="D27" s="118">
        <v>334739</v>
      </c>
      <c r="E27" s="119">
        <v>814</v>
      </c>
      <c r="F27" s="119">
        <v>7</v>
      </c>
      <c r="G27" s="118">
        <v>6807</v>
      </c>
      <c r="H27" s="119">
        <v>132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8">
        <v>42919</v>
      </c>
      <c r="D28" s="118">
        <v>647212</v>
      </c>
      <c r="E28" s="118">
        <v>6179</v>
      </c>
      <c r="F28" s="119">
        <v>79</v>
      </c>
      <c r="G28" s="118">
        <v>36044</v>
      </c>
      <c r="H28" s="119">
        <v>696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8">
        <v>4656</v>
      </c>
      <c r="D29" s="118">
        <v>116606</v>
      </c>
      <c r="E29" s="119">
        <v>529</v>
      </c>
      <c r="F29" s="119">
        <v>12</v>
      </c>
      <c r="G29" s="118">
        <v>4147</v>
      </c>
      <c r="H29" s="119">
        <v>101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8">
        <v>4725</v>
      </c>
      <c r="D30" s="118">
        <v>121405</v>
      </c>
      <c r="E30" s="119">
        <v>535</v>
      </c>
      <c r="F30" s="119">
        <v>10</v>
      </c>
      <c r="G30" s="118">
        <v>4116</v>
      </c>
      <c r="H30" s="119">
        <v>74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8">
        <v>15146</v>
      </c>
      <c r="D31" s="118">
        <v>243862</v>
      </c>
      <c r="E31" s="118">
        <v>1499</v>
      </c>
      <c r="F31" s="119">
        <v>23</v>
      </c>
      <c r="G31" s="118">
        <v>13519</v>
      </c>
      <c r="H31" s="119">
        <v>200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8">
        <v>97058</v>
      </c>
      <c r="D32" s="118">
        <v>1703135</v>
      </c>
      <c r="E32" s="118">
        <v>13321</v>
      </c>
      <c r="F32" s="119">
        <v>352</v>
      </c>
      <c r="G32" s="118">
        <v>80736</v>
      </c>
      <c r="H32" s="118">
        <v>2090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8">
        <v>38366</v>
      </c>
      <c r="D33" s="118">
        <v>437193</v>
      </c>
      <c r="E33" s="118">
        <v>3434</v>
      </c>
      <c r="F33" s="119">
        <v>96</v>
      </c>
      <c r="G33" s="118">
        <v>33878</v>
      </c>
      <c r="H33" s="118">
        <v>1073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8">
        <v>7666</v>
      </c>
      <c r="D34" s="118">
        <v>145913</v>
      </c>
      <c r="E34" s="119">
        <v>700</v>
      </c>
      <c r="F34" s="119">
        <v>25</v>
      </c>
      <c r="G34" s="118">
        <v>6865</v>
      </c>
      <c r="H34" s="119">
        <v>101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8">
        <v>2542</v>
      </c>
      <c r="D35" s="118">
        <v>38786</v>
      </c>
      <c r="E35" s="119">
        <v>161</v>
      </c>
      <c r="F35" s="119">
        <v>42</v>
      </c>
      <c r="G35" s="118">
        <v>2305</v>
      </c>
      <c r="H35" s="119">
        <v>37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9">
        <v>444</v>
      </c>
      <c r="D36" s="118">
        <v>70130</v>
      </c>
      <c r="E36" s="119">
        <v>46</v>
      </c>
      <c r="F36" s="119">
        <v>0</v>
      </c>
      <c r="G36" s="119">
        <v>390</v>
      </c>
      <c r="H36" s="11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9">
        <v>489</v>
      </c>
      <c r="D37" s="118">
        <v>24335</v>
      </c>
      <c r="E37" s="119">
        <v>90</v>
      </c>
      <c r="F37" s="119">
        <v>3</v>
      </c>
      <c r="G37" s="119">
        <v>399</v>
      </c>
      <c r="H37" s="11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8">
        <v>6742</v>
      </c>
      <c r="D38" s="118">
        <v>108427</v>
      </c>
      <c r="E38" s="118">
        <v>1386</v>
      </c>
      <c r="F38" s="119">
        <v>30</v>
      </c>
      <c r="G38" s="118">
        <v>5045</v>
      </c>
      <c r="H38" s="11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8">
        <v>9222</v>
      </c>
      <c r="D39" s="118">
        <v>400161</v>
      </c>
      <c r="E39" s="119">
        <v>954</v>
      </c>
      <c r="F39" s="119">
        <v>18</v>
      </c>
      <c r="G39" s="118">
        <v>6954</v>
      </c>
      <c r="H39" s="119">
        <v>117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8">
        <v>2645</v>
      </c>
      <c r="D40" s="118">
        <v>98010</v>
      </c>
      <c r="E40" s="119">
        <v>553</v>
      </c>
      <c r="F40" s="119">
        <v>10</v>
      </c>
      <c r="G40" s="118">
        <v>2036</v>
      </c>
      <c r="H40" s="119">
        <v>56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8">
        <v>1606</v>
      </c>
      <c r="D41" s="118">
        <v>55352</v>
      </c>
      <c r="E41" s="119">
        <v>129</v>
      </c>
      <c r="F41" s="119">
        <v>3</v>
      </c>
      <c r="G41" s="118">
        <v>1418</v>
      </c>
      <c r="H41" s="119">
        <v>59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8">
        <v>1901</v>
      </c>
      <c r="D42" s="118">
        <v>73203</v>
      </c>
      <c r="E42" s="119">
        <v>338</v>
      </c>
      <c r="F42" s="119">
        <v>5</v>
      </c>
      <c r="G42" s="118">
        <v>1544</v>
      </c>
      <c r="H42" s="11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8">
        <v>2657</v>
      </c>
      <c r="D43" s="118">
        <v>78287</v>
      </c>
      <c r="E43" s="119">
        <v>128</v>
      </c>
      <c r="F43" s="119">
        <v>4</v>
      </c>
      <c r="G43" s="118">
        <v>2459</v>
      </c>
      <c r="H43" s="119">
        <v>70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8">
        <v>1215</v>
      </c>
      <c r="D44" s="118">
        <v>8854</v>
      </c>
      <c r="E44" s="119">
        <v>89</v>
      </c>
      <c r="F44" s="119">
        <v>3</v>
      </c>
      <c r="G44" s="118">
        <v>1106</v>
      </c>
      <c r="H44" s="11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8">
        <v>32151</v>
      </c>
      <c r="D45" s="118">
        <v>709261</v>
      </c>
      <c r="E45" s="118">
        <v>5783</v>
      </c>
      <c r="F45" s="119">
        <v>79</v>
      </c>
      <c r="G45" s="118">
        <v>25579</v>
      </c>
      <c r="H45" s="119">
        <v>407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8">
        <v>2378</v>
      </c>
      <c r="D46" s="118">
        <v>46547</v>
      </c>
      <c r="E46" s="119">
        <v>283</v>
      </c>
      <c r="F46" s="119">
        <v>8</v>
      </c>
      <c r="G46" s="118">
        <v>2061</v>
      </c>
      <c r="H46" s="119">
        <v>18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8">
        <v>2810</v>
      </c>
      <c r="D47" s="118">
        <v>107410</v>
      </c>
      <c r="E47" s="119">
        <v>337</v>
      </c>
      <c r="F47" s="119">
        <v>15</v>
      </c>
      <c r="G47" s="118">
        <v>2413</v>
      </c>
      <c r="H47" s="119">
        <v>60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8">
        <v>5765</v>
      </c>
      <c r="D48" s="118">
        <v>74682</v>
      </c>
      <c r="E48" s="119">
        <v>893</v>
      </c>
      <c r="F48" s="119">
        <v>24</v>
      </c>
      <c r="G48" s="118">
        <v>4783</v>
      </c>
      <c r="H48" s="119">
        <v>89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8">
        <v>3102</v>
      </c>
      <c r="D49" s="118">
        <v>137277</v>
      </c>
      <c r="E49" s="119">
        <v>626</v>
      </c>
      <c r="F49" s="119">
        <v>5</v>
      </c>
      <c r="G49" s="118">
        <v>2439</v>
      </c>
      <c r="H49" s="119">
        <v>37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8">
        <v>2939</v>
      </c>
      <c r="D50" s="118">
        <v>38919</v>
      </c>
      <c r="E50" s="119">
        <v>310</v>
      </c>
      <c r="F50" s="119">
        <v>7</v>
      </c>
      <c r="G50" s="118">
        <v>2594</v>
      </c>
      <c r="H50" s="11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8">
        <v>3072</v>
      </c>
      <c r="D51" s="118">
        <v>95672</v>
      </c>
      <c r="E51" s="119">
        <v>401</v>
      </c>
      <c r="F51" s="119">
        <v>2</v>
      </c>
      <c r="G51" s="118">
        <v>2624</v>
      </c>
      <c r="H51" s="11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8">
        <v>14694</v>
      </c>
      <c r="D52" s="118">
        <v>208957</v>
      </c>
      <c r="E52" s="118">
        <v>1778</v>
      </c>
      <c r="F52" s="119">
        <v>53</v>
      </c>
      <c r="G52" s="118">
        <v>12774</v>
      </c>
      <c r="H52" s="119">
        <v>148</v>
      </c>
      <c r="I52" s="25"/>
    </row>
    <row r="53" spans="1:9" ht="12" customHeight="1" x14ac:dyDescent="0.55000000000000004">
      <c r="B53" s="22" t="s">
        <v>276</v>
      </c>
      <c r="C53" s="119">
        <v>149</v>
      </c>
      <c r="D53" s="120" t="s">
        <v>345</v>
      </c>
      <c r="E53" s="119">
        <v>0</v>
      </c>
      <c r="F53" s="120" t="s">
        <v>345</v>
      </c>
      <c r="G53" s="119">
        <v>149</v>
      </c>
      <c r="H53" s="120" t="s">
        <v>345</v>
      </c>
      <c r="I53" s="25"/>
    </row>
    <row r="54" spans="1:9" ht="12" customHeight="1" x14ac:dyDescent="0.55000000000000004">
      <c r="B54" s="21" t="s">
        <v>164</v>
      </c>
      <c r="C54" s="118">
        <v>706620</v>
      </c>
      <c r="D54" s="118">
        <v>12995585</v>
      </c>
      <c r="E54" s="118">
        <v>65752</v>
      </c>
      <c r="F54" s="118">
        <v>1303</v>
      </c>
      <c r="G54" s="118">
        <v>625696</v>
      </c>
      <c r="H54" s="118">
        <v>12148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2021-05-22T13:55:07Z</dcterms:modified>
</cp:coreProperties>
</file>