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2E675462-CF62-4C38-AED1-2CE8D1B20D7B}" xr6:coauthVersionLast="47" xr6:coauthVersionMax="47" xr10:uidLastSave="{00000000-0000-0000-0000-000000000000}"/>
  <bookViews>
    <workbookView xWindow="-110" yWindow="-110" windowWidth="19420" windowHeight="10420" tabRatio="911" firstSheet="1" activeTab="6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Sheet1" sheetId="10" r:id="rId7"/>
    <sheet name="各都道府県の状況" sheetId="5" r:id="rId8"/>
    <sheet name="ワクチン一般接種" sheetId="8" r:id="rId9"/>
    <sheet name="ワクチン医療従事者等" sheetId="9" r:id="rId10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8" i="9" l="1"/>
  <c r="B78" i="9"/>
  <c r="C77" i="9"/>
  <c r="B77" i="9"/>
  <c r="C76" i="9"/>
  <c r="B76" i="9"/>
  <c r="C75" i="9"/>
  <c r="B75" i="9"/>
  <c r="C74" i="9"/>
  <c r="B74" i="9"/>
  <c r="C73" i="9"/>
  <c r="B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<sst xmlns="http://schemas.openxmlformats.org/spreadsheetml/2006/main" count="32816" uniqueCount="345">
  <si>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</si>
  <si>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</si>
  <si>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</si>
  <si>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</si>
  <si>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</si>
  <si>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</si>
  <si>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</si>
  <si>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</si>
  <si>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</si>
  <si>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</si>
  <si>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</si>
  <si>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</si>
  <si>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</si>
  <si>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</si>
  <si>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</si>
  <si>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</si>
  <si>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</si>
  <si>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</si>
  <si>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</si>
  <si>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</si>
  <si>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</si>
  <si>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</si>
  <si>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</si>
  <si>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</si>
  <si>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</si>
  <si>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</si>
  <si>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</si>
  <si>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</si>
  <si>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</si>
  <si>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</si>
  <si>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</si>
  <si>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</si>
  <si>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</si>
  <si>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</si>
  <si>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</si>
  <si>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</si>
  <si>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</si>
  <si>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</si>
  <si>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</si>
  <si>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</si>
  <si>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</si>
  <si>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</si>
  <si>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</si>
  <si>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</si>
  <si>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</si>
  <si>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</si>
  <si>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</si>
  <si>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</si>
  <si>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</si>
  <si>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</si>
  <si>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</si>
  <si>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</si>
  <si>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</si>
  <si>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</si>
  <si>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</si>
  <si>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</si>
  <si>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</si>
  <si>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</si>
  <si>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</si>
  <si>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</si>
  <si>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</si>
  <si>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</si>
  <si>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</si>
  <si>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</si>
  <si>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</si>
  <si>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</si>
  <si>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</si>
  <si>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</si>
  <si>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</si>
  <si>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</si>
  <si>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</si>
  <si>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</si>
  <si>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</si>
  <si>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</si>
  <si>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</si>
  <si>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</si>
  <si>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</si>
  <si>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</si>
  <si>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</si>
  <si>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</si>
  <si>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</si>
  <si>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</si>
  <si>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</si>
  <si>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</si>
  <si>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</si>
  <si>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</si>
  <si>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</si>
  <si>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</si>
  <si>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</si>
  <si>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</si>
  <si>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</si>
  <si>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</si>
  <si>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</si>
  <si>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</si>
  <si>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</si>
  <si>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</si>
  <si>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</si>
  <si>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</si>
  <si>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</si>
  <si>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</si>
  <si>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</si>
  <si>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</si>
  <si>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</si>
  <si>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</si>
  <si>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</si>
  <si>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</si>
  <si>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</si>
  <si>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</si>
  <si>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</si>
  <si>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</si>
  <si>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</si>
  <si>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</si>
  <si>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</si>
  <si>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</si>
  <si>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</si>
  <si>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</si>
  <si>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</si>
  <si>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</si>
  <si>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</si>
  <si>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</si>
  <si>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</si>
  <si>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</si>
  <si>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</si>
  <si>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</si>
  <si>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</si>
  <si>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</si>
  <si>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</si>
  <si>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</si>
  <si>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</si>
  <si>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</si>
  <si>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</si>
  <si>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</si>
  <si>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</si>
  <si>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</si>
  <si>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</si>
  <si>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</si>
  <si>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</si>
  <si>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</si>
  <si>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</si>
  <si>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</si>
  <si>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</si>
  <si>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</si>
  <si>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</si>
  <si>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</si>
  <si>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</si>
  <si>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</si>
  <si>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</si>
  <si>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</si>
  <si>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</si>
  <si>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</si>
  <si>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</si>
  <si>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</si>
  <si>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</si>
  <si>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</si>
  <si>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</si>
  <si>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</si>
  <si>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</si>
  <si>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</si>
  <si>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</si>
  <si>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</si>
  <si>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</si>
  <si>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</si>
  <si>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</si>
  <si>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</si>
  <si>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</si>
  <si>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</si>
  <si>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</si>
  <si>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</si>
  <si>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</si>
  <si>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</si>
  <si>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</si>
  <si>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</si>
  <si>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</si>
  <si>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</si>
  <si>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</si>
  <si>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</si>
  <si>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</si>
  <si>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</si>
  <si>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</si>
  <si>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</si>
  <si>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</si>
  <si>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</si>
  <si>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</si>
  <si>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</si>
  <si>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</si>
  <si>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</si>
  <si>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</si>
  <si>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</si>
  <si>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</si>
  <si>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</si>
  <si>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</si>
  <si>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</si>
  <si>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</si>
  <si>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</si>
  <si>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</si>
  <si>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</si>
  <si>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</si>
  <si>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</si>
  <si>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</si>
  <si>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</si>
  <si>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</si>
  <si>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</si>
  <si>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</si>
  <si>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</si>
  <si>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</si>
  <si>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</si>
  <si>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</si>
  <si>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</si>
  <si>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</si>
  <si>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</si>
  <si>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</si>
  <si>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</si>
  <si>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</si>
  <si>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</si>
  <si>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</si>
  <si>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</si>
  <si>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</si>
  <si>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</si>
  <si>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</si>
  <si>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</si>
  <si>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</si>
  <si>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</si>
  <si>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</si>
  <si>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</si>
  <si>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</si>
  <si>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</si>
  <si>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</si>
  <si>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</si>
  <si>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</si>
  <si>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</si>
  <si>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</si>
  <si>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</si>
  <si>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</si>
  <si>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</si>
  <si>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</si>
  <si>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</si>
  <si>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</si>
  <si>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</si>
  <si>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</si>
  <si>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</si>
  <si>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</si>
  <si>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</si>
  <si>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</si>
  <si>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</si>
  <si>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</si>
  <si>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</si>
  <si>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</si>
  <si>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</si>
  <si>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</si>
  <si>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</si>
  <si>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</si>
  <si>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</si>
  <si>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</si>
  <si>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</si>
  <si>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</si>
  <si>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</si>
  <si>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</si>
  <si>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</si>
  <si>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</si>
  <si>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</si>
  <si>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</si>
  <si>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</si>
  <si>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</si>
  <si>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</si>
  <si>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</si>
  <si>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</si>
  <si>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</si>
  <si>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</si>
  <si>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</si>
  <si>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</si>
  <si>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</si>
  <si>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</si>
  <si>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</si>
  <si>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</si>
  <si>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</si>
  <si>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</si>
  <si>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</si>
  <si>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</si>
  <si>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</si>
  <si>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</si>
  <si>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</si>
  <si>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</si>
  <si>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</si>
  <si>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</si>
  <si>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</si>
  <si>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</si>
  <si>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</si>
  <si>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</si>
  <si>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</si>
  <si>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</si>
  <si>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</si>
  <si>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</si>
  <si>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</si>
  <si>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</si>
  <si>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</si>
  <si>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</si>
  <si>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</si>
  <si>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</si>
  <si>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</si>
  <si>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</si>
  <si>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</si>
  <si>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</si>
  <si>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</si>
  <si>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</si>
  <si>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</si>
  <si>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</si>
  <si>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</si>
  <si>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</si>
  <si>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</si>
  <si>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</si>
  <si>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</si>
  <si>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</si>
  <si>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</si>
  <si>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</si>
  <si>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</si>
  <si>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</si>
  <si>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</si>
  <si>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</si>
  <si>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</si>
  <si>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</si>
  <si>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</si>
  <si>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</si>
  <si>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</si>
  <si>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</si>
  <si>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</si>
  <si>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</si>
  <si>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</si>
  <si>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</si>
  <si>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</si>
  <si>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</si>
  <si>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</si>
  <si>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</si>
  <si>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</si>
  <si>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</si>
  <si>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</si>
  <si>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</si>
  <si>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</si>
  <si>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</si>
  <si>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</si>
  <si>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</si>
  <si>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</si>
  <si>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　　高齢者施設等従事者向け優先接種の接種実績は、7月30日までの接種実績を集計・公表予定。</t>
    <phoneticPr fontId="1"/>
  </si>
  <si>
    <t>　　7月27日・28日公表において、医療従事者等向け優先接種の接種実績は、兵庫県、沖縄県の接種実績のみ集計し、それ以降の公表においては全都道府県の集計を終了。</t>
    <phoneticPr fontId="1"/>
  </si>
  <si>
    <t>並び替え以降</t>
    <rPh sb="0" eb="1">
      <t>ナラ</t>
    </rPh>
    <rPh sb="2" eb="3">
      <t>カ</t>
    </rPh>
    <rPh sb="4" eb="6">
      <t>イコウ</t>
    </rPh>
    <phoneticPr fontId="1"/>
  </si>
  <si>
    <t>（7月30日公表時点）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</si>
</sst>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180" fontId="5" fillId="0" borderId="0" xfId="0" applyNumberFormat="1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C1586"/>
  <sheetViews>
    <sheetView workbookViewId="0">
      <pane ySplit="1" topLeftCell="A1571" activePane="bottomLeft" state="frozen"/>
      <selection activeCell="A23361" sqref="A23361:H23407"/>
      <selection pane="bottomLeft" activeCell="O1257" sqref="O1257:P1583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29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29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29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29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29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29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29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29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29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31494</v>
      </c>
      <c r="P1257" s="27">
        <v>70086</v>
      </c>
      <c r="Q1257" s="114"/>
      <c r="R1257" s="114"/>
      <c r="S1257" s="114"/>
      <c r="T1257" s="114"/>
      <c r="U1257" s="114"/>
      <c r="V1257" s="114"/>
      <c r="W1257" s="114"/>
      <c r="X1257" s="114"/>
      <c r="Y1257" s="114"/>
      <c r="Z1257" s="114"/>
      <c r="AA1257" s="114"/>
      <c r="AB1257" s="114"/>
      <c r="AC1257" s="114"/>
    </row>
    <row r="1258" spans="1:29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  <c r="Q1258" s="115"/>
      <c r="R1258" s="115"/>
      <c r="S1258" s="115"/>
      <c r="T1258" s="115"/>
      <c r="U1258" s="115"/>
      <c r="V1258" s="115"/>
      <c r="W1258" s="115"/>
      <c r="X1258" s="115"/>
      <c r="Y1258" s="115"/>
      <c r="Z1258" s="113"/>
      <c r="AA1258" s="116"/>
      <c r="AB1258" s="116"/>
      <c r="AC1258" s="116"/>
    </row>
    <row r="1259" spans="1:29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  <c r="Q1259" s="116"/>
      <c r="R1259" s="116"/>
      <c r="S1259" s="116"/>
      <c r="T1259" s="116"/>
      <c r="U1259" s="113"/>
      <c r="V1259" s="116"/>
      <c r="W1259" s="116"/>
      <c r="X1259" s="116"/>
      <c r="Y1259" s="116"/>
      <c r="Z1259" s="116"/>
      <c r="AA1259" s="116"/>
      <c r="AB1259" s="116"/>
      <c r="AC1259" s="116"/>
    </row>
    <row r="1260" spans="1:29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18032</v>
      </c>
      <c r="P1260" s="27">
        <v>40090</v>
      </c>
    </row>
    <row r="1261" spans="1:29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29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29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14469</v>
      </c>
      <c r="P1263" s="27">
        <v>41427</v>
      </c>
    </row>
    <row r="1264" spans="1:29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25230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40418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8021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8940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98236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149533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186958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187453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203881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36439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24262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283234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252480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282083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20009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295288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40589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24807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7197</v>
      </c>
      <c r="P1320" s="27">
        <v>826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8198</v>
      </c>
      <c r="P1323" s="27">
        <v>739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9523</v>
      </c>
      <c r="P1326" s="27">
        <v>906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312976</v>
      </c>
      <c r="P1329" s="27">
        <v>70298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140910</v>
      </c>
      <c r="P1332" s="27">
        <v>51982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59899</v>
      </c>
      <c r="P1335" s="27">
        <v>6780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73136</v>
      </c>
      <c r="P1338" s="27">
        <v>8241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255325</v>
      </c>
      <c r="P1341" s="27">
        <v>92502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214079</v>
      </c>
      <c r="P1344" s="27">
        <v>115955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237488</v>
      </c>
      <c r="P1347" s="27">
        <v>143409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244918</v>
      </c>
      <c r="P1350" s="27">
        <v>169918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229493</v>
      </c>
      <c r="P1353" s="27">
        <v>183221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135535</v>
      </c>
      <c r="P1356" s="27">
        <v>30694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185512</v>
      </c>
      <c r="P1359" s="27">
        <v>21820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338779</v>
      </c>
      <c r="P1362" s="27">
        <v>261740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340066</v>
      </c>
      <c r="P1365" s="27">
        <v>214917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387176</v>
      </c>
      <c r="P1368" s="27">
        <v>241384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393151</v>
      </c>
      <c r="P1371" s="27">
        <v>132813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370530</v>
      </c>
      <c r="P1374" s="27">
        <v>199451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280014</v>
      </c>
      <c r="P1377" s="27">
        <v>40691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322867</v>
      </c>
      <c r="P1380" s="27">
        <v>24320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573667</v>
      </c>
      <c r="P1383" s="27">
        <v>203485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592809</v>
      </c>
      <c r="P1386" s="27">
        <v>62321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654723</v>
      </c>
      <c r="P1389" s="27">
        <v>60774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626702</v>
      </c>
      <c r="P1392" s="27">
        <v>102231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605960</v>
      </c>
      <c r="P1395" s="27">
        <v>117379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466447</v>
      </c>
      <c r="P1398" s="27">
        <v>56383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457701</v>
      </c>
      <c r="P1401" s="27">
        <v>64358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657647</v>
      </c>
      <c r="P1404" s="27">
        <v>231105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697732</v>
      </c>
      <c r="P1407" s="27">
        <v>200120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722701</v>
      </c>
      <c r="P1410" s="27">
        <v>222305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714196</v>
      </c>
      <c r="P1413" s="27">
        <v>216442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701791</v>
      </c>
      <c r="P1416" s="27">
        <v>208549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607392</v>
      </c>
      <c r="P1419" s="27">
        <v>123422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556746</v>
      </c>
      <c r="P1422" s="27">
        <v>177920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755910</v>
      </c>
      <c r="P1425" s="27">
        <v>314552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776411</v>
      </c>
      <c r="P1428" s="27">
        <v>309895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755507</v>
      </c>
      <c r="P1431" s="27">
        <v>371680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726304</v>
      </c>
      <c r="P1434" s="27">
        <v>370070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733775</v>
      </c>
      <c r="P1437" s="27">
        <v>345597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644426</v>
      </c>
      <c r="P1440" s="27">
        <v>268263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588427</v>
      </c>
      <c r="P1443" s="27">
        <v>313851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676197</v>
      </c>
      <c r="P1446" s="27">
        <v>525686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673263</v>
      </c>
      <c r="P1449" s="27">
        <v>536735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658379</v>
      </c>
      <c r="P1452" s="27">
        <v>589734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673227</v>
      </c>
      <c r="P1455" s="27">
        <v>582656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649417</v>
      </c>
      <c r="P1458" s="27">
        <v>555004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639888</v>
      </c>
      <c r="P1461" s="27">
        <v>432461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639602</v>
      </c>
      <c r="P1464" s="27">
        <v>434026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701554</v>
      </c>
      <c r="P1467" s="27">
        <v>616315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694125</v>
      </c>
      <c r="P1470" s="27">
        <v>639460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700233</v>
      </c>
      <c r="P1473" s="27">
        <v>670737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678961</v>
      </c>
      <c r="P1476" s="27">
        <v>677598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669513</v>
      </c>
      <c r="P1479" s="27">
        <v>682466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668845</v>
      </c>
      <c r="P1482" s="27">
        <v>578019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703386</v>
      </c>
      <c r="P1485" s="27">
        <v>533650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664959</v>
      </c>
      <c r="P1488" s="27">
        <v>704818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663595</v>
      </c>
      <c r="P1491" s="27">
        <v>736440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673808</v>
      </c>
      <c r="P1494" s="27">
        <v>723774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473767</v>
      </c>
      <c r="P1497" s="27">
        <v>689798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402862</v>
      </c>
      <c r="P1500" s="27">
        <v>696758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699832</v>
      </c>
      <c r="P1503" s="27">
        <v>600566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700646</v>
      </c>
      <c r="P1506" s="27">
        <v>544094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755905</v>
      </c>
      <c r="P1509" s="27">
        <v>649641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778599</v>
      </c>
      <c r="P1512" s="27">
        <v>658748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800277</v>
      </c>
      <c r="P1515" s="27">
        <v>631435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789042</v>
      </c>
      <c r="P1518" s="27">
        <v>631439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773220</v>
      </c>
      <c r="P1521" s="27">
        <v>627138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801803</v>
      </c>
      <c r="P1524" s="27">
        <v>616181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610929</v>
      </c>
      <c r="P1527" s="27">
        <v>629598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664478</v>
      </c>
      <c r="P1530" s="27">
        <v>665984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675393</v>
      </c>
      <c r="P1533" s="27">
        <v>647492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657265</v>
      </c>
      <c r="P1536" s="27">
        <v>653160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644886</v>
      </c>
      <c r="P1539" s="27">
        <v>628089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654226</v>
      </c>
      <c r="P1542" s="27">
        <v>603683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652572</v>
      </c>
      <c r="P1545" s="27">
        <v>623652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501549</v>
      </c>
      <c r="P1548" s="27">
        <v>653248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361021</v>
      </c>
      <c r="P1551" s="27">
        <v>613701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581661</v>
      </c>
      <c r="P1554" s="27">
        <v>621186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512600</v>
      </c>
      <c r="P1557" s="27">
        <v>647755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225757</v>
      </c>
      <c r="P1560" s="27">
        <v>289452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167057</v>
      </c>
      <c r="P1563" s="27">
        <v>217079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338615</v>
      </c>
      <c r="P1566" s="27">
        <v>694366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305976</v>
      </c>
      <c r="P1569" s="27">
        <v>648213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373718</v>
      </c>
      <c r="P1572" s="27">
        <v>678639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390438</v>
      </c>
      <c r="P1575" s="27">
        <v>638356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360042</v>
      </c>
      <c r="P1577" s="27">
        <v>589397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0</v>
      </c>
      <c r="P1578" s="27">
        <v>0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281757</v>
      </c>
      <c r="P1579" s="27">
        <v>442559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0</v>
      </c>
      <c r="P1581" s="27">
        <v>0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>
        <v>0</v>
      </c>
      <c r="P1584">
        <v>0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>
        <v>0</v>
      </c>
      <c r="P1585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>
        <v>0</v>
      </c>
      <c r="P1586">
        <v>0</v>
      </c>
    </row>
  </sheetData>
  <autoFilter ref="A1:P1" xr:uid="{FDEF8ED1-F191-406D-B603-F480D526FF9C}"/>
  <phoneticPr fontId="1"/>
  <conditionalFormatting sqref="AA1258:AA1259">
    <cfRule type="containsText" dxfId="1" priority="1" operator="containsText" text="Discrepancy">
      <formula>NOT(ISERROR(SEARCH("Discrepancy",AA1258)))</formula>
    </cfRule>
  </conditionalFormatting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454"/>
  <sheetViews>
    <sheetView workbookViewId="0">
      <pane xSplit="1" ySplit="1" topLeftCell="B23443" activePane="bottomRight" state="frozen"/>
      <selection activeCell="O1257" sqref="O1257:P1577"/>
      <selection pane="topRight" activeCell="O1257" sqref="O1257:P1577"/>
      <selection pane="bottomLeft" activeCell="O1257" sqref="O1257:P1577"/>
      <selection pane="bottomRight" activeCell="A23408" sqref="A23408:H23454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workbookViewId="0">
      <selection activeCell="A3" sqref="A3:P5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7" t="s">
        <v>146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44407</v>
      </c>
      <c r="B3" s="26" t="s">
        <v>153</v>
      </c>
      <c r="C3" s="26">
        <f>IF(D21="", "", D21)</f>
        <v>899237</v>
      </c>
      <c r="D3" s="26">
        <f>IF(C21="", "", C21)</f>
        <v>17406341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54401</v>
      </c>
      <c r="I3" s="26" t="str">
        <f t="shared" si="1"/>
        <v/>
      </c>
      <c r="J3" s="26">
        <f t="shared" si="1"/>
        <v>626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827784</v>
      </c>
      <c r="N3" s="26">
        <f t="shared" si="2"/>
        <v>15166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44407</v>
      </c>
      <c r="B4" s="26" t="s">
        <v>154</v>
      </c>
      <c r="C4" s="26">
        <f>IF(D22="", "", D22)</f>
        <v>3466</v>
      </c>
      <c r="D4" s="26">
        <f>IF(C22="", "", C22)</f>
        <v>883603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171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3288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DATE($A$9, $B$9, $C$9)</f>
        <v>44407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7" t="s">
        <v>156</v>
      </c>
      <c r="B7" s="117"/>
      <c r="C7" s="117"/>
      <c r="D7" s="117"/>
      <c r="E7" s="117"/>
      <c r="F7" s="117"/>
      <c r="G7" s="117"/>
      <c r="H7" s="117"/>
      <c r="I7" s="117"/>
      <c r="M7" s="48"/>
      <c r="O7" s="27"/>
      <c r="P7" s="27"/>
    </row>
    <row r="8" spans="1:17" x14ac:dyDescent="0.55000000000000004">
      <c r="A8" s="117" t="s">
        <v>331</v>
      </c>
      <c r="B8" s="117"/>
      <c r="C8" s="117"/>
      <c r="D8" s="117"/>
      <c r="E8" s="117"/>
      <c r="F8" s="117"/>
      <c r="G8" s="117"/>
      <c r="H8" s="117"/>
      <c r="I8" s="117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30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7" t="s">
        <v>157</v>
      </c>
      <c r="D10" s="117"/>
      <c r="E10" s="117" t="s">
        <v>158</v>
      </c>
      <c r="F10" s="117"/>
      <c r="G10" s="117" t="s">
        <v>159</v>
      </c>
      <c r="H10" s="117" t="s">
        <v>160</v>
      </c>
      <c r="I10" s="117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7"/>
      <c r="H11" s="117"/>
      <c r="I11" s="119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17406341</v>
      </c>
      <c r="D12" s="46">
        <v>899237</v>
      </c>
      <c r="E12" s="46">
        <v>54401</v>
      </c>
      <c r="F12" s="46">
        <v>626</v>
      </c>
      <c r="G12" s="46">
        <v>827784</v>
      </c>
      <c r="H12" s="46">
        <v>15166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883603</v>
      </c>
      <c r="D13" s="46">
        <v>3466</v>
      </c>
      <c r="E13" s="46">
        <v>171</v>
      </c>
      <c r="F13" s="46">
        <v>0</v>
      </c>
      <c r="G13" s="46">
        <v>3288</v>
      </c>
      <c r="H13" s="46">
        <v>7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18290773</v>
      </c>
      <c r="D15" s="45">
        <f t="shared" si="3"/>
        <v>902718</v>
      </c>
      <c r="E15" s="45">
        <f t="shared" si="3"/>
        <v>54572</v>
      </c>
      <c r="F15" s="45">
        <f t="shared" si="3"/>
        <v>626</v>
      </c>
      <c r="G15" s="45">
        <f t="shared" si="3"/>
        <v>831087</v>
      </c>
      <c r="H15" s="45">
        <f t="shared" si="3"/>
        <v>15173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7" t="s">
        <v>157</v>
      </c>
      <c r="D18" s="119"/>
      <c r="E18" s="117" t="s">
        <v>169</v>
      </c>
      <c r="F18" s="119"/>
      <c r="G18" s="119"/>
      <c r="H18" s="117" t="s">
        <v>170</v>
      </c>
      <c r="I18" s="119"/>
      <c r="J18" s="119"/>
      <c r="K18" s="119"/>
      <c r="L18" s="119"/>
      <c r="M18" s="119"/>
      <c r="N18" s="119"/>
      <c r="O18" s="119"/>
      <c r="P18" s="119"/>
    </row>
    <row r="19" spans="1:16" x14ac:dyDescent="0.55000000000000004">
      <c r="C19" s="119"/>
      <c r="D19" s="119"/>
      <c r="E19" s="119"/>
      <c r="F19" s="119"/>
      <c r="G19" s="119"/>
      <c r="H19" s="117" t="s">
        <v>158</v>
      </c>
      <c r="I19" s="119"/>
      <c r="J19" s="119"/>
      <c r="K19" s="119"/>
      <c r="L19" s="119"/>
      <c r="M19" s="119"/>
      <c r="N19" s="119"/>
      <c r="O19" s="117" t="s">
        <v>159</v>
      </c>
      <c r="P19" s="11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9"/>
      <c r="P20" s="119"/>
    </row>
    <row r="21" spans="1:16" x14ac:dyDescent="0.55000000000000004">
      <c r="B21" s="26" t="s">
        <v>166</v>
      </c>
      <c r="C21" s="28">
        <f t="shared" ref="C21:D23" si="4">C12</f>
        <v>17406341</v>
      </c>
      <c r="D21" s="28">
        <f t="shared" si="4"/>
        <v>899237</v>
      </c>
      <c r="E21" s="3"/>
      <c r="F21" s="3"/>
      <c r="G21" s="3"/>
      <c r="H21" s="3"/>
      <c r="I21" s="28">
        <f>E12</f>
        <v>54401</v>
      </c>
      <c r="J21" s="3"/>
      <c r="K21" s="28">
        <f>F12</f>
        <v>626</v>
      </c>
      <c r="L21" s="3"/>
      <c r="M21" s="3"/>
      <c r="N21" s="16">
        <f>G21</f>
        <v>0</v>
      </c>
      <c r="O21" s="28">
        <f t="shared" ref="O21:P23" si="5">G12</f>
        <v>827784</v>
      </c>
      <c r="P21" s="28">
        <f t="shared" si="5"/>
        <v>15166</v>
      </c>
    </row>
    <row r="22" spans="1:16" x14ac:dyDescent="0.55000000000000004">
      <c r="B22" s="26" t="s">
        <v>167</v>
      </c>
      <c r="C22" s="28">
        <f t="shared" si="4"/>
        <v>883603</v>
      </c>
      <c r="D22" s="28">
        <f t="shared" si="4"/>
        <v>3466</v>
      </c>
      <c r="E22" s="3"/>
      <c r="F22" s="3"/>
      <c r="G22" s="3"/>
      <c r="H22" s="3"/>
      <c r="I22" s="28">
        <f>E13</f>
        <v>171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3288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18290773</v>
      </c>
      <c r="D24" s="26">
        <f t="shared" si="6"/>
        <v>902718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54572</v>
      </c>
      <c r="J24" s="26">
        <f t="shared" si="6"/>
        <v>0</v>
      </c>
      <c r="K24" s="26">
        <f t="shared" si="6"/>
        <v>626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831087</v>
      </c>
      <c r="P24" s="26">
        <f t="shared" si="6"/>
        <v>15173</v>
      </c>
    </row>
    <row r="26" spans="1:16" x14ac:dyDescent="0.55000000000000004">
      <c r="F26" s="117" t="s">
        <v>278</v>
      </c>
      <c r="G26" s="119"/>
      <c r="H26" s="119"/>
      <c r="I26" s="119"/>
      <c r="J26" s="119"/>
      <c r="K26" s="119"/>
    </row>
    <row r="27" spans="1:16" x14ac:dyDescent="0.55000000000000004">
      <c r="E27" s="26" t="s">
        <v>291</v>
      </c>
      <c r="F27" s="118" t="s">
        <v>280</v>
      </c>
      <c r="G27" s="118"/>
      <c r="H27" s="118"/>
      <c r="I27" s="118"/>
      <c r="J27" s="118"/>
      <c r="K27" s="118"/>
      <c r="L27" s="118"/>
    </row>
    <row r="29" spans="1:16" x14ac:dyDescent="0.55000000000000004">
      <c r="F29" s="117" t="s">
        <v>286</v>
      </c>
      <c r="G29" s="117"/>
      <c r="H29" s="117"/>
      <c r="I29" s="117"/>
      <c r="J29" s="117"/>
      <c r="K29" s="117"/>
      <c r="L29" s="117"/>
    </row>
    <row r="30" spans="1:16" x14ac:dyDescent="0.55000000000000004">
      <c r="F30" s="118" t="s">
        <v>281</v>
      </c>
      <c r="G30" s="118"/>
      <c r="H30" s="118"/>
      <c r="I30" s="118"/>
      <c r="J30" s="118"/>
      <c r="K30" s="118"/>
      <c r="L30" s="118"/>
      <c r="M30" s="118"/>
      <c r="N30" s="118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7" t="s">
        <v>293</v>
      </c>
      <c r="H32" s="117"/>
      <c r="I32" s="117"/>
      <c r="J32" s="117"/>
      <c r="K32" s="117"/>
      <c r="L32" s="117"/>
    </row>
    <row r="33" spans="6:14" x14ac:dyDescent="0.55000000000000004">
      <c r="F33" s="117" t="s">
        <v>288</v>
      </c>
      <c r="G33" s="117"/>
      <c r="H33" s="117"/>
      <c r="I33" s="117"/>
      <c r="J33" s="117"/>
      <c r="K33" s="117"/>
      <c r="L33" s="117"/>
      <c r="M33" s="117"/>
      <c r="N33" s="117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7" t="s">
        <v>177</v>
      </c>
      <c r="B1" s="117"/>
      <c r="C1" s="117"/>
      <c r="D1" s="121"/>
      <c r="E1" s="121"/>
      <c r="F1" s="121"/>
      <c r="G1" s="121"/>
      <c r="H1" s="121"/>
      <c r="I1" s="121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29</v>
      </c>
      <c r="D2" s="120" t="s">
        <v>178</v>
      </c>
      <c r="E2" s="121"/>
      <c r="F2" s="121"/>
      <c r="G2" s="121"/>
      <c r="H2" s="121"/>
      <c r="I2" s="121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44406</v>
      </c>
      <c r="C5" s="30" t="s">
        <v>7</v>
      </c>
      <c r="D5" s="40">
        <f>IFERROR(INT(TRIM(SUBSTITUTE(VLOOKUP($A5&amp;"*",各都道府県の状況!$A:$I,D$3,FALSE), "※5", ""))), "")</f>
        <v>43890</v>
      </c>
      <c r="E5" s="40">
        <f>IFERROR(INT(TRIM(SUBSTITUTE(VLOOKUP($A5&amp;"*",各都道府県の状況!$A:$I,E$3,FALSE), "※5", ""))), "")</f>
        <v>848613</v>
      </c>
      <c r="F5" s="40">
        <f>IFERROR(INT(TRIM(SUBSTITUTE(VLOOKUP($A5&amp;"*",各都道府県の状況!$A:$I,F$3,FALSE), "※5", ""))), "")</f>
        <v>41049</v>
      </c>
      <c r="G5" s="40">
        <f>IFERROR(INT(TRIM(SUBSTITUTE(VLOOKUP($A5&amp;"*",各都道府県の状況!$A:$I,G$3,FALSE), "※5", ""))), "")</f>
        <v>1424</v>
      </c>
      <c r="H5" s="40">
        <f>IFERROR(INT(TRIM(SUBSTITUTE(VLOOKUP($A5&amp;"*",各都道府県の状況!$A:$I,H$3,FALSE), "※5", ""))), "")</f>
        <v>1241</v>
      </c>
      <c r="I5" s="40">
        <f>IFERROR(INT(TRIM(SUBSTITUTE(VLOOKUP($A5&amp;"*",各都道府県の状況!$A:$I,I$3,FALSE), "※5", ""))), "")</f>
        <v>5</v>
      </c>
      <c r="J5" s="2"/>
    </row>
    <row r="6" spans="1:10" x14ac:dyDescent="0.55000000000000004">
      <c r="A6" s="12" t="s">
        <v>182</v>
      </c>
      <c r="B6" s="13">
        <f t="shared" si="0"/>
        <v>44406</v>
      </c>
      <c r="C6" s="30" t="s">
        <v>11</v>
      </c>
      <c r="D6" s="40">
        <f>IFERROR(INT(TRIM(SUBSTITUTE(VLOOKUP($A6&amp;"*",各都道府県の状況!$A:$I,D$3,FALSE), "※5", ""))), "")</f>
        <v>2661</v>
      </c>
      <c r="E6" s="40">
        <f>IFERROR(INT(TRIM(SUBSTITUTE(VLOOKUP($A6&amp;"*",各都道府県の状況!$A:$I,E$3,FALSE), "※5", ""))), "")</f>
        <v>55851</v>
      </c>
      <c r="F6" s="40">
        <f>IFERROR(INT(TRIM(SUBSTITUTE(VLOOKUP($A6&amp;"*",各都道府県の状況!$A:$I,F$3,FALSE), "※5", ""))), "")</f>
        <v>2550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80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44406</v>
      </c>
      <c r="C7" s="30" t="s">
        <v>12</v>
      </c>
      <c r="D7" s="40">
        <f>IFERROR(INT(TRIM(SUBSTITUTE(VLOOKUP($A7&amp;"*",各都道府県の状況!$A:$I,D$3,FALSE), "※5", ""))), "")</f>
        <v>1962</v>
      </c>
      <c r="E7" s="40">
        <f>IFERROR(INT(TRIM(SUBSTITUTE(VLOOKUP($A7&amp;"*",各都道府県の状況!$A:$I,E$3,FALSE), "※5", ""))), "")</f>
        <v>93135</v>
      </c>
      <c r="F7" s="40">
        <f>IFERROR(INT(TRIM(SUBSTITUTE(VLOOKUP($A7&amp;"*",各都道府県の状況!$A:$I,F$3,FALSE), "※5", ""))), "")</f>
        <v>1805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110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44406</v>
      </c>
      <c r="C8" s="30" t="s">
        <v>13</v>
      </c>
      <c r="D8" s="40">
        <f>IFERROR(INT(TRIM(SUBSTITUTE(VLOOKUP($A8&amp;"*",各都道府県の状況!$A:$I,D$3,FALSE), "※5", ""))), "")</f>
        <v>9791</v>
      </c>
      <c r="E8" s="40">
        <f>IFERROR(INT(TRIM(SUBSTITUTE(VLOOKUP($A8&amp;"*",各都道府県の状況!$A:$I,E$3,FALSE), "※5", ""))), "")</f>
        <v>170706</v>
      </c>
      <c r="F8" s="40">
        <f>IFERROR(INT(TRIM(SUBSTITUTE(VLOOKUP($A8&amp;"*",各都道府県の状況!$A:$I,F$3,FALSE), "※5", ""))), "")</f>
        <v>9471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210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44406</v>
      </c>
      <c r="C9" s="30" t="s">
        <v>14</v>
      </c>
      <c r="D9" s="40">
        <f>IFERROR(INT(TRIM(SUBSTITUTE(VLOOKUP($A9&amp;"*",各都道府県の状況!$A:$I,D$3,FALSE), "※5", ""))), "")</f>
        <v>1006</v>
      </c>
      <c r="E9" s="40">
        <f>IFERROR(INT(TRIM(SUBSTITUTE(VLOOKUP($A9&amp;"*",各都道府県の状況!$A:$I,E$3,FALSE), "※5", ""))), "")</f>
        <v>17228</v>
      </c>
      <c r="F9" s="40">
        <f>IFERROR(INT(TRIM(SUBSTITUTE(VLOOKUP($A9&amp;"*",各都道府県の状況!$A:$I,F$3,FALSE), "※5", ""))), "")</f>
        <v>955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31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44406</v>
      </c>
      <c r="C10" s="30" t="s">
        <v>15</v>
      </c>
      <c r="D10" s="40">
        <f>IFERROR(INT(TRIM(SUBSTITUTE(VLOOKUP($A10&amp;"*",各都道府県の状況!$A:$I,D$3,FALSE), "※5", ""))), "")</f>
        <v>2119</v>
      </c>
      <c r="E10" s="40">
        <f>IFERROR(INT(TRIM(SUBSTITUTE(VLOOKUP($A10&amp;"*",各都道府県の状況!$A:$I,E$3,FALSE), "※5", ""))), "")</f>
        <v>70825</v>
      </c>
      <c r="F10" s="40">
        <f>IFERROR(INT(TRIM(SUBSTITUTE(VLOOKUP($A10&amp;"*",各都道府県の状況!$A:$I,F$3,FALSE), "※5", ""))), "")</f>
        <v>2034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38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44406</v>
      </c>
      <c r="C11" s="30" t="s">
        <v>16</v>
      </c>
      <c r="D11" s="40">
        <f>IFERROR(INT(TRIM(SUBSTITUTE(VLOOKUP($A11&amp;"*",各都道府県の状況!$A:$I,D$3,FALSE), "※5", ""))), "")</f>
        <v>5585</v>
      </c>
      <c r="E11" s="40">
        <f>IFERROR(INT(TRIM(SUBSTITUTE(VLOOKUP($A11&amp;"*",各都道府県の状況!$A:$I,E$3,FALSE), "※5", ""))), "")</f>
        <v>308852</v>
      </c>
      <c r="F11" s="40">
        <f>IFERROR(INT(TRIM(SUBSTITUTE(VLOOKUP($A11&amp;"*",各都道府県の状況!$A:$I,F$3,FALSE), "※5", ""))), "")</f>
        <v>5030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393</v>
      </c>
      <c r="I11" s="40">
        <f>IFERROR(INT(TRIM(SUBSTITUTE(VLOOKUP($A11&amp;"*",各都道府県の状況!$A:$I,I$3,FALSE), "※5", ""))), "")</f>
        <v>9</v>
      </c>
    </row>
    <row r="12" spans="1:10" x14ac:dyDescent="0.55000000000000004">
      <c r="A12" s="12" t="s">
        <v>188</v>
      </c>
      <c r="B12" s="13">
        <f t="shared" si="0"/>
        <v>44406</v>
      </c>
      <c r="C12" s="30" t="s">
        <v>17</v>
      </c>
      <c r="D12" s="40">
        <f>IFERROR(INT(TRIM(SUBSTITUTE(VLOOKUP($A12&amp;"*",各都道府県の状況!$A:$I,D$3,FALSE), "※5", ""))), "")</f>
        <v>12067</v>
      </c>
      <c r="E12" s="40">
        <f>IFERROR(INT(TRIM(SUBSTITUTE(VLOOKUP($A12&amp;"*",各都道府県の状況!$A:$I,E$3,FALSE), "※5", ""))), "")</f>
        <v>34700</v>
      </c>
      <c r="F12" s="40">
        <f>IFERROR(INT(TRIM(SUBSTITUTE(VLOOKUP($A12&amp;"*",各都道府県の状況!$A:$I,F$3,FALSE), "※5", ""))), "")</f>
        <v>11037</v>
      </c>
      <c r="G12" s="40">
        <f>IFERROR(INT(TRIM(SUBSTITUTE(VLOOKUP($A12&amp;"*",各都道府県の状況!$A:$I,G$3,FALSE), "※5", ""))), "")</f>
        <v>167</v>
      </c>
      <c r="H12" s="40">
        <f>IFERROR(INT(TRIM(SUBSTITUTE(VLOOKUP($A12&amp;"*",各都道府県の状況!$A:$I,H$3,FALSE), "※5", ""))), "")</f>
        <v>863</v>
      </c>
      <c r="I12" s="40">
        <f>IFERROR(INT(TRIM(SUBSTITUTE(VLOOKUP($A12&amp;"*",各都道府県の状況!$A:$I,I$3,FALSE), "※5", ""))), "")</f>
        <v>6</v>
      </c>
    </row>
    <row r="13" spans="1:10" x14ac:dyDescent="0.55000000000000004">
      <c r="A13" s="12" t="s">
        <v>189</v>
      </c>
      <c r="B13" s="13">
        <f t="shared" si="0"/>
        <v>44406</v>
      </c>
      <c r="C13" s="30" t="s">
        <v>18</v>
      </c>
      <c r="D13" s="40">
        <f>IFERROR(INT(TRIM(SUBSTITUTE(VLOOKUP($A13&amp;"*",各都道府県の状況!$A:$I,D$3,FALSE), "※5", ""))), "")</f>
        <v>8034</v>
      </c>
      <c r="E13" s="40">
        <f>IFERROR(INT(TRIM(SUBSTITUTE(VLOOKUP($A13&amp;"*",各都道府県の状況!$A:$I,E$3,FALSE), "※5", ""))), "")</f>
        <v>325541</v>
      </c>
      <c r="F13" s="40">
        <f>IFERROR(INT(TRIM(SUBSTITUTE(VLOOKUP($A13&amp;"*",各都道府県の状況!$A:$I,F$3,FALSE), "※5", ""))), "")</f>
        <v>7346</v>
      </c>
      <c r="G13" s="40">
        <f>IFERROR(INT(TRIM(SUBSTITUTE(VLOOKUP($A13&amp;"*",各都道府県の状況!$A:$I,G$3,FALSE), "※5", ""))), "")</f>
        <v>84</v>
      </c>
      <c r="H13" s="40">
        <f>IFERROR(INT(TRIM(SUBSTITUTE(VLOOKUP($A13&amp;"*",各都道府県の状況!$A:$I,H$3,FALSE), "※5", ""))), "")</f>
        <v>604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44406</v>
      </c>
      <c r="C14" s="30" t="s">
        <v>19</v>
      </c>
      <c r="D14" s="40">
        <f>IFERROR(INT(TRIM(SUBSTITUTE(VLOOKUP($A14&amp;"*",各都道府県の状況!$A:$I,D$3,FALSE), "※5", ""))), "")</f>
        <v>8550</v>
      </c>
      <c r="E14" s="40">
        <f>IFERROR(INT(TRIM(SUBSTITUTE(VLOOKUP($A14&amp;"*",各都道府県の状況!$A:$I,E$3,FALSE), "※5", ""))), "")</f>
        <v>212702</v>
      </c>
      <c r="F14" s="40">
        <f>IFERROR(INT(TRIM(SUBSTITUTE(VLOOKUP($A14&amp;"*",各都道府県の状況!$A:$I,F$3,FALSE), "※5", ""))), "")</f>
        <v>8045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350</v>
      </c>
      <c r="I14" s="40">
        <f>IFERROR(INT(TRIM(SUBSTITUTE(VLOOKUP($A14&amp;"*",各都道府県の状況!$A:$I,I$3,FALSE), "※5", ""))), "")</f>
        <v>3</v>
      </c>
    </row>
    <row r="15" spans="1:10" x14ac:dyDescent="0.55000000000000004">
      <c r="A15" s="12" t="s">
        <v>191</v>
      </c>
      <c r="B15" s="13">
        <f t="shared" si="0"/>
        <v>44406</v>
      </c>
      <c r="C15" s="30" t="s">
        <v>20</v>
      </c>
      <c r="D15" s="40">
        <f>IFERROR(INT(TRIM(SUBSTITUTE(VLOOKUP($A15&amp;"*",各都道府県の状況!$A:$I,D$3,FALSE), "※5", ""))), "")</f>
        <v>55055</v>
      </c>
      <c r="E15" s="40">
        <f>IFERROR(INT(TRIM(SUBSTITUTE(VLOOKUP($A15&amp;"*",各都道府県の状況!$A:$I,E$3,FALSE), "※5", ""))), "")</f>
        <v>1074648</v>
      </c>
      <c r="F15" s="40">
        <f>IFERROR(INT(TRIM(SUBSTITUTE(VLOOKUP($A15&amp;"*",各都道府県の状況!$A:$I,F$3,FALSE), "※5", ""))), "")</f>
        <v>48205</v>
      </c>
      <c r="G15" s="40">
        <f>IFERROR(INT(TRIM(SUBSTITUTE(VLOOKUP($A15&amp;"*",各都道府県の状況!$A:$I,G$3,FALSE), "※5", ""))), "")</f>
        <v>848</v>
      </c>
      <c r="H15" s="40">
        <f>IFERROR(INT(TRIM(SUBSTITUTE(VLOOKUP($A15&amp;"*",各都道府県の状況!$A:$I,H$3,FALSE), "※5", ""))), "")</f>
        <v>6002</v>
      </c>
      <c r="I15" s="40">
        <f>IFERROR(INT(TRIM(SUBSTITUTE(VLOOKUP($A15&amp;"*",各都道府県の状況!$A:$I,I$3,FALSE), "※5", ""))), "")</f>
        <v>52</v>
      </c>
    </row>
    <row r="16" spans="1:10" x14ac:dyDescent="0.55000000000000004">
      <c r="A16" s="12" t="s">
        <v>192</v>
      </c>
      <c r="B16" s="13">
        <f t="shared" si="0"/>
        <v>44406</v>
      </c>
      <c r="C16" s="30" t="s">
        <v>21</v>
      </c>
      <c r="D16" s="40">
        <f>IFERROR(INT(TRIM(SUBSTITUTE(VLOOKUP($A16&amp;"*",各都道府県の状況!$A:$I,D$3,FALSE), "※5", ""))), "")</f>
        <v>47633</v>
      </c>
      <c r="E16" s="40">
        <f>IFERROR(INT(TRIM(SUBSTITUTE(VLOOKUP($A16&amp;"*",各都道府県の状況!$A:$I,E$3,FALSE), "※5", ""))), "")</f>
        <v>773338</v>
      </c>
      <c r="F16" s="40">
        <f>IFERROR(INT(TRIM(SUBSTITUTE(VLOOKUP($A16&amp;"*",各都道府県の状況!$A:$I,F$3,FALSE), "※5", ""))), "")</f>
        <v>43487</v>
      </c>
      <c r="G16" s="40">
        <f>IFERROR(INT(TRIM(SUBSTITUTE(VLOOKUP($A16&amp;"*",各都道府県の状況!$A:$I,G$3,FALSE), "※5", ""))), "")</f>
        <v>732</v>
      </c>
      <c r="H16" s="40">
        <f>IFERROR(INT(TRIM(SUBSTITUTE(VLOOKUP($A16&amp;"*",各都道府県の状況!$A:$I,H$3,FALSE), "※5", ""))), "")</f>
        <v>3414</v>
      </c>
      <c r="I16" s="40">
        <f>IFERROR(INT(TRIM(SUBSTITUTE(VLOOKUP($A16&amp;"*",各都道府県の状況!$A:$I,I$3,FALSE), "※5", ""))), "")</f>
        <v>27</v>
      </c>
    </row>
    <row r="17" spans="1:9" x14ac:dyDescent="0.55000000000000004">
      <c r="A17" s="12" t="s">
        <v>193</v>
      </c>
      <c r="B17" s="13">
        <f t="shared" si="0"/>
        <v>44406</v>
      </c>
      <c r="C17" s="30" t="s">
        <v>22</v>
      </c>
      <c r="D17" s="40">
        <f>IFERROR(INT(TRIM(SUBSTITUTE(VLOOKUP($A17&amp;"*",各都道府県の状況!$A:$I,D$3,FALSE), "※5", ""))), "")</f>
        <v>210610</v>
      </c>
      <c r="E17" s="40">
        <f>IFERROR(INT(TRIM(SUBSTITUTE(VLOOKUP($A17&amp;"*",各都道府県の状況!$A:$I,E$3,FALSE), "※5", ""))), "")</f>
        <v>2788710</v>
      </c>
      <c r="F17" s="40">
        <f>IFERROR(INT(TRIM(SUBSTITUTE(VLOOKUP($A17&amp;"*",各都道府県の状況!$A:$I,F$3,FALSE), "※5", ""))), "")</f>
        <v>189412</v>
      </c>
      <c r="G17" s="40">
        <f>IFERROR(INT(TRIM(SUBSTITUTE(VLOOKUP($A17&amp;"*",各都道府県の状況!$A:$I,G$3,FALSE), "※5", ""))), "")</f>
        <v>2288</v>
      </c>
      <c r="H17" s="40">
        <f>IFERROR(INT(TRIM(SUBSTITUTE(VLOOKUP($A17&amp;"*",各都道府県の状況!$A:$I,H$3,FALSE), "※5", ""))), "")</f>
        <v>18910</v>
      </c>
      <c r="I17" s="40">
        <f>IFERROR(INT(TRIM(SUBSTITUTE(VLOOKUP($A17&amp;"*",各都道府県の状況!$A:$I,I$3,FALSE), "※5", ""))), "")</f>
        <v>81</v>
      </c>
    </row>
    <row r="18" spans="1:9" x14ac:dyDescent="0.55000000000000004">
      <c r="A18" s="12" t="s">
        <v>194</v>
      </c>
      <c r="B18" s="13">
        <f t="shared" si="0"/>
        <v>44406</v>
      </c>
      <c r="C18" s="30" t="s">
        <v>23</v>
      </c>
      <c r="D18" s="40">
        <f>IFERROR(INT(TRIM(SUBSTITUTE(VLOOKUP($A18&amp;"*",各都道府県の状況!$A:$I,D$3,FALSE), "※5", ""))), "")</f>
        <v>80351</v>
      </c>
      <c r="E18" s="40">
        <f>IFERROR(INT(TRIM(SUBSTITUTE(VLOOKUP($A18&amp;"*",各都道府県の状況!$A:$I,E$3,FALSE), "※5", ""))), "")</f>
        <v>1154824</v>
      </c>
      <c r="F18" s="40">
        <f>IFERROR(INT(TRIM(SUBSTITUTE(VLOOKUP($A18&amp;"*",各都道府県の状況!$A:$I,F$3,FALSE), "※5", ""))), "")</f>
        <v>73793</v>
      </c>
      <c r="G18" s="40">
        <f>IFERROR(INT(TRIM(SUBSTITUTE(VLOOKUP($A18&amp;"*",各都道府県の状況!$A:$I,G$3,FALSE), "※5", ""))), "")</f>
        <v>983</v>
      </c>
      <c r="H18" s="40">
        <f>IFERROR(INT(TRIM(SUBSTITUTE(VLOOKUP($A18&amp;"*",各都道府県の状況!$A:$I,H$3,FALSE), "※5", ""))), "")</f>
        <v>5575</v>
      </c>
      <c r="I18" s="40">
        <f>IFERROR(INT(TRIM(SUBSTITUTE(VLOOKUP($A18&amp;"*",各都道府県の状況!$A:$I,I$3,FALSE), "※5", ""))), "")</f>
        <v>70</v>
      </c>
    </row>
    <row r="19" spans="1:9" x14ac:dyDescent="0.55000000000000004">
      <c r="A19" s="12" t="s">
        <v>195</v>
      </c>
      <c r="B19" s="13">
        <f t="shared" si="0"/>
        <v>44406</v>
      </c>
      <c r="C19" s="30" t="s">
        <v>24</v>
      </c>
      <c r="D19" s="40">
        <f>IFERROR(INT(TRIM(SUBSTITUTE(VLOOKUP($A19&amp;"*",各都道府県の状況!$A:$I,D$3,FALSE), "※5", ""))), "")</f>
        <v>3917</v>
      </c>
      <c r="E19" s="40">
        <f>IFERROR(INT(TRIM(SUBSTITUTE(VLOOKUP($A19&amp;"*",各都道府県の状況!$A:$I,E$3,FALSE), "※5", ""))), "")</f>
        <v>194001</v>
      </c>
      <c r="F19" s="40">
        <f>IFERROR(INT(TRIM(SUBSTITUTE(VLOOKUP($A19&amp;"*",各都道府県の状況!$A:$I,F$3,FALSE), "※5", ""))), "")</f>
        <v>3544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319</v>
      </c>
      <c r="I19" s="40">
        <f>IFERROR(INT(TRIM(SUBSTITUTE(VLOOKUP($A19&amp;"*",各都道府県の状況!$A:$I,I$3,FALSE), "※5", ""))), "")</f>
        <v>2</v>
      </c>
    </row>
    <row r="20" spans="1:9" x14ac:dyDescent="0.55000000000000004">
      <c r="A20" s="12" t="s">
        <v>196</v>
      </c>
      <c r="B20" s="13">
        <f t="shared" si="0"/>
        <v>44406</v>
      </c>
      <c r="C20" s="30" t="s">
        <v>25</v>
      </c>
      <c r="D20" s="40">
        <f>IFERROR(INT(TRIM(SUBSTITUTE(VLOOKUP($A20&amp;"*",各都道府県の状況!$A:$I,D$3,FALSE), "※5", ""))), "")</f>
        <v>2223</v>
      </c>
      <c r="E20" s="40">
        <f>IFERROR(INT(TRIM(SUBSTITUTE(VLOOKUP($A20&amp;"*",各都道府県の状況!$A:$I,E$3,FALSE), "※5", ""))), "")</f>
        <v>81494</v>
      </c>
      <c r="F20" s="40">
        <f>IFERROR(INT(TRIM(SUBSTITUTE(VLOOKUP($A20&amp;"*",各都道府県の状況!$A:$I,F$3,FALSE), "※5", ""))), "")</f>
        <v>2055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130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44406</v>
      </c>
      <c r="C21" s="30" t="s">
        <v>26</v>
      </c>
      <c r="D21" s="40">
        <f>IFERROR(INT(TRIM(SUBSTITUTE(VLOOKUP($A21&amp;"*",各都道府県の状況!$A:$I,D$3,FALSE), "※5", ""))), "")</f>
        <v>4905</v>
      </c>
      <c r="E21" s="40">
        <f>IFERROR(INT(TRIM(SUBSTITUTE(VLOOKUP($A21&amp;"*",各都道府県の状況!$A:$I,E$3,FALSE), "※5", ""))), "")</f>
        <v>135483</v>
      </c>
      <c r="F21" s="40">
        <f>IFERROR(INT(TRIM(SUBSTITUTE(VLOOKUP($A21&amp;"*",各都道府県の状況!$A:$I,F$3,FALSE), "※5", ""))), "")</f>
        <v>4125</v>
      </c>
      <c r="G21" s="40">
        <f>IFERROR(INT(TRIM(SUBSTITUTE(VLOOKUP($A21&amp;"*",各都道府県の状況!$A:$I,G$3,FALSE), "※5", ""))), "")</f>
        <v>117</v>
      </c>
      <c r="H21" s="40">
        <f>IFERROR(INT(TRIM(SUBSTITUTE(VLOOKUP($A21&amp;"*",各都道府県の状況!$A:$I,H$3,FALSE), "※5", ""))), "")</f>
        <v>655</v>
      </c>
      <c r="I21" s="40">
        <f>IFERROR(INT(TRIM(SUBSTITUTE(VLOOKUP($A21&amp;"*",各都道府県の状況!$A:$I,I$3,FALSE), "※5", ""))), "")</f>
        <v>3</v>
      </c>
    </row>
    <row r="22" spans="1:9" x14ac:dyDescent="0.55000000000000004">
      <c r="A22" s="12" t="s">
        <v>198</v>
      </c>
      <c r="B22" s="13">
        <f t="shared" si="0"/>
        <v>44406</v>
      </c>
      <c r="C22" s="30" t="s">
        <v>27</v>
      </c>
      <c r="D22" s="40">
        <f>IFERROR(INT(TRIM(SUBSTITUTE(VLOOKUP($A22&amp;"*",各都道府県の状況!$A:$I,D$3,FALSE), "※5", ""))), "")</f>
        <v>1547</v>
      </c>
      <c r="E22" s="40">
        <f>IFERROR(INT(TRIM(SUBSTITUTE(VLOOKUP($A22&amp;"*",各都道府県の状況!$A:$I,E$3,FALSE), "※5", ""))), "")</f>
        <v>78184</v>
      </c>
      <c r="F22" s="40">
        <f>IFERROR(INT(TRIM(SUBSTITUTE(VLOOKUP($A22&amp;"*",各都道府県の状況!$A:$I,F$3,FALSE), "※5", ""))), "")</f>
        <v>1382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129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44406</v>
      </c>
      <c r="C23" s="30" t="s">
        <v>28</v>
      </c>
      <c r="D23" s="40">
        <f>IFERROR(INT(TRIM(SUBSTITUTE(VLOOKUP($A23&amp;"*",各都道府県の状況!$A:$I,D$3,FALSE), "※5", ""))), "")</f>
        <v>2325</v>
      </c>
      <c r="E23" s="40">
        <f>IFERROR(INT(TRIM(SUBSTITUTE(VLOOKUP($A23&amp;"*",各都道府県の状況!$A:$I,E$3,FALSE), "※5", ""))), "")</f>
        <v>69775</v>
      </c>
      <c r="F23" s="40">
        <f>IFERROR(INT(TRIM(SUBSTITUTE(VLOOKUP($A23&amp;"*",各都道府県の状況!$A:$I,F$3,FALSE), "※5", ""))), "")</f>
        <v>2181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123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44406</v>
      </c>
      <c r="C24" s="30" t="s">
        <v>29</v>
      </c>
      <c r="D24" s="40">
        <f>IFERROR(INT(TRIM(SUBSTITUTE(VLOOKUP($A24&amp;"*",各都道府県の状況!$A:$I,D$3,FALSE), "※5", ""))), "")</f>
        <v>5218</v>
      </c>
      <c r="E24" s="40">
        <f>IFERROR(INT(TRIM(SUBSTITUTE(VLOOKUP($A24&amp;"*",各都道府県の状況!$A:$I,E$3,FALSE), "※5", ""))), "")</f>
        <v>224636</v>
      </c>
      <c r="F24" s="40">
        <f>IFERROR(INT(TRIM(SUBSTITUTE(VLOOKUP($A24&amp;"*",各都道府県の状況!$A:$I,F$3,FALSE), "※5", ""))), "")</f>
        <v>5077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119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44406</v>
      </c>
      <c r="C25" s="30" t="s">
        <v>30</v>
      </c>
      <c r="D25" s="40">
        <f>IFERROR(INT(TRIM(SUBSTITUTE(VLOOKUP($A25&amp;"*",各都道府県の状況!$A:$I,D$3,FALSE), "※5", ""))), "")</f>
        <v>9728</v>
      </c>
      <c r="E25" s="40">
        <f>IFERROR(INT(TRIM(SUBSTITUTE(VLOOKUP($A25&amp;"*",各都道府県の状況!$A:$I,E$3,FALSE), "※5", ""))), "")</f>
        <v>293296</v>
      </c>
      <c r="F25" s="40">
        <f>IFERROR(INT(TRIM(SUBSTITUTE(VLOOKUP($A25&amp;"*",各都道府県の状況!$A:$I,F$3,FALSE), "※5", ""))), "")</f>
        <v>9392</v>
      </c>
      <c r="G25" s="40">
        <f>IFERROR(INT(TRIM(SUBSTITUTE(VLOOKUP($A25&amp;"*",各都道府県の状況!$A:$I,G$3,FALSE), "※5", ""))), "")</f>
        <v>188</v>
      </c>
      <c r="H25" s="40">
        <f>IFERROR(INT(TRIM(SUBSTITUTE(VLOOKUP($A25&amp;"*",各都道府県の状況!$A:$I,H$3,FALSE), "※5", ""))), "")</f>
        <v>148</v>
      </c>
      <c r="I25" s="40">
        <f>IFERROR(INT(TRIM(SUBSTITUTE(VLOOKUP($A25&amp;"*",各都道府県の状況!$A:$I,I$3,FALSE), "※5", ""))), "")</f>
        <v>2</v>
      </c>
    </row>
    <row r="26" spans="1:9" x14ac:dyDescent="0.55000000000000004">
      <c r="A26" s="12" t="s">
        <v>202</v>
      </c>
      <c r="B26" s="13">
        <f t="shared" si="0"/>
        <v>44406</v>
      </c>
      <c r="C26" s="30" t="s">
        <v>31</v>
      </c>
      <c r="D26" s="40">
        <f>IFERROR(INT(TRIM(SUBSTITUTE(VLOOKUP($A26&amp;"*",各都道府県の状況!$A:$I,D$3,FALSE), "※5", ""))), "")</f>
        <v>10589</v>
      </c>
      <c r="E26" s="40">
        <f>IFERROR(INT(TRIM(SUBSTITUTE(VLOOKUP($A26&amp;"*",各都道府県の状況!$A:$I,E$3,FALSE), "※5", ""))), "")</f>
        <v>450893</v>
      </c>
      <c r="F26" s="40">
        <f>IFERROR(INT(TRIM(SUBSTITUTE(VLOOKUP($A26&amp;"*",各都道府県の状況!$A:$I,F$3,FALSE), "※5", ""))), "")</f>
        <v>9626</v>
      </c>
      <c r="G26" s="40">
        <f>IFERROR(INT(TRIM(SUBSTITUTE(VLOOKUP($A26&amp;"*",各都道府県の状況!$A:$I,G$3,FALSE), "※5", ""))), "")</f>
        <v>155</v>
      </c>
      <c r="H26" s="40">
        <f>IFERROR(INT(TRIM(SUBSTITUTE(VLOOKUP($A26&amp;"*",各都道府県の状況!$A:$I,H$3,FALSE), "※5", ""))), "")</f>
        <v>808</v>
      </c>
      <c r="I26" s="40">
        <f>IFERROR(INT(TRIM(SUBSTITUTE(VLOOKUP($A26&amp;"*",各都道府県の状況!$A:$I,I$3,FALSE), "※5", ""))), "")</f>
        <v>2</v>
      </c>
    </row>
    <row r="27" spans="1:9" x14ac:dyDescent="0.55000000000000004">
      <c r="A27" s="12" t="s">
        <v>203</v>
      </c>
      <c r="B27" s="13">
        <f t="shared" si="0"/>
        <v>44406</v>
      </c>
      <c r="C27" s="30" t="s">
        <v>32</v>
      </c>
      <c r="D27" s="40">
        <f>IFERROR(INT(TRIM(SUBSTITUTE(VLOOKUP($A27&amp;"*",各都道府県の状況!$A:$I,D$3,FALSE), "※5", ""))), "")</f>
        <v>53244</v>
      </c>
      <c r="E27" s="40">
        <f>IFERROR(INT(TRIM(SUBSTITUTE(VLOOKUP($A27&amp;"*",各都道府県の状況!$A:$I,E$3,FALSE), "※5", ""))), "")</f>
        <v>914628</v>
      </c>
      <c r="F27" s="40">
        <f>IFERROR(INT(TRIM(SUBSTITUTE(VLOOKUP($A27&amp;"*",各都道府県の状況!$A:$I,F$3,FALSE), "※5", ""))), "")</f>
        <v>50970</v>
      </c>
      <c r="G27" s="40">
        <f>IFERROR(INT(TRIM(SUBSTITUTE(VLOOKUP($A27&amp;"*",各都道府県の状況!$A:$I,G$3,FALSE), "※5", ""))), "")</f>
        <v>1007</v>
      </c>
      <c r="H27" s="40">
        <f>IFERROR(INT(TRIM(SUBSTITUTE(VLOOKUP($A27&amp;"*",各都道府県の状況!$A:$I,H$3,FALSE), "※5", ""))), "")</f>
        <v>1267</v>
      </c>
      <c r="I27" s="40">
        <f>IFERROR(INT(TRIM(SUBSTITUTE(VLOOKUP($A27&amp;"*",各都道府県の状況!$A:$I,I$3,FALSE), "※5", ""))), "")</f>
        <v>8</v>
      </c>
    </row>
    <row r="28" spans="1:9" x14ac:dyDescent="0.55000000000000004">
      <c r="A28" s="12" t="s">
        <v>204</v>
      </c>
      <c r="B28" s="13">
        <f t="shared" si="0"/>
        <v>44406</v>
      </c>
      <c r="C28" s="30" t="s">
        <v>33</v>
      </c>
      <c r="D28" s="40">
        <f>IFERROR(INT(TRIM(SUBSTITUTE(VLOOKUP($A28&amp;"*",各都道府県の状況!$A:$I,D$3,FALSE), "※5", ""))), "")</f>
        <v>5686</v>
      </c>
      <c r="E28" s="40">
        <f>IFERROR(INT(TRIM(SUBSTITUTE(VLOOKUP($A28&amp;"*",各都道府県の状況!$A:$I,E$3,FALSE), "※5", ""))), "")</f>
        <v>156553</v>
      </c>
      <c r="F28" s="40">
        <f>IFERROR(INT(TRIM(SUBSTITUTE(VLOOKUP($A28&amp;"*",各都道府県の状況!$A:$I,F$3,FALSE), "※5", ""))), "")</f>
        <v>5507</v>
      </c>
      <c r="G28" s="40">
        <f>IFERROR(INT(TRIM(SUBSTITUTE(VLOOKUP($A28&amp;"*",各都道府県の状況!$A:$I,G$3,FALSE), "※5", ""))), "")</f>
        <v>114</v>
      </c>
      <c r="H28" s="40">
        <f>IFERROR(INT(TRIM(SUBSTITUTE(VLOOKUP($A28&amp;"*",各都道府県の状況!$A:$I,H$3,FALSE), "※5", ""))), "")</f>
        <v>207</v>
      </c>
      <c r="I28" s="40">
        <f>IFERROR(INT(TRIM(SUBSTITUTE(VLOOKUP($A28&amp;"*",各都道府県の状況!$A:$I,I$3,FALSE), "※5", ""))), "")</f>
        <v>5</v>
      </c>
    </row>
    <row r="29" spans="1:9" x14ac:dyDescent="0.55000000000000004">
      <c r="A29" s="12" t="s">
        <v>205</v>
      </c>
      <c r="B29" s="13">
        <f t="shared" si="0"/>
        <v>44406</v>
      </c>
      <c r="C29" s="30" t="s">
        <v>34</v>
      </c>
      <c r="D29" s="40">
        <f>IFERROR(INT(TRIM(SUBSTITUTE(VLOOKUP($A29&amp;"*",各都道府県の状況!$A:$I,D$3,FALSE), "※5", ""))), "")</f>
        <v>5918</v>
      </c>
      <c r="E29" s="40">
        <f>IFERROR(INT(TRIM(SUBSTITUTE(VLOOKUP($A29&amp;"*",各都道府県の状況!$A:$I,E$3,FALSE), "※5", ""))), "")</f>
        <v>168923</v>
      </c>
      <c r="F29" s="40">
        <f>IFERROR(INT(TRIM(SUBSTITUTE(VLOOKUP($A29&amp;"*",各都道府県の状況!$A:$I,F$3,FALSE), "※5", ""))), "")</f>
        <v>5611</v>
      </c>
      <c r="G29" s="40">
        <f>IFERROR(INT(TRIM(SUBSTITUTE(VLOOKUP($A29&amp;"*",各都道府県の状況!$A:$I,G$3,FALSE), "※5", ""))), "")</f>
        <v>93</v>
      </c>
      <c r="H29" s="40">
        <f>IFERROR(INT(TRIM(SUBSTITUTE(VLOOKUP($A29&amp;"*",各都道府県の状況!$A:$I,H$3,FALSE), "※5", ""))), "")</f>
        <v>214</v>
      </c>
      <c r="I29" s="40">
        <f>IFERROR(INT(TRIM(SUBSTITUTE(VLOOKUP($A29&amp;"*",各都道府県の状況!$A:$I,I$3,FALSE), "※5", ""))), "")</f>
        <v>2</v>
      </c>
    </row>
    <row r="30" spans="1:9" x14ac:dyDescent="0.55000000000000004">
      <c r="A30" s="12" t="s">
        <v>206</v>
      </c>
      <c r="B30" s="13">
        <f t="shared" si="0"/>
        <v>44406</v>
      </c>
      <c r="C30" s="30" t="s">
        <v>35</v>
      </c>
      <c r="D30" s="40">
        <f>IFERROR(INT(TRIM(SUBSTITUTE(VLOOKUP($A30&amp;"*",各都道府県の状況!$A:$I,D$3,FALSE), "※5", ""))), "")</f>
        <v>17966</v>
      </c>
      <c r="E30" s="40">
        <f>IFERROR(INT(TRIM(SUBSTITUTE(VLOOKUP($A30&amp;"*",各都道府県の状況!$A:$I,E$3,FALSE), "※5", ""))), "")</f>
        <v>308903</v>
      </c>
      <c r="F30" s="40">
        <f>IFERROR(INT(TRIM(SUBSTITUTE(VLOOKUP($A30&amp;"*",各都道府県の状況!$A:$I,F$3,FALSE), "※5", ""))), "")</f>
        <v>16897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656</v>
      </c>
      <c r="I30" s="40">
        <f>IFERROR(INT(TRIM(SUBSTITUTE(VLOOKUP($A30&amp;"*",各都道府県の状況!$A:$I,I$3,FALSE), "※5", ""))), "")</f>
        <v>11</v>
      </c>
    </row>
    <row r="31" spans="1:9" x14ac:dyDescent="0.55000000000000004">
      <c r="A31" s="12" t="s">
        <v>207</v>
      </c>
      <c r="B31" s="13">
        <f t="shared" si="0"/>
        <v>44406</v>
      </c>
      <c r="C31" s="30" t="s">
        <v>36</v>
      </c>
      <c r="D31" s="40">
        <f>IFERROR(INT(TRIM(SUBSTITUTE(VLOOKUP($A31&amp;"*",各都道府県の状況!$A:$I,D$3,FALSE), "※5", ""))), "")</f>
        <v>112213</v>
      </c>
      <c r="E31" s="40">
        <f>IFERROR(INT(TRIM(SUBSTITUTE(VLOOKUP($A31&amp;"*",各都道府県の状況!$A:$I,E$3,FALSE), "※5", ""))), "")</f>
        <v>2437818</v>
      </c>
      <c r="F31" s="40">
        <f>IFERROR(INT(TRIM(SUBSTITUTE(VLOOKUP($A31&amp;"*",各都道府県の状況!$A:$I,F$3,FALSE), "※5", ""))), "")</f>
        <v>103524</v>
      </c>
      <c r="G31" s="40">
        <f>IFERROR(INT(TRIM(SUBSTITUTE(VLOOKUP($A31&amp;"*",各都道府県の状況!$A:$I,G$3,FALSE), "※5", ""))), "")</f>
        <v>2721</v>
      </c>
      <c r="H31" s="40">
        <f>IFERROR(INT(TRIM(SUBSTITUTE(VLOOKUP($A31&amp;"*",各都道府県の状況!$A:$I,H$3,FALSE), "※5", ""))), "")</f>
        <v>5062</v>
      </c>
      <c r="I31" s="40">
        <f>IFERROR(INT(TRIM(SUBSTITUTE(VLOOKUP($A31&amp;"*",各都道府県の状況!$A:$I,I$3,FALSE), "※5", ""))), "")</f>
        <v>220</v>
      </c>
    </row>
    <row r="32" spans="1:9" x14ac:dyDescent="0.55000000000000004">
      <c r="A32" s="12" t="s">
        <v>208</v>
      </c>
      <c r="B32" s="13">
        <f t="shared" si="0"/>
        <v>44406</v>
      </c>
      <c r="C32" s="30" t="s">
        <v>37</v>
      </c>
      <c r="D32" s="40">
        <f>IFERROR(INT(TRIM(SUBSTITUTE(VLOOKUP($A32&amp;"*",各都道府県の状況!$A:$I,D$3,FALSE), "※5", ""))), "")</f>
        <v>42860</v>
      </c>
      <c r="E32" s="40">
        <f>IFERROR(INT(TRIM(SUBSTITUTE(VLOOKUP($A32&amp;"*",各都道府県の状況!$A:$I,E$3,FALSE), "※5", ""))), "")</f>
        <v>548951</v>
      </c>
      <c r="F32" s="40">
        <f>IFERROR(INT(TRIM(SUBSTITUTE(VLOOKUP($A32&amp;"*",各都道府県の状況!$A:$I,F$3,FALSE), "※5", ""))), "")</f>
        <v>40506</v>
      </c>
      <c r="G32" s="40">
        <f>IFERROR(INT(TRIM(SUBSTITUTE(VLOOKUP($A32&amp;"*",各都道府県の状況!$A:$I,G$3,FALSE), "※5", ""))), "")</f>
        <v>1316</v>
      </c>
      <c r="H32" s="40">
        <f>IFERROR(INT(TRIM(SUBSTITUTE(VLOOKUP($A32&amp;"*",各都道府県の状況!$A:$I,H$3,FALSE), "※5", ""))), "")</f>
        <v>1039</v>
      </c>
      <c r="I32" s="40">
        <f>IFERROR(INT(TRIM(SUBSTITUTE(VLOOKUP($A32&amp;"*",各都道府県の状況!$A:$I,I$3,FALSE), "※5", ""))), "")</f>
        <v>19</v>
      </c>
    </row>
    <row r="33" spans="1:9" x14ac:dyDescent="0.55000000000000004">
      <c r="A33" s="12" t="s">
        <v>209</v>
      </c>
      <c r="B33" s="13">
        <f t="shared" si="0"/>
        <v>44406</v>
      </c>
      <c r="C33" s="30" t="s">
        <v>38</v>
      </c>
      <c r="D33" s="40">
        <f>IFERROR(INT(TRIM(SUBSTITUTE(VLOOKUP($A33&amp;"*",各都道府県の状況!$A:$I,D$3,FALSE), "※5", ""))), "")</f>
        <v>8938</v>
      </c>
      <c r="E33" s="40">
        <f>IFERROR(INT(TRIM(SUBSTITUTE(VLOOKUP($A33&amp;"*",各都道府県の状況!$A:$I,E$3,FALSE), "※5", ""))), "")</f>
        <v>185350</v>
      </c>
      <c r="F33" s="40">
        <f>IFERROR(INT(TRIM(SUBSTITUTE(VLOOKUP($A33&amp;"*",各都道府県の状況!$A:$I,F$3,FALSE), "※5", ""))), "")</f>
        <v>8490</v>
      </c>
      <c r="G33" s="40">
        <f>IFERROR(INT(TRIM(SUBSTITUTE(VLOOKUP($A33&amp;"*",各都道府県の状況!$A:$I,G$3,FALSE), "※5", ""))), "")</f>
        <v>133</v>
      </c>
      <c r="H33" s="40">
        <f>IFERROR(INT(TRIM(SUBSTITUTE(VLOOKUP($A33&amp;"*",各都道府県の状況!$A:$I,H$3,FALSE), "※5", ""))), "")</f>
        <v>315</v>
      </c>
      <c r="I33" s="40">
        <f>IFERROR(INT(TRIM(SUBSTITUTE(VLOOKUP($A33&amp;"*",各都道府県の状況!$A:$I,I$3,FALSE), "※5", ""))), "")</f>
        <v>5</v>
      </c>
    </row>
    <row r="34" spans="1:9" x14ac:dyDescent="0.55000000000000004">
      <c r="A34" s="12" t="s">
        <v>210</v>
      </c>
      <c r="B34" s="13">
        <f t="shared" si="0"/>
        <v>44406</v>
      </c>
      <c r="C34" s="30" t="s">
        <v>39</v>
      </c>
      <c r="D34" s="40">
        <f>IFERROR(INT(TRIM(SUBSTITUTE(VLOOKUP($A34&amp;"*",各都道府県の状況!$A:$I,D$3,FALSE), "※5", ""))), "")</f>
        <v>2899</v>
      </c>
      <c r="E34" s="40">
        <f>IFERROR(INT(TRIM(SUBSTITUTE(VLOOKUP($A34&amp;"*",各都道府県の状況!$A:$I,E$3,FALSE), "※5", ""))), "")</f>
        <v>44146</v>
      </c>
      <c r="F34" s="40">
        <f>IFERROR(INT(TRIM(SUBSTITUTE(VLOOKUP($A34&amp;"*",各都道府県の状況!$A:$I,F$3,FALSE), "※5", ""))), "")</f>
        <v>2657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129</v>
      </c>
      <c r="I34" s="40">
        <f>IFERROR(INT(TRIM(SUBSTITUTE(VLOOKUP($A34&amp;"*",各都道府県の状況!$A:$I,I$3,FALSE), "※5", ""))), "")</f>
        <v>6</v>
      </c>
    </row>
    <row r="35" spans="1:9" x14ac:dyDescent="0.55000000000000004">
      <c r="A35" s="12" t="s">
        <v>211</v>
      </c>
      <c r="B35" s="13">
        <f t="shared" si="0"/>
        <v>44406</v>
      </c>
      <c r="C35" s="30" t="s">
        <v>40</v>
      </c>
      <c r="D35" s="40">
        <f>IFERROR(INT(TRIM(SUBSTITUTE(VLOOKUP($A35&amp;"*",各都道府県の状況!$A:$I,D$3,FALSE), "※5", ""))), "")</f>
        <v>711</v>
      </c>
      <c r="E35" s="40">
        <f>IFERROR(INT(TRIM(SUBSTITUTE(VLOOKUP($A35&amp;"*",各都道府県の状況!$A:$I,E$3,FALSE), "※5", ""))), "")</f>
        <v>96961</v>
      </c>
      <c r="F35" s="40">
        <f>IFERROR(INT(TRIM(SUBSTITUTE(VLOOKUP($A35&amp;"*",各都道府県の状況!$A:$I,F$3,FALSE), "※5", ""))), "")</f>
        <v>530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125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44406</v>
      </c>
      <c r="C36" s="30" t="s">
        <v>41</v>
      </c>
      <c r="D36" s="40">
        <f>IFERROR(INT(TRIM(SUBSTITUTE(VLOOKUP($A36&amp;"*",各都道府県の状況!$A:$I,D$3,FALSE), "※5", ""))), "")</f>
        <v>699</v>
      </c>
      <c r="E36" s="40">
        <f>IFERROR(INT(TRIM(SUBSTITUTE(VLOOKUP($A36&amp;"*",各都道府県の状況!$A:$I,E$3,FALSE), "※5", ""))), "")</f>
        <v>36029</v>
      </c>
      <c r="F36" s="40">
        <f>IFERROR(INT(TRIM(SUBSTITUTE(VLOOKUP($A36&amp;"*",各都道府県の状況!$A:$I,F$3,FALSE), "※5", ""))), "")</f>
        <v>595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102</v>
      </c>
      <c r="I36" s="40">
        <f>IFERROR(INT(TRIM(SUBSTITUTE(VLOOKUP($A36&amp;"*",各都道府県の状況!$A:$I,I$3,FALSE), "※5", ""))), "")</f>
        <v>0</v>
      </c>
    </row>
    <row r="37" spans="1:9" x14ac:dyDescent="0.55000000000000004">
      <c r="A37" s="12" t="s">
        <v>213</v>
      </c>
      <c r="B37" s="13">
        <f t="shared" si="0"/>
        <v>44406</v>
      </c>
      <c r="C37" s="30" t="s">
        <v>42</v>
      </c>
      <c r="D37" s="40">
        <f>IFERROR(INT(TRIM(SUBSTITUTE(VLOOKUP($A37&amp;"*",各都道府県の状況!$A:$I,D$3,FALSE), "※5", ""))), "")</f>
        <v>8043</v>
      </c>
      <c r="E37" s="40">
        <f>IFERROR(INT(TRIM(SUBSTITUTE(VLOOKUP($A37&amp;"*",各都道府県の状況!$A:$I,E$3,FALSE), "※5", ""))), "")</f>
        <v>178588</v>
      </c>
      <c r="F37" s="40">
        <f>IFERROR(INT(TRIM(SUBSTITUTE(VLOOKUP($A37&amp;"*",各都道府県の状況!$A:$I,F$3,FALSE), "※5", ""))), "")</f>
        <v>7518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104</v>
      </c>
      <c r="I37" s="40">
        <f>IFERROR(INT(TRIM(SUBSTITUTE(VLOOKUP($A37&amp;"*",各都道府県の状況!$A:$I,I$3,FALSE), "※5", ""))), "")</f>
        <v>1</v>
      </c>
    </row>
    <row r="38" spans="1:9" x14ac:dyDescent="0.55000000000000004">
      <c r="A38" s="12" t="s">
        <v>214</v>
      </c>
      <c r="B38" s="13">
        <f t="shared" si="0"/>
        <v>44406</v>
      </c>
      <c r="C38" s="30" t="s">
        <v>43</v>
      </c>
      <c r="D38" s="40">
        <f>IFERROR(INT(TRIM(SUBSTITUTE(VLOOKUP($A38&amp;"*",各都道府県の状況!$A:$I,D$3,FALSE), "※5", ""))), "")</f>
        <v>11965</v>
      </c>
      <c r="E38" s="40">
        <f>IFERROR(INT(TRIM(SUBSTITUTE(VLOOKUP($A38&amp;"*",各都道府県の状況!$A:$I,E$3,FALSE), "※5", ""))), "")</f>
        <v>587777</v>
      </c>
      <c r="F38" s="40">
        <f>IFERROR(INT(TRIM(SUBSTITUTE(VLOOKUP($A38&amp;"*",各都道府県の状況!$A:$I,F$3,FALSE), "※5", ""))), "")</f>
        <v>11532</v>
      </c>
      <c r="G38" s="40">
        <f>IFERROR(INT(TRIM(SUBSTITUTE(VLOOKUP($A38&amp;"*",各都道府県の状況!$A:$I,G$3,FALSE), "※5", ""))), "")</f>
        <v>179</v>
      </c>
      <c r="H38" s="40">
        <f>IFERROR(INT(TRIM(SUBSTITUTE(VLOOKUP($A38&amp;"*",各都道府県の状況!$A:$I,H$3,FALSE), "※5", ""))), "")</f>
        <v>203</v>
      </c>
      <c r="I38" s="40">
        <f>IFERROR(INT(TRIM(SUBSTITUTE(VLOOKUP($A38&amp;"*",各都道府県の状況!$A:$I,I$3,FALSE), "※5", ""))), "")</f>
        <v>5</v>
      </c>
    </row>
    <row r="39" spans="1:9" x14ac:dyDescent="0.55000000000000004">
      <c r="A39" s="12" t="s">
        <v>215</v>
      </c>
      <c r="B39" s="13">
        <f t="shared" si="0"/>
        <v>44406</v>
      </c>
      <c r="C39" s="30" t="s">
        <v>44</v>
      </c>
      <c r="D39" s="40">
        <f>IFERROR(INT(TRIM(SUBSTITUTE(VLOOKUP($A39&amp;"*",各都道府県の状況!$A:$I,D$3,FALSE), "※5", ""))), "")</f>
        <v>3253</v>
      </c>
      <c r="E39" s="40">
        <f>IFERROR(INT(TRIM(SUBSTITUTE(VLOOKUP($A39&amp;"*",各都道府県の状況!$A:$I,E$3,FALSE), "※5", ""))), "")</f>
        <v>130605</v>
      </c>
      <c r="F39" s="40">
        <f>IFERROR(INT(TRIM(SUBSTITUTE(VLOOKUP($A39&amp;"*",各都道府県の状況!$A:$I,F$3,FALSE), "※5", ""))), "")</f>
        <v>3111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62</v>
      </c>
      <c r="I39" s="40">
        <f>IFERROR(INT(TRIM(SUBSTITUTE(VLOOKUP($A39&amp;"*",各都道府県の状況!$A:$I,I$3,FALSE), "※5", ""))), "")</f>
        <v>0</v>
      </c>
    </row>
    <row r="40" spans="1:9" x14ac:dyDescent="0.55000000000000004">
      <c r="A40" s="12" t="s">
        <v>216</v>
      </c>
      <c r="B40" s="13">
        <f t="shared" si="0"/>
        <v>44406</v>
      </c>
      <c r="C40" s="30" t="s">
        <v>45</v>
      </c>
      <c r="D40" s="40">
        <f>IFERROR(INT(TRIM(SUBSTITUTE(VLOOKUP($A40&amp;"*",各都道府県の状況!$A:$I,D$3,FALSE), "※5", ""))), "")</f>
        <v>1762</v>
      </c>
      <c r="E40" s="40">
        <f>IFERROR(INT(TRIM(SUBSTITUTE(VLOOKUP($A40&amp;"*",各都道府県の状況!$A:$I,E$3,FALSE), "※5", ""))), "")</f>
        <v>71710</v>
      </c>
      <c r="F40" s="40">
        <f>IFERROR(INT(TRIM(SUBSTITUTE(VLOOKUP($A40&amp;"*",各都道府県の状況!$A:$I,F$3,FALSE), "※5", ""))), "")</f>
        <v>1644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55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44406</v>
      </c>
      <c r="C41" s="30" t="s">
        <v>46</v>
      </c>
      <c r="D41" s="40">
        <f>IFERROR(INT(TRIM(SUBSTITUTE(VLOOKUP($A41&amp;"*",各都道府県の状況!$A:$I,D$3,FALSE), "※5", ""))), "")</f>
        <v>2215</v>
      </c>
      <c r="E41" s="40">
        <f>IFERROR(INT(TRIM(SUBSTITUTE(VLOOKUP($A41&amp;"*",各都道府県の状況!$A:$I,E$3,FALSE), "※5", ""))), "")</f>
        <v>93252</v>
      </c>
      <c r="F41" s="40">
        <f>IFERROR(INT(TRIM(SUBSTITUTE(VLOOKUP($A41&amp;"*",各都道府県の状況!$A:$I,F$3,FALSE), "※5", ""))), "")</f>
        <v>2107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80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44406</v>
      </c>
      <c r="C42" s="30" t="s">
        <v>47</v>
      </c>
      <c r="D42" s="40">
        <f>IFERROR(INT(TRIM(SUBSTITUTE(VLOOKUP($A42&amp;"*",各都道府県の状況!$A:$I,D$3,FALSE), "※5", ""))), "")</f>
        <v>2895</v>
      </c>
      <c r="E42" s="40">
        <f>IFERROR(INT(TRIM(SUBSTITUTE(VLOOKUP($A42&amp;"*",各都道府県の状況!$A:$I,E$3,FALSE), "※5", ""))), "")</f>
        <v>103377</v>
      </c>
      <c r="F42" s="40">
        <f>IFERROR(INT(TRIM(SUBSTITUTE(VLOOKUP($A42&amp;"*",各都道府県の状況!$A:$I,F$3,FALSE), "※5", ""))), "")</f>
        <v>2717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101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44406</v>
      </c>
      <c r="C43" s="30" t="s">
        <v>48</v>
      </c>
      <c r="D43" s="40">
        <f>IFERROR(INT(TRIM(SUBSTITUTE(VLOOKUP($A43&amp;"*",各都道府県の状況!$A:$I,D$3,FALSE), "※5", ""))), "")</f>
        <v>2056</v>
      </c>
      <c r="E43" s="40">
        <f>IFERROR(INT(TRIM(SUBSTITUTE(VLOOKUP($A43&amp;"*",各都道府県の状況!$A:$I,E$3,FALSE), "※5", ""))), "")</f>
        <v>62277</v>
      </c>
      <c r="F43" s="40">
        <f>IFERROR(INT(TRIM(SUBSTITUTE(VLOOKUP($A43&amp;"*",各都道府県の状況!$A:$I,F$3,FALSE), "※5", ""))), "")</f>
        <v>1936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91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44406</v>
      </c>
      <c r="C44" s="30" t="s">
        <v>49</v>
      </c>
      <c r="D44" s="40">
        <f>IFERROR(INT(TRIM(SUBSTITUTE(VLOOKUP($A44&amp;"*",各都道府県の状況!$A:$I,D$3,FALSE), "※5", ""))), "")</f>
        <v>38388</v>
      </c>
      <c r="E44" s="40">
        <f>IFERROR(INT(TRIM(SUBSTITUTE(VLOOKUP($A44&amp;"*",各都道府県の状況!$A:$I,E$3,FALSE), "※5", ""))), "")</f>
        <v>910815</v>
      </c>
      <c r="F44" s="40">
        <f>IFERROR(INT(TRIM(SUBSTITUTE(VLOOKUP($A44&amp;"*",各都道府県の状況!$A:$I,F$3,FALSE), "※5", ""))), "")</f>
        <v>35857</v>
      </c>
      <c r="G44" s="40">
        <f>IFERROR(INT(TRIM(SUBSTITUTE(VLOOKUP($A44&amp;"*",各都道府県の状況!$A:$I,G$3,FALSE), "※5", ""))), "")</f>
        <v>532</v>
      </c>
      <c r="H44" s="40">
        <f>IFERROR(INT(TRIM(SUBSTITUTE(VLOOKUP($A44&amp;"*",各都道府県の状況!$A:$I,H$3,FALSE), "※5", ""))), "")</f>
        <v>1633</v>
      </c>
      <c r="I44" s="40">
        <f>IFERROR(INT(TRIM(SUBSTITUTE(VLOOKUP($A44&amp;"*",各都道府県の状況!$A:$I,I$3,FALSE), "※5", ""))), "")</f>
        <v>10</v>
      </c>
    </row>
    <row r="45" spans="1:9" x14ac:dyDescent="0.55000000000000004">
      <c r="A45" s="12" t="s">
        <v>221</v>
      </c>
      <c r="B45" s="13">
        <f t="shared" si="0"/>
        <v>44406</v>
      </c>
      <c r="C45" s="30" t="s">
        <v>50</v>
      </c>
      <c r="D45" s="40">
        <f>IFERROR(INT(TRIM(SUBSTITUTE(VLOOKUP($A45&amp;"*",各都道府県の状況!$A:$I,D$3,FALSE), "※5", ""))), "")</f>
        <v>2699</v>
      </c>
      <c r="E45" s="40">
        <f>IFERROR(INT(TRIM(SUBSTITUTE(VLOOKUP($A45&amp;"*",各都道府県の状況!$A:$I,E$3,FALSE), "※5", ""))), "")</f>
        <v>63158</v>
      </c>
      <c r="F45" s="40">
        <f>IFERROR(INT(TRIM(SUBSTITUTE(VLOOKUP($A45&amp;"*",各都道府県の状況!$A:$I,F$3,FALSE), "※5", ""))), "")</f>
        <v>2618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63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44406</v>
      </c>
      <c r="C46" s="30" t="s">
        <v>51</v>
      </c>
      <c r="D46" s="40">
        <f>IFERROR(INT(TRIM(SUBSTITUTE(VLOOKUP($A46&amp;"*",各都道府県の状況!$A:$I,D$3,FALSE), "※5", ""))), "")</f>
        <v>3405</v>
      </c>
      <c r="E46" s="40">
        <f>IFERROR(INT(TRIM(SUBSTITUTE(VLOOKUP($A46&amp;"*",各都道府県の状況!$A:$I,E$3,FALSE), "※5", ""))), "")</f>
        <v>135617</v>
      </c>
      <c r="F46" s="40">
        <f>IFERROR(INT(TRIM(SUBSTITUTE(VLOOKUP($A46&amp;"*",各都道府県の状況!$A:$I,F$3,FALSE), "※5", ""))), "")</f>
        <v>3211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126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44406</v>
      </c>
      <c r="C47" s="30" t="s">
        <v>52</v>
      </c>
      <c r="D47" s="40">
        <f>IFERROR(INT(TRIM(SUBSTITUTE(VLOOKUP($A47&amp;"*",各都道府県の状況!$A:$I,D$3,FALSE), "※5", ""))), "")</f>
        <v>6823</v>
      </c>
      <c r="E47" s="40">
        <f>IFERROR(INT(TRIM(SUBSTITUTE(VLOOKUP($A47&amp;"*",各都道府県の状況!$A:$I,E$3,FALSE), "※5", ""))), "")</f>
        <v>84262</v>
      </c>
      <c r="F47" s="40">
        <f>IFERROR(INT(TRIM(SUBSTITUTE(VLOOKUP($A47&amp;"*",各都道府県の状況!$A:$I,F$3,FALSE), "※5", ""))), "")</f>
        <v>6450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252</v>
      </c>
      <c r="I47" s="40">
        <f>IFERROR(INT(TRIM(SUBSTITUTE(VLOOKUP($A47&amp;"*",各都道府県の状況!$A:$I,I$3,FALSE), "※5", ""))), "")</f>
        <v>0</v>
      </c>
    </row>
    <row r="48" spans="1:9" x14ac:dyDescent="0.55000000000000004">
      <c r="A48" s="12" t="s">
        <v>224</v>
      </c>
      <c r="B48" s="13">
        <f t="shared" si="0"/>
        <v>44406</v>
      </c>
      <c r="C48" s="30" t="s">
        <v>53</v>
      </c>
      <c r="D48" s="40">
        <f>IFERROR(INT(TRIM(SUBSTITUTE(VLOOKUP($A48&amp;"*",各都道府県の状況!$A:$I,D$3,FALSE), "※5", ""))), "")</f>
        <v>3614</v>
      </c>
      <c r="E48" s="40">
        <f>IFERROR(INT(TRIM(SUBSTITUTE(VLOOKUP($A48&amp;"*",各都道府県の状況!$A:$I,E$3,FALSE), "※5", ""))), "")</f>
        <v>184990</v>
      </c>
      <c r="F48" s="40">
        <f>IFERROR(INT(TRIM(SUBSTITUTE(VLOOKUP($A48&amp;"*",各都道府県の状況!$A:$I,F$3,FALSE), "※5", ""))), "")</f>
        <v>3463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87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44406</v>
      </c>
      <c r="C49" s="30" t="s">
        <v>54</v>
      </c>
      <c r="D49" s="40">
        <f>IFERROR(INT(TRIM(SUBSTITUTE(VLOOKUP($A49&amp;"*",各都道府県の状況!$A:$I,D$3,FALSE), "※5", ""))), "")</f>
        <v>3206</v>
      </c>
      <c r="E49" s="40">
        <f>IFERROR(INT(TRIM(SUBSTITUTE(VLOOKUP($A49&amp;"*",各都道府県の状況!$A:$I,E$3,FALSE), "※5", ""))), "")</f>
        <v>45659</v>
      </c>
      <c r="F49" s="40">
        <f>IFERROR(INT(TRIM(SUBSTITUTE(VLOOKUP($A49&amp;"*",各都道府県の状況!$A:$I,F$3,FALSE), "※5", ""))), "")</f>
        <v>3089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79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44406</v>
      </c>
      <c r="C50" s="30" t="s">
        <v>55</v>
      </c>
      <c r="D50" s="40">
        <f>IFERROR(INT(TRIM(SUBSTITUTE(VLOOKUP($A50&amp;"*",各都道府県の状況!$A:$I,D$3,FALSE), "※5", ""))), "")</f>
        <v>3924</v>
      </c>
      <c r="E50" s="40">
        <f>IFERROR(INT(TRIM(SUBSTITUTE(VLOOKUP($A50&amp;"*",各都道府県の状況!$A:$I,E$3,FALSE), "※5", ""))), "")</f>
        <v>118668</v>
      </c>
      <c r="F50" s="40">
        <f>IFERROR(INT(TRIM(SUBSTITUTE(VLOOKUP($A50&amp;"*",各都道府県の状況!$A:$I,F$3,FALSE), "※5", ""))), "")</f>
        <v>3772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130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44406</v>
      </c>
      <c r="C51" s="30" t="s">
        <v>56</v>
      </c>
      <c r="D51" s="40">
        <f>IFERROR(INT(TRIM(SUBSTITUTE(VLOOKUP($A51&amp;"*",各都道府県の状況!$A:$I,D$3,FALSE), "※5", ""))), "")</f>
        <v>23940</v>
      </c>
      <c r="E51" s="40">
        <f>IFERROR(INT(TRIM(SUBSTITUTE(VLOOKUP($A51&amp;"*",各都道府県の状況!$A:$I,E$3,FALSE), "※5", ""))), "")</f>
        <v>279889</v>
      </c>
      <c r="F51" s="40">
        <f>IFERROR(INT(TRIM(SUBSTITUTE(VLOOKUP($A51&amp;"*",各都道府県の状況!$A:$I,F$3,FALSE), "※5", ""))), "")</f>
        <v>21722</v>
      </c>
      <c r="G51" s="40">
        <f>IFERROR(INT(TRIM(SUBSTITUTE(VLOOKUP($A51&amp;"*",各都道府県の状況!$A:$I,G$3,FALSE), "※5", ""))), "")</f>
        <v>235</v>
      </c>
      <c r="H51" s="40">
        <f>IFERROR(INT(TRIM(SUBSTITUTE(VLOOKUP($A51&amp;"*",各都道府県の状況!$A:$I,H$3,FALSE), "※5", ""))), "")</f>
        <v>1967</v>
      </c>
      <c r="I51" s="40">
        <f>IFERROR(INT(TRIM(SUBSTITUTE(VLOOKUP($A51&amp;"*",各都道府県の状況!$A:$I,I$3,FALSE), "※5", ""))), "")</f>
        <v>48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09" activePane="bottomLeft" state="frozen"/>
      <selection pane="bottomLeft" activeCell="M115" sqref="M6:O115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7" s="74" customFormat="1" x14ac:dyDescent="0.55000000000000004">
      <c r="A1" s="122" t="s">
        <v>292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</row>
    <row r="2" spans="1:17" x14ac:dyDescent="0.55000000000000004">
      <c r="A2" s="124" t="s">
        <v>319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M2" s="117" t="s">
        <v>318</v>
      </c>
      <c r="N2" s="117"/>
      <c r="O2" s="117"/>
    </row>
    <row r="3" spans="1:17" x14ac:dyDescent="0.55000000000000004">
      <c r="A3" s="123" t="s">
        <v>312</v>
      </c>
      <c r="B3" s="123"/>
      <c r="C3" s="123"/>
      <c r="D3" s="123"/>
      <c r="E3" s="123"/>
      <c r="F3" s="123"/>
      <c r="G3" s="72"/>
      <c r="H3" s="125" t="s">
        <v>317</v>
      </c>
      <c r="I3" s="125"/>
      <c r="J3" s="125"/>
      <c r="K3" s="125"/>
      <c r="L3" s="125"/>
      <c r="M3" s="117" t="s">
        <v>287</v>
      </c>
      <c r="N3" s="117"/>
      <c r="O3" s="117"/>
    </row>
    <row r="4" spans="1:17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7"/>
      <c r="N4" s="117"/>
      <c r="O4" s="117"/>
      <c r="P4" s="117" t="s">
        <v>343</v>
      </c>
      <c r="Q4" s="117"/>
    </row>
    <row r="5" spans="1:17" s="74" customFormat="1" x14ac:dyDescent="0.55000000000000004">
      <c r="A5" s="80"/>
      <c r="B5" s="75"/>
      <c r="C5" s="75"/>
      <c r="D5" s="126" t="s">
        <v>282</v>
      </c>
      <c r="E5" s="126"/>
      <c r="F5" s="126" t="s">
        <v>314</v>
      </c>
      <c r="G5" s="126"/>
      <c r="H5" s="75"/>
      <c r="I5" s="126" t="s">
        <v>282</v>
      </c>
      <c r="J5" s="126"/>
      <c r="K5" s="126" t="s">
        <v>314</v>
      </c>
      <c r="L5" s="126"/>
    </row>
    <row r="6" spans="1:17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7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4644</v>
      </c>
      <c r="I7" s="52">
        <f>IFERROR(VLOOKUP($A7, ワクチン一般接種!$A:$G, I$4, FALSE), 0)</f>
        <v>4644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31494</v>
      </c>
      <c r="O7" s="53">
        <f>IF($A7="", "", IF(F7+G7+K7+L7=0, "", F7+G7+K7+L7))</f>
        <v>70086</v>
      </c>
    </row>
    <row r="8" spans="1:17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4136</v>
      </c>
      <c r="I8" s="52">
        <f>IFERROR(VLOOKUP($A8, ワクチン一般接種!$A:$G, I$4, FALSE), 0)</f>
        <v>4136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18032</v>
      </c>
      <c r="O8" s="53">
        <f t="shared" ref="O8:O70" si="2">IF($A8="", "", F8+G8+K8+L8)</f>
        <v>40090</v>
      </c>
    </row>
    <row r="9" spans="1:17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4900</v>
      </c>
      <c r="I9" s="52">
        <f>IFERROR(VLOOKUP($A9, ワクチン一般接種!$A:$G, I$4, FALSE), 0)</f>
        <v>4900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14469</v>
      </c>
      <c r="O9" s="53">
        <f t="shared" si="2"/>
        <v>41427</v>
      </c>
    </row>
    <row r="10" spans="1:17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8593</v>
      </c>
      <c r="I10" s="52">
        <f>IFERROR(VLOOKUP($A10, ワクチン一般接種!$A:$G, I$4, FALSE), 0)</f>
        <v>8593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25230</v>
      </c>
      <c r="O10" s="53">
        <f t="shared" si="2"/>
        <v>35983</v>
      </c>
    </row>
    <row r="11" spans="1:17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10722</v>
      </c>
      <c r="I11" s="52">
        <f>IFERROR(VLOOKUP($A11, ワクチン一般接種!$A:$G, I$4, FALSE), 0)</f>
        <v>10722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40418</v>
      </c>
      <c r="O11" s="53">
        <f t="shared" si="2"/>
        <v>39991</v>
      </c>
    </row>
    <row r="12" spans="1:17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8021</v>
      </c>
      <c r="I12" s="52">
        <f>IFERROR(VLOOKUP($A12, ワクチン一般接種!$A:$G, I$4, FALSE), 0)</f>
        <v>8021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8021</v>
      </c>
      <c r="O12" s="53">
        <f t="shared" si="2"/>
        <v>0</v>
      </c>
    </row>
    <row r="13" spans="1:17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8940</v>
      </c>
      <c r="I13" s="52">
        <f>IFERROR(VLOOKUP($A13, ワクチン一般接種!$A:$G, I$4, FALSE), 0)</f>
        <v>8940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8940</v>
      </c>
      <c r="O13" s="53">
        <f t="shared" si="2"/>
        <v>0</v>
      </c>
    </row>
    <row r="14" spans="1:17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33511</v>
      </c>
      <c r="I14" s="52">
        <f>IFERROR(VLOOKUP($A14, ワクチン一般接種!$A:$G, I$4, FALSE), 0)</f>
        <v>33511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98236</v>
      </c>
      <c r="O14" s="53">
        <f t="shared" si="2"/>
        <v>54307</v>
      </c>
    </row>
    <row r="15" spans="1:17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50911</v>
      </c>
      <c r="I15" s="52">
        <f>IFERROR(VLOOKUP($A15, ワクチン一般接種!$A:$G, I$4, FALSE), 0)</f>
        <v>50911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149533</v>
      </c>
      <c r="O15" s="53">
        <f t="shared" si="2"/>
        <v>27797</v>
      </c>
    </row>
    <row r="16" spans="1:17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60770</v>
      </c>
      <c r="I16" s="52">
        <f>IFERROR(VLOOKUP($A16, ワクチン一般接種!$A:$G, I$4, FALSE), 0)</f>
        <v>60770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186958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58819</v>
      </c>
      <c r="I17" s="52">
        <f>IFERROR(VLOOKUP($A17, ワクチン一般接種!$A:$G, I$4, FALSE), 0)</f>
        <v>58819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187453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55892</v>
      </c>
      <c r="I18" s="52">
        <f>IFERROR(VLOOKUP($A18, ワクチン一般接種!$A:$G, I$4, FALSE), 0)</f>
        <v>55892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203881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36439</v>
      </c>
      <c r="I19" s="52">
        <f>IFERROR(VLOOKUP($A19, ワクチン一般接種!$A:$G, I$4, FALSE), 0)</f>
        <v>36439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36439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24262</v>
      </c>
      <c r="I20" s="52">
        <f>IFERROR(VLOOKUP($A20, ワクチン一般接種!$A:$G, I$4, FALSE), 0)</f>
        <v>24262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24262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61557</v>
      </c>
      <c r="I21" s="52">
        <f>IFERROR(VLOOKUP($A21, ワクチン一般接種!$A:$G, I$4, FALSE), 0)</f>
        <v>61557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283234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80411</v>
      </c>
      <c r="I22" s="52">
        <f>IFERROR(VLOOKUP($A22, ワクチン一般接種!$A:$G, I$4, FALSE), 0)</f>
        <v>80411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252480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88078</v>
      </c>
      <c r="I23" s="52">
        <f>IFERROR(VLOOKUP($A23, ワクチン一般接種!$A:$G, I$4, FALSE), 0)</f>
        <v>88078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282083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20009</v>
      </c>
      <c r="I24" s="52">
        <f>IFERROR(VLOOKUP($A24, ワクチン一般接種!$A:$G, I$4, FALSE), 0)</f>
        <v>20009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20009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67621</v>
      </c>
      <c r="I25" s="52">
        <f>IFERROR(VLOOKUP($A25, ワクチン一般接種!$A:$G, I$4, FALSE), 0)</f>
        <v>67621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295288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40589</v>
      </c>
      <c r="I26" s="52">
        <f>IFERROR(VLOOKUP($A26, ワクチン一般接種!$A:$G, I$4, FALSE), 0)</f>
        <v>40589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40589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24807</v>
      </c>
      <c r="I27" s="52">
        <f>IFERROR(VLOOKUP($A27, ワクチン一般接種!$A:$G, I$4, FALSE), 0)</f>
        <v>24807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24807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8023</v>
      </c>
      <c r="I28" s="52">
        <f>IFERROR(VLOOKUP($A28, ワクチン一般接種!$A:$G, I$4, FALSE), 0)</f>
        <v>7197</v>
      </c>
      <c r="J28" s="52">
        <f>IFERROR(VLOOKUP($A28, ワクチン一般接種!$A:$G, J$4, FALSE), 0)</f>
        <v>0</v>
      </c>
      <c r="K28" s="52">
        <f>IFERROR(VLOOKUP($A28, ワクチン一般接種!$A:$G, K$4, FALSE), 0)</f>
        <v>826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7197</v>
      </c>
      <c r="O28" s="53">
        <f t="shared" si="2"/>
        <v>826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8937</v>
      </c>
      <c r="I29" s="52">
        <f>IFERROR(VLOOKUP($A29, ワクチン一般接種!$A:$G, I$4, FALSE), 0)</f>
        <v>8198</v>
      </c>
      <c r="J29" s="52">
        <f>IFERROR(VLOOKUP($A29, ワクチン一般接種!$A:$G, J$4, FALSE), 0)</f>
        <v>0</v>
      </c>
      <c r="K29" s="52">
        <f>IFERROR(VLOOKUP($A29, ワクチン一般接種!$A:$G, K$4, FALSE), 0)</f>
        <v>739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8198</v>
      </c>
      <c r="O29" s="53">
        <f t="shared" si="2"/>
        <v>739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10429</v>
      </c>
      <c r="I30" s="52">
        <f>IFERROR(VLOOKUP($A30, ワクチン一般接種!$A:$G, I$4, FALSE), 0)</f>
        <v>9523</v>
      </c>
      <c r="J30" s="52">
        <f>IFERROR(VLOOKUP($A30, ワクチン一般接種!$A:$G, J$4, FALSE), 0)</f>
        <v>0</v>
      </c>
      <c r="K30" s="52">
        <f>IFERROR(VLOOKUP($A30, ワクチン一般接種!$A:$G, K$4, FALSE), 0)</f>
        <v>906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9523</v>
      </c>
      <c r="O30" s="53">
        <f t="shared" si="2"/>
        <v>906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51360</v>
      </c>
      <c r="I31" s="52">
        <f>IFERROR(VLOOKUP($A31, ワクチン一般接種!$A:$G, I$4, FALSE), 0)</f>
        <v>43998</v>
      </c>
      <c r="J31" s="52">
        <f>IFERROR(VLOOKUP($A31, ワクチン一般接種!$A:$G, J$4, FALSE), 0)</f>
        <v>0</v>
      </c>
      <c r="K31" s="52">
        <f>IFERROR(VLOOKUP($A31, ワクチン一般接種!$A:$G, K$4, FALSE), 0)</f>
        <v>7362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312976</v>
      </c>
      <c r="O31" s="53">
        <f t="shared" si="2"/>
        <v>70298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52548</v>
      </c>
      <c r="I32" s="52">
        <f>IFERROR(VLOOKUP($A32, ワクチン一般接種!$A:$G, I$4, FALSE), 0)</f>
        <v>43745</v>
      </c>
      <c r="J32" s="52">
        <f>IFERROR(VLOOKUP($A32, ワクチン一般接種!$A:$G, J$4, FALSE), 0)</f>
        <v>0</v>
      </c>
      <c r="K32" s="52">
        <f>IFERROR(VLOOKUP($A32, ワクチン一般接種!$A:$G, K$4, FALSE), 0)</f>
        <v>8803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140910</v>
      </c>
      <c r="O32" s="53">
        <f t="shared" si="2"/>
        <v>51982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66679</v>
      </c>
      <c r="I33" s="52">
        <f>IFERROR(VLOOKUP($A33, ワクチン一般接種!$A:$G, I$4, FALSE), 0)</f>
        <v>59899</v>
      </c>
      <c r="J33" s="52">
        <f>IFERROR(VLOOKUP($A33, ワクチン一般接種!$A:$G, J$4, FALSE), 0)</f>
        <v>0</v>
      </c>
      <c r="K33" s="52">
        <f>IFERROR(VLOOKUP($A33, ワクチン一般接種!$A:$G, K$4, FALSE), 0)</f>
        <v>6780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59899</v>
      </c>
      <c r="O33" s="53">
        <f t="shared" si="2"/>
        <v>6780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81377</v>
      </c>
      <c r="I34" s="52">
        <f>IFERROR(VLOOKUP($A34, ワクチン一般接種!$A:$G, I$4, FALSE), 0)</f>
        <v>73136</v>
      </c>
      <c r="J34" s="52">
        <f>IFERROR(VLOOKUP($A34, ワクチン一般接種!$A:$G, J$4, FALSE), 0)</f>
        <v>0</v>
      </c>
      <c r="K34" s="52">
        <f>IFERROR(VLOOKUP($A34, ワクチン一般接種!$A:$G, K$4, FALSE), 0)</f>
        <v>8241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73136</v>
      </c>
      <c r="O34" s="53">
        <f t="shared" si="2"/>
        <v>8241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124323</v>
      </c>
      <c r="I35" s="52">
        <f>IFERROR(VLOOKUP($A35, ワクチン一般接種!$A:$G, I$4, FALSE), 0)</f>
        <v>100070</v>
      </c>
      <c r="J35" s="52">
        <f>IFERROR(VLOOKUP($A35, ワクチン一般接種!$A:$G, J$4, FALSE), 0)</f>
        <v>0</v>
      </c>
      <c r="K35" s="52">
        <f>IFERROR(VLOOKUP($A35, ワクチン一般接種!$A:$G, K$4, FALSE), 0)</f>
        <v>24253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255325</v>
      </c>
      <c r="O35" s="53">
        <f t="shared" si="2"/>
        <v>92502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161296</v>
      </c>
      <c r="I36" s="52">
        <f>IFERROR(VLOOKUP($A36, ワクチン一般接種!$A:$G, I$4, FALSE), 0)</f>
        <v>123792</v>
      </c>
      <c r="J36" s="52">
        <f>IFERROR(VLOOKUP($A36, ワクチン一般接種!$A:$G, J$4, FALSE), 0)</f>
        <v>0</v>
      </c>
      <c r="K36" s="52">
        <f>IFERROR(VLOOKUP($A36, ワクチン一般接種!$A:$G, K$4, FALSE), 0)</f>
        <v>37504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214079</v>
      </c>
      <c r="O36" s="53">
        <f t="shared" si="2"/>
        <v>115955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199177</v>
      </c>
      <c r="I37" s="52">
        <f>IFERROR(VLOOKUP($A37, ワクチン一般接種!$A:$G, I$4, FALSE), 0)</f>
        <v>154529</v>
      </c>
      <c r="J37" s="52">
        <f>IFERROR(VLOOKUP($A37, ワクチン一般接種!$A:$G, J$4, FALSE), 0)</f>
        <v>0</v>
      </c>
      <c r="K37" s="52">
        <f>IFERROR(VLOOKUP($A37, ワクチン一般接種!$A:$G, K$4, FALSE), 0)</f>
        <v>44648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237488</v>
      </c>
      <c r="O37" s="53">
        <f t="shared" si="2"/>
        <v>143409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195697</v>
      </c>
      <c r="I38" s="52">
        <f>IFERROR(VLOOKUP($A38, ワクチン一般接種!$A:$G, I$4, FALSE), 0)</f>
        <v>151489</v>
      </c>
      <c r="J38" s="52">
        <f>IFERROR(VLOOKUP($A38, ワクチン一般接種!$A:$G, J$4, FALSE), 0)</f>
        <v>0</v>
      </c>
      <c r="K38" s="52">
        <f>IFERROR(VLOOKUP($A38, ワクチン一般接種!$A:$G, K$4, FALSE), 0)</f>
        <v>44208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244918</v>
      </c>
      <c r="O38" s="53">
        <f t="shared" si="2"/>
        <v>169918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169836</v>
      </c>
      <c r="I39" s="52">
        <f>IFERROR(VLOOKUP($A39, ワクチン一般接種!$A:$G, I$4, FALSE), 0)</f>
        <v>130000</v>
      </c>
      <c r="J39" s="52">
        <f>IFERROR(VLOOKUP($A39, ワクチン一般接種!$A:$G, J$4, FALSE), 0)</f>
        <v>0</v>
      </c>
      <c r="K39" s="52">
        <f>IFERROR(VLOOKUP($A39, ワクチン一般接種!$A:$G, K$4, FALSE), 0)</f>
        <v>39836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229493</v>
      </c>
      <c r="O39" s="53">
        <f t="shared" si="2"/>
        <v>183221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166229</v>
      </c>
      <c r="I40" s="52">
        <f>IFERROR(VLOOKUP($A40, ワクチン一般接種!$A:$G, I$4, FALSE), 0)</f>
        <v>135535</v>
      </c>
      <c r="J40" s="52">
        <f>IFERROR(VLOOKUP($A40, ワクチン一般接種!$A:$G, J$4, FALSE), 0)</f>
        <v>0</v>
      </c>
      <c r="K40" s="52">
        <f>IFERROR(VLOOKUP($A40, ワクチン一般接種!$A:$G, K$4, FALSE), 0)</f>
        <v>30694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135535</v>
      </c>
      <c r="O40" s="53">
        <f t="shared" si="2"/>
        <v>30694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207332</v>
      </c>
      <c r="I41" s="52">
        <f>IFERROR(VLOOKUP($A41, ワクチン一般接種!$A:$G, I$4, FALSE), 0)</f>
        <v>185512</v>
      </c>
      <c r="J41" s="52">
        <f>IFERROR(VLOOKUP($A41, ワクチン一般接種!$A:$G, J$4, FALSE), 0)</f>
        <v>0</v>
      </c>
      <c r="K41" s="52">
        <f>IFERROR(VLOOKUP($A41, ワクチン一般接種!$A:$G, K$4, FALSE), 0)</f>
        <v>21820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185512</v>
      </c>
      <c r="O41" s="53">
        <f t="shared" si="2"/>
        <v>21820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250953</v>
      </c>
      <c r="I42" s="52">
        <f>IFERROR(VLOOKUP($A42, ワクチン一般接種!$A:$G, I$4, FALSE), 0)</f>
        <v>204936</v>
      </c>
      <c r="J42" s="52">
        <f>IFERROR(VLOOKUP($A42, ワクチン一般接種!$A:$G, J$4, FALSE), 0)</f>
        <v>0</v>
      </c>
      <c r="K42" s="52">
        <f>IFERROR(VLOOKUP($A42, ワクチン一般接種!$A:$G, K$4, FALSE), 0)</f>
        <v>46017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338779</v>
      </c>
      <c r="O42" s="53">
        <f t="shared" si="2"/>
        <v>261740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304739</v>
      </c>
      <c r="I43" s="52">
        <f>IFERROR(VLOOKUP($A43, ワクチン一般接種!$A:$G, I$4, FALSE), 0)</f>
        <v>245489</v>
      </c>
      <c r="J43" s="52">
        <f>IFERROR(VLOOKUP($A43, ワクチン一般接種!$A:$G, J$4, FALSE), 0)</f>
        <v>0</v>
      </c>
      <c r="K43" s="52">
        <f>IFERROR(VLOOKUP($A43, ワクチン一般接種!$A:$G, K$4, FALSE), 0)</f>
        <v>59250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340066</v>
      </c>
      <c r="O43" s="53">
        <f t="shared" si="2"/>
        <v>214917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360694</v>
      </c>
      <c r="I44" s="52">
        <f>IFERROR(VLOOKUP($A44, ワクチン一般接種!$A:$G, I$4, FALSE), 0)</f>
        <v>299013</v>
      </c>
      <c r="J44" s="52">
        <f>IFERROR(VLOOKUP($A44, ワクチン一般接種!$A:$G, J$4, FALSE), 0)</f>
        <v>0</v>
      </c>
      <c r="K44" s="52">
        <f>IFERROR(VLOOKUP($A44, ワクチン一般接種!$A:$G, K$4, FALSE), 0)</f>
        <v>61681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387176</v>
      </c>
      <c r="O44" s="53">
        <f t="shared" si="2"/>
        <v>241384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335431</v>
      </c>
      <c r="I45" s="52">
        <f>IFERROR(VLOOKUP($A45, ワクチン一般接種!$A:$G, I$4, FALSE), 0)</f>
        <v>311729</v>
      </c>
      <c r="J45" s="52">
        <f>IFERROR(VLOOKUP($A45, ワクチン一般接種!$A:$G, J$4, FALSE), 0)</f>
        <v>0</v>
      </c>
      <c r="K45" s="52">
        <f>IFERROR(VLOOKUP($A45, ワクチン一般接種!$A:$G, K$4, FALSE), 0)</f>
        <v>23702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393151</v>
      </c>
      <c r="O45" s="53">
        <f t="shared" si="2"/>
        <v>132813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320960</v>
      </c>
      <c r="I46" s="52">
        <f>IFERROR(VLOOKUP($A46, ワクチン一般接種!$A:$G, I$4, FALSE), 0)</f>
        <v>270612</v>
      </c>
      <c r="J46" s="52">
        <f>IFERROR(VLOOKUP($A46, ワクチン一般接種!$A:$G, J$4, FALSE), 0)</f>
        <v>0</v>
      </c>
      <c r="K46" s="52">
        <f>IFERROR(VLOOKUP($A46, ワクチン一般接種!$A:$G, K$4, FALSE), 0)</f>
        <v>50348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370530</v>
      </c>
      <c r="O46" s="53">
        <f t="shared" si="2"/>
        <v>199451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320705</v>
      </c>
      <c r="I47" s="52">
        <f>IFERROR(VLOOKUP($A47, ワクチン一般接種!$A:$G, I$4, FALSE), 0)</f>
        <v>280014</v>
      </c>
      <c r="J47" s="52">
        <f>IFERROR(VLOOKUP($A47, ワクチン一般接種!$A:$G, J$4, FALSE), 0)</f>
        <v>0</v>
      </c>
      <c r="K47" s="52">
        <f>IFERROR(VLOOKUP($A47, ワクチン一般接種!$A:$G, K$4, FALSE), 0)</f>
        <v>40691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280014</v>
      </c>
      <c r="O47" s="53">
        <f t="shared" si="2"/>
        <v>40691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347187</v>
      </c>
      <c r="I48" s="52">
        <f>IFERROR(VLOOKUP($A48, ワクチン一般接種!$A:$G, I$4, FALSE), 0)</f>
        <v>322867</v>
      </c>
      <c r="J48" s="52">
        <f>IFERROR(VLOOKUP($A48, ワクチン一般接種!$A:$G, J$4, FALSE), 0)</f>
        <v>0</v>
      </c>
      <c r="K48" s="52">
        <f>IFERROR(VLOOKUP($A48, ワクチン一般接種!$A:$G, K$4, FALSE), 0)</f>
        <v>24320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322867</v>
      </c>
      <c r="O48" s="53">
        <f t="shared" si="2"/>
        <v>24320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446563</v>
      </c>
      <c r="I49" s="52">
        <f>IFERROR(VLOOKUP($A49, ワクチン一般接種!$A:$G, I$4, FALSE), 0)</f>
        <v>427087</v>
      </c>
      <c r="J49" s="52">
        <f>IFERROR(VLOOKUP($A49, ワクチン一般接種!$A:$G, J$4, FALSE), 0)</f>
        <v>9820</v>
      </c>
      <c r="K49" s="52">
        <f>IFERROR(VLOOKUP($A49, ワクチン一般接種!$A:$G, K$4, FALSE), 0)</f>
        <v>9656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573667</v>
      </c>
      <c r="O49" s="53">
        <f t="shared" si="2"/>
        <v>203485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515478</v>
      </c>
      <c r="I50" s="52">
        <f>IFERROR(VLOOKUP($A50, ワクチン一般接種!$A:$G, I$4, FALSE), 0)</f>
        <v>495438</v>
      </c>
      <c r="J50" s="52">
        <f>IFERROR(VLOOKUP($A50, ワクチン一般接種!$A:$G, J$4, FALSE), 0)</f>
        <v>9781</v>
      </c>
      <c r="K50" s="52">
        <f>IFERROR(VLOOKUP($A50, ワクチン一般接種!$A:$G, K$4, FALSE), 0)</f>
        <v>10259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592809</v>
      </c>
      <c r="O50" s="53">
        <f t="shared" si="2"/>
        <v>62321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572908</v>
      </c>
      <c r="I51" s="52">
        <f>IFERROR(VLOOKUP($A51, ワクチン一般接種!$A:$G, I$4, FALSE), 0)</f>
        <v>549845</v>
      </c>
      <c r="J51" s="52">
        <f>IFERROR(VLOOKUP($A51, ワクチン一般接種!$A:$G, J$4, FALSE), 0)</f>
        <v>11463</v>
      </c>
      <c r="K51" s="52">
        <f>IFERROR(VLOOKUP($A51, ワクチン一般接種!$A:$G, K$4, FALSE), 0)</f>
        <v>11600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654723</v>
      </c>
      <c r="O51" s="53">
        <f t="shared" si="2"/>
        <v>60774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583784</v>
      </c>
      <c r="I52" s="52">
        <f>IFERROR(VLOOKUP($A52, ワクチン一般接種!$A:$G, I$4, FALSE), 0)</f>
        <v>530057</v>
      </c>
      <c r="J52" s="52">
        <f>IFERROR(VLOOKUP($A52, ワクチン一般接種!$A:$G, J$4, FALSE), 0)</f>
        <v>12388</v>
      </c>
      <c r="K52" s="52">
        <f>IFERROR(VLOOKUP($A52, ワクチン一般接種!$A:$G, K$4, FALSE), 0)</f>
        <v>41339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626702</v>
      </c>
      <c r="O52" s="53">
        <f t="shared" si="2"/>
        <v>102231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558823</v>
      </c>
      <c r="I53" s="52">
        <f>IFERROR(VLOOKUP($A53, ワクチン一般接種!$A:$G, I$4, FALSE), 0)</f>
        <v>503974</v>
      </c>
      <c r="J53" s="52">
        <f>IFERROR(VLOOKUP($A53, ワクチン一般接種!$A:$G, J$4, FALSE), 0)</f>
        <v>14245</v>
      </c>
      <c r="K53" s="52">
        <f>IFERROR(VLOOKUP($A53, ワクチン一般接種!$A:$G, K$4, FALSE), 0)</f>
        <v>40604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605960</v>
      </c>
      <c r="O53" s="53">
        <f t="shared" si="2"/>
        <v>117379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522830</v>
      </c>
      <c r="I54" s="52">
        <f>IFERROR(VLOOKUP($A54, ワクチン一般接種!$A:$G, I$4, FALSE), 0)</f>
        <v>450930</v>
      </c>
      <c r="J54" s="52">
        <f>IFERROR(VLOOKUP($A54, ワクチン一般接種!$A:$G, J$4, FALSE), 0)</f>
        <v>15517</v>
      </c>
      <c r="K54" s="52">
        <f>IFERROR(VLOOKUP($A54, ワクチン一般接種!$A:$G, K$4, FALSE), 0)</f>
        <v>56383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466447</v>
      </c>
      <c r="O54" s="53">
        <f t="shared" si="2"/>
        <v>56383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522059</v>
      </c>
      <c r="I55" s="52">
        <f>IFERROR(VLOOKUP($A55, ワクチン一般接種!$A:$G, I$4, FALSE), 0)</f>
        <v>441808</v>
      </c>
      <c r="J55" s="52">
        <f>IFERROR(VLOOKUP($A55, ワクチン一般接種!$A:$G, J$4, FALSE), 0)</f>
        <v>15893</v>
      </c>
      <c r="K55" s="52">
        <f>IFERROR(VLOOKUP($A55, ワクチン一般接種!$A:$G, K$4, FALSE), 0)</f>
        <v>64358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457701</v>
      </c>
      <c r="O55" s="53">
        <f t="shared" si="2"/>
        <v>64358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615497</v>
      </c>
      <c r="I56" s="52">
        <f>IFERROR(VLOOKUP($A56, ワクチン一般接種!$A:$G, I$4, FALSE), 0)</f>
        <v>507328</v>
      </c>
      <c r="J56" s="52">
        <f>IFERROR(VLOOKUP($A56, ワクチン一般接種!$A:$G, J$4, FALSE), 0)</f>
        <v>18314</v>
      </c>
      <c r="K56" s="52">
        <f>IFERROR(VLOOKUP($A56, ワクチン一般接種!$A:$G, K$4, FALSE), 0)</f>
        <v>89855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657647</v>
      </c>
      <c r="O56" s="53">
        <f t="shared" si="2"/>
        <v>231105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738795</v>
      </c>
      <c r="I57" s="52">
        <f>IFERROR(VLOOKUP($A57, ワクチン一般接種!$A:$G, I$4, FALSE), 0)</f>
        <v>612167</v>
      </c>
      <c r="J57" s="52">
        <f>IFERROR(VLOOKUP($A57, ワクチン一般接種!$A:$G, J$4, FALSE), 0)</f>
        <v>19178</v>
      </c>
      <c r="K57" s="52">
        <f>IFERROR(VLOOKUP($A57, ワクチン一般接種!$A:$G, K$4, FALSE), 0)</f>
        <v>107450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697732</v>
      </c>
      <c r="O57" s="53">
        <f t="shared" si="2"/>
        <v>200120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785880</v>
      </c>
      <c r="I58" s="52">
        <f>IFERROR(VLOOKUP($A58, ワクチン一般接種!$A:$G, I$4, FALSE), 0)</f>
        <v>631628</v>
      </c>
      <c r="J58" s="52">
        <f>IFERROR(VLOOKUP($A58, ワクチン一般接種!$A:$G, J$4, FALSE), 0)</f>
        <v>19617</v>
      </c>
      <c r="K58" s="52">
        <f>IFERROR(VLOOKUP($A58, ワクチン一般接種!$A:$G, K$4, FALSE), 0)</f>
        <v>134635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722701</v>
      </c>
      <c r="O58" s="53">
        <f t="shared" si="2"/>
        <v>222305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787481</v>
      </c>
      <c r="I59" s="52">
        <f>IFERROR(VLOOKUP($A59, ワクチン一般接種!$A:$G, I$4, FALSE), 0)</f>
        <v>634448</v>
      </c>
      <c r="J59" s="52">
        <f>IFERROR(VLOOKUP($A59, ワクチン一般接種!$A:$G, J$4, FALSE), 0)</f>
        <v>19982</v>
      </c>
      <c r="K59" s="52">
        <f>IFERROR(VLOOKUP($A59, ワクチン一般接種!$A:$G, K$4, FALSE), 0)</f>
        <v>133051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714196</v>
      </c>
      <c r="O59" s="53">
        <f t="shared" si="2"/>
        <v>216442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751137</v>
      </c>
      <c r="I60" s="52">
        <f>IFERROR(VLOOKUP($A60, ワクチン一般接種!$A:$G, I$4, FALSE), 0)</f>
        <v>618005</v>
      </c>
      <c r="J60" s="52">
        <f>IFERROR(VLOOKUP($A60, ワクチン一般接種!$A:$G, J$4, FALSE), 0)</f>
        <v>20223</v>
      </c>
      <c r="K60" s="52">
        <f>IFERROR(VLOOKUP($A60, ワクチン一般接種!$A:$G, K$4, FALSE), 0)</f>
        <v>112909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701791</v>
      </c>
      <c r="O60" s="53">
        <f t="shared" si="2"/>
        <v>208549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730814</v>
      </c>
      <c r="I61" s="52">
        <f>IFERROR(VLOOKUP($A61, ワクチン一般接種!$A:$G, I$4, FALSE), 0)</f>
        <v>586958</v>
      </c>
      <c r="J61" s="52">
        <f>IFERROR(VLOOKUP($A61, ワクチン一般接種!$A:$G, J$4, FALSE), 0)</f>
        <v>20434</v>
      </c>
      <c r="K61" s="52">
        <f>IFERROR(VLOOKUP($A61, ワクチン一般接種!$A:$G, K$4, FALSE), 0)</f>
        <v>123422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607392</v>
      </c>
      <c r="O61" s="53">
        <f t="shared" si="2"/>
        <v>123422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734666</v>
      </c>
      <c r="I62" s="52">
        <f>IFERROR(VLOOKUP($A62, ワクチン一般接種!$A:$G, I$4, FALSE), 0)</f>
        <v>533947</v>
      </c>
      <c r="J62" s="52">
        <f>IFERROR(VLOOKUP($A62, ワクチン一般接種!$A:$G, J$4, FALSE), 0)</f>
        <v>22799</v>
      </c>
      <c r="K62" s="52">
        <f>IFERROR(VLOOKUP($A62, ワクチン一般接種!$A:$G, K$4, FALSE), 0)</f>
        <v>177920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556746</v>
      </c>
      <c r="O62" s="53">
        <f t="shared" si="2"/>
        <v>177920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831125</v>
      </c>
      <c r="I63" s="52">
        <f>IFERROR(VLOOKUP($A63, ワクチン一般接種!$A:$G, I$4, FALSE), 0)</f>
        <v>620362</v>
      </c>
      <c r="J63" s="52">
        <f>IFERROR(VLOOKUP($A63, ワクチン一般接種!$A:$G, J$4, FALSE), 0)</f>
        <v>28967</v>
      </c>
      <c r="K63" s="52">
        <f>IFERROR(VLOOKUP($A63, ワクチン一般接種!$A:$G, K$4, FALSE), 0)</f>
        <v>181796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755910</v>
      </c>
      <c r="O63" s="53">
        <f t="shared" si="2"/>
        <v>314552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924384</v>
      </c>
      <c r="I64" s="52">
        <f>IFERROR(VLOOKUP($A64, ワクチン一般接種!$A:$G, I$4, FALSE), 0)</f>
        <v>674574</v>
      </c>
      <c r="J64" s="52">
        <f>IFERROR(VLOOKUP($A64, ワクチン一般接種!$A:$G, J$4, FALSE), 0)</f>
        <v>29158</v>
      </c>
      <c r="K64" s="52">
        <f>IFERROR(VLOOKUP($A64, ワクチン一般接種!$A:$G, K$4, FALSE), 0)</f>
        <v>220652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776411</v>
      </c>
      <c r="O64" s="53">
        <f t="shared" si="2"/>
        <v>309895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959803</v>
      </c>
      <c r="I65" s="52">
        <f>IFERROR(VLOOKUP($A65, ワクチン一般接種!$A:$G, I$4, FALSE), 0)</f>
        <v>659463</v>
      </c>
      <c r="J65" s="52">
        <f>IFERROR(VLOOKUP($A65, ワクチン一般接種!$A:$G, J$4, FALSE), 0)</f>
        <v>27303</v>
      </c>
      <c r="K65" s="52">
        <f>IFERROR(VLOOKUP($A65, ワクチン一般接種!$A:$G, K$4, FALSE), 0)</f>
        <v>273037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755507</v>
      </c>
      <c r="O65" s="53">
        <f t="shared" si="2"/>
        <v>371680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959783</v>
      </c>
      <c r="I66" s="52">
        <f>IFERROR(VLOOKUP($A66, ワクチン一般接種!$A:$G, I$4, FALSE), 0)</f>
        <v>643335</v>
      </c>
      <c r="J66" s="52">
        <f>IFERROR(VLOOKUP($A66, ワクチン一般接種!$A:$G, J$4, FALSE), 0)</f>
        <v>29000</v>
      </c>
      <c r="K66" s="52">
        <f>IFERROR(VLOOKUP($A66, ワクチン一般接種!$A:$G, K$4, FALSE), 0)</f>
        <v>287448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726304</v>
      </c>
      <c r="O66" s="53">
        <f t="shared" si="2"/>
        <v>370070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931389</v>
      </c>
      <c r="I67" s="52">
        <f>IFERROR(VLOOKUP($A67, ワクチン一般接種!$A:$G, I$4, FALSE), 0)</f>
        <v>648201</v>
      </c>
      <c r="J67" s="52">
        <f>IFERROR(VLOOKUP($A67, ワクチン一般接種!$A:$G, J$4, FALSE), 0)</f>
        <v>29071</v>
      </c>
      <c r="K67" s="52">
        <f>IFERROR(VLOOKUP($A67, ワクチン一般接種!$A:$G, K$4, FALSE), 0)</f>
        <v>254117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733775</v>
      </c>
      <c r="O67" s="53">
        <f t="shared" si="2"/>
        <v>345597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912689</v>
      </c>
      <c r="I68" s="52">
        <f>IFERROR(VLOOKUP($A68, ワクチン一般接種!$A:$G, I$4, FALSE), 0)</f>
        <v>611627</v>
      </c>
      <c r="J68" s="52">
        <f>IFERROR(VLOOKUP($A68, ワクチン一般接種!$A:$G, J$4, FALSE), 0)</f>
        <v>32799</v>
      </c>
      <c r="K68" s="52">
        <f>IFERROR(VLOOKUP($A68, ワクチン一般接種!$A:$G, K$4, FALSE), 0)</f>
        <v>268263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644426</v>
      </c>
      <c r="O68" s="53">
        <f t="shared" si="2"/>
        <v>268263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902278</v>
      </c>
      <c r="I69" s="52">
        <f>IFERROR(VLOOKUP($A69, ワクチン一般接種!$A:$G, I$4, FALSE), 0)</f>
        <v>554790</v>
      </c>
      <c r="J69" s="52">
        <f>IFERROR(VLOOKUP($A69, ワクチン一般接種!$A:$G, J$4, FALSE), 0)</f>
        <v>33637</v>
      </c>
      <c r="K69" s="52">
        <f>IFERROR(VLOOKUP($A69, ワクチン一般接種!$A:$G, K$4, FALSE), 0)</f>
        <v>313851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588427</v>
      </c>
      <c r="O69" s="53">
        <f t="shared" si="2"/>
        <v>313851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986918</v>
      </c>
      <c r="I70" s="52">
        <f>IFERROR(VLOOKUP($A70, ワクチン一般接種!$A:$G, I$4, FALSE), 0)</f>
        <v>555367</v>
      </c>
      <c r="J70" s="52">
        <f>IFERROR(VLOOKUP($A70, ワクチン一般接種!$A:$G, J$4, FALSE), 0)</f>
        <v>29401</v>
      </c>
      <c r="K70" s="52">
        <f>IFERROR(VLOOKUP($A70, ワクチン一般接種!$A:$G, K$4, FALSE), 0)</f>
        <v>402150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676197</v>
      </c>
      <c r="O70" s="53">
        <f t="shared" si="2"/>
        <v>525686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1094635</v>
      </c>
      <c r="I71" s="52">
        <f>IFERROR(VLOOKUP($A71, ワクチン一般接種!$A:$G, I$4, FALSE), 0)</f>
        <v>600536</v>
      </c>
      <c r="J71" s="52">
        <f>IFERROR(VLOOKUP($A71, ワクチン一般接種!$A:$G, J$4, FALSE), 0)</f>
        <v>29312</v>
      </c>
      <c r="K71" s="52">
        <f>IFERROR(VLOOKUP($A71, ワクチン一般接種!$A:$G, K$4, FALSE), 0)</f>
        <v>464787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673263</v>
      </c>
      <c r="O71" s="53">
        <f t="shared" ref="O71:O134" si="4">IF($A71="", "", F71+G71+K71+L71)</f>
        <v>536735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1129378</v>
      </c>
      <c r="I72" s="52">
        <f>IFERROR(VLOOKUP($A72, ワクチン一般接種!$A:$G, I$4, FALSE), 0)</f>
        <v>581562</v>
      </c>
      <c r="J72" s="52">
        <f>IFERROR(VLOOKUP($A72, ワクチン一般接種!$A:$G, J$4, FALSE), 0)</f>
        <v>30123</v>
      </c>
      <c r="K72" s="52">
        <f>IFERROR(VLOOKUP($A72, ワクチン一般接種!$A:$G, K$4, FALSE), 0)</f>
        <v>517693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658379</v>
      </c>
      <c r="O72" s="53">
        <f t="shared" si="4"/>
        <v>589734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1126553</v>
      </c>
      <c r="I73" s="52">
        <f>IFERROR(VLOOKUP($A73, ワクチン一般接種!$A:$G, I$4, FALSE), 0)</f>
        <v>590049</v>
      </c>
      <c r="J73" s="52">
        <f>IFERROR(VLOOKUP($A73, ワクチン一般接種!$A:$G, J$4, FALSE), 0)</f>
        <v>31641</v>
      </c>
      <c r="K73" s="52">
        <f>IFERROR(VLOOKUP($A73, ワクチン一般接種!$A:$G, K$4, FALSE), 0)</f>
        <v>504863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673227</v>
      </c>
      <c r="O73" s="53">
        <f t="shared" si="4"/>
        <v>582656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1078473</v>
      </c>
      <c r="I74" s="52">
        <f>IFERROR(VLOOKUP($A74, ワクチン一般接種!$A:$G, I$4, FALSE), 0)</f>
        <v>567741</v>
      </c>
      <c r="J74" s="52">
        <f>IFERROR(VLOOKUP($A74, ワクチン一般接種!$A:$G, J$4, FALSE), 0)</f>
        <v>29419</v>
      </c>
      <c r="K74" s="52">
        <f>IFERROR(VLOOKUP($A74, ワクチン一般接種!$A:$G, K$4, FALSE), 0)</f>
        <v>481313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649417</v>
      </c>
      <c r="O74" s="53">
        <f t="shared" si="4"/>
        <v>555004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1072349</v>
      </c>
      <c r="I75" s="52">
        <f>IFERROR(VLOOKUP($A75, ワクチン一般接種!$A:$G, I$4, FALSE), 0)</f>
        <v>603119</v>
      </c>
      <c r="J75" s="52">
        <f>IFERROR(VLOOKUP($A75, ワクチン一般接種!$A:$G, J$4, FALSE), 0)</f>
        <v>36769</v>
      </c>
      <c r="K75" s="52">
        <f>IFERROR(VLOOKUP($A75, ワクチン一般接種!$A:$G, K$4, FALSE), 0)</f>
        <v>432461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639888</v>
      </c>
      <c r="O75" s="53">
        <f t="shared" si="4"/>
        <v>432461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1073628</v>
      </c>
      <c r="I76" s="52">
        <f>IFERROR(VLOOKUP($A76, ワクチン一般接種!$A:$G, I$4, FALSE), 0)</f>
        <v>600530</v>
      </c>
      <c r="J76" s="52">
        <f>IFERROR(VLOOKUP($A76, ワクチン一般接種!$A:$G, J$4, FALSE), 0)</f>
        <v>39072</v>
      </c>
      <c r="K76" s="52">
        <f>IFERROR(VLOOKUP($A76, ワクチン一般接種!$A:$G, K$4, FALSE), 0)</f>
        <v>434026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639602</v>
      </c>
      <c r="O76" s="53">
        <f t="shared" si="4"/>
        <v>434026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1119089</v>
      </c>
      <c r="I77" s="52">
        <f>IFERROR(VLOOKUP($A77, ワクチン一般接種!$A:$G, I$4, FALSE), 0)</f>
        <v>579913</v>
      </c>
      <c r="J77" s="52">
        <f>IFERROR(VLOOKUP($A77, ワクチン一般接種!$A:$G, J$4, FALSE), 0)</f>
        <v>46644</v>
      </c>
      <c r="K77" s="52">
        <f>IFERROR(VLOOKUP($A77, ワクチン一般接種!$A:$G, K$4, FALSE), 0)</f>
        <v>489308</v>
      </c>
      <c r="L77" s="52">
        <f>IFERROR(VLOOKUP($A77, ワクチン一般接種!$A:$G, L$4, FALSE), 0)</f>
        <v>3224</v>
      </c>
      <c r="M77" s="102">
        <f t="shared" si="5"/>
        <v>44368</v>
      </c>
      <c r="N77" s="53">
        <f t="shared" si="3"/>
        <v>701554</v>
      </c>
      <c r="O77" s="53">
        <f t="shared" si="4"/>
        <v>616315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1239450</v>
      </c>
      <c r="I78" s="52">
        <f>IFERROR(VLOOKUP($A78, ワクチン一般接種!$A:$G, I$4, FALSE), 0)</f>
        <v>599608</v>
      </c>
      <c r="J78" s="52">
        <f>IFERROR(VLOOKUP($A78, ワクチン一般接種!$A:$G, J$4, FALSE), 0)</f>
        <v>48098</v>
      </c>
      <c r="K78" s="52">
        <f>IFERROR(VLOOKUP($A78, ワクチン一般接種!$A:$G, K$4, FALSE), 0)</f>
        <v>589015</v>
      </c>
      <c r="L78" s="52">
        <f>IFERROR(VLOOKUP($A78, ワクチン一般接種!$A:$G, L$4, FALSE), 0)</f>
        <v>2729</v>
      </c>
      <c r="M78" s="102">
        <f t="shared" si="5"/>
        <v>44369</v>
      </c>
      <c r="N78" s="53">
        <f t="shared" si="3"/>
        <v>694125</v>
      </c>
      <c r="O78" s="53">
        <f t="shared" si="4"/>
        <v>639460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1259484</v>
      </c>
      <c r="I79" s="52">
        <f>IFERROR(VLOOKUP($A79, ワクチン一般接種!$A:$G, I$4, FALSE), 0)</f>
        <v>601002</v>
      </c>
      <c r="J79" s="52">
        <f>IFERROR(VLOOKUP($A79, ワクチン一般接種!$A:$G, J$4, FALSE), 0)</f>
        <v>47577</v>
      </c>
      <c r="K79" s="52">
        <f>IFERROR(VLOOKUP($A79, ワクチン一般接種!$A:$G, K$4, FALSE), 0)</f>
        <v>607542</v>
      </c>
      <c r="L79" s="52">
        <f>IFERROR(VLOOKUP($A79, ワクチン一般接種!$A:$G, L$4, FALSE), 0)</f>
        <v>3363</v>
      </c>
      <c r="M79" s="102">
        <f t="shared" si="5"/>
        <v>44370</v>
      </c>
      <c r="N79" s="53">
        <f t="shared" si="3"/>
        <v>700233</v>
      </c>
      <c r="O79" s="53">
        <f t="shared" si="4"/>
        <v>670737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1247138</v>
      </c>
      <c r="I80" s="52">
        <f>IFERROR(VLOOKUP($A80, ワクチン一般接種!$A:$G, I$4, FALSE), 0)</f>
        <v>587925</v>
      </c>
      <c r="J80" s="52">
        <f>IFERROR(VLOOKUP($A80, ワクチン一般接種!$A:$G, J$4, FALSE), 0)</f>
        <v>45654</v>
      </c>
      <c r="K80" s="52">
        <f>IFERROR(VLOOKUP($A80, ワクチン一般接種!$A:$G, K$4, FALSE), 0)</f>
        <v>610268</v>
      </c>
      <c r="L80" s="52">
        <f>IFERROR(VLOOKUP($A80, ワクチン一般接種!$A:$G, L$4, FALSE), 0)</f>
        <v>3291</v>
      </c>
      <c r="M80" s="102">
        <f t="shared" si="5"/>
        <v>44371</v>
      </c>
      <c r="N80" s="53">
        <f t="shared" si="3"/>
        <v>678961</v>
      </c>
      <c r="O80" s="53">
        <f t="shared" si="4"/>
        <v>677598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1223624</v>
      </c>
      <c r="I81" s="52">
        <f>IFERROR(VLOOKUP($A81, ワクチン一般接種!$A:$G, I$4, FALSE), 0)</f>
        <v>566930</v>
      </c>
      <c r="J81" s="52">
        <f>IFERROR(VLOOKUP($A81, ワクチン一般接種!$A:$G, J$4, FALSE), 0)</f>
        <v>49288</v>
      </c>
      <c r="K81" s="52">
        <f>IFERROR(VLOOKUP($A81, ワクチン一般接種!$A:$G, K$4, FALSE), 0)</f>
        <v>603642</v>
      </c>
      <c r="L81" s="52">
        <f>IFERROR(VLOOKUP($A81, ワクチン一般接種!$A:$G, L$4, FALSE), 0)</f>
        <v>3764</v>
      </c>
      <c r="M81" s="102">
        <f t="shared" si="5"/>
        <v>44372</v>
      </c>
      <c r="N81" s="53">
        <f t="shared" si="3"/>
        <v>669513</v>
      </c>
      <c r="O81" s="53">
        <f t="shared" si="4"/>
        <v>682466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1246864</v>
      </c>
      <c r="I82" s="52">
        <f>IFERROR(VLOOKUP($A82, ワクチン一般接種!$A:$G, I$4, FALSE), 0)</f>
        <v>614657</v>
      </c>
      <c r="J82" s="52">
        <f>IFERROR(VLOOKUP($A82, ワクチン一般接種!$A:$G, J$4, FALSE), 0)</f>
        <v>54188</v>
      </c>
      <c r="K82" s="52">
        <f>IFERROR(VLOOKUP($A82, ワクチン一般接種!$A:$G, K$4, FALSE), 0)</f>
        <v>574191</v>
      </c>
      <c r="L82" s="52">
        <f>IFERROR(VLOOKUP($A82, ワクチン一般接種!$A:$G, L$4, FALSE), 0)</f>
        <v>3828</v>
      </c>
      <c r="M82" s="102">
        <f t="shared" si="5"/>
        <v>44373</v>
      </c>
      <c r="N82" s="53">
        <f t="shared" si="3"/>
        <v>668845</v>
      </c>
      <c r="O82" s="53">
        <f t="shared" si="4"/>
        <v>578019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1237036</v>
      </c>
      <c r="I83" s="52">
        <f>IFERROR(VLOOKUP($A83, ワクチン一般接種!$A:$G, I$4, FALSE), 0)</f>
        <v>650365</v>
      </c>
      <c r="J83" s="52">
        <f>IFERROR(VLOOKUP($A83, ワクチン一般接種!$A:$G, J$4, FALSE), 0)</f>
        <v>53021</v>
      </c>
      <c r="K83" s="52">
        <f>IFERROR(VLOOKUP($A83, ワクチン一般接種!$A:$G, K$4, FALSE), 0)</f>
        <v>529031</v>
      </c>
      <c r="L83" s="52">
        <f>IFERROR(VLOOKUP($A83, ワクチン一般接種!$A:$G, L$4, FALSE), 0)</f>
        <v>4619</v>
      </c>
      <c r="M83" s="102">
        <f t="shared" si="5"/>
        <v>44374</v>
      </c>
      <c r="N83" s="53">
        <f t="shared" si="3"/>
        <v>703386</v>
      </c>
      <c r="O83" s="53">
        <f t="shared" si="4"/>
        <v>533650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1210122</v>
      </c>
      <c r="I84" s="52">
        <f>IFERROR(VLOOKUP($A84, ワクチン一般接種!$A:$G, I$4, FALSE), 0)</f>
        <v>540482</v>
      </c>
      <c r="J84" s="52">
        <f>IFERROR(VLOOKUP($A84, ワクチン一般接種!$A:$G, J$4, FALSE), 0)</f>
        <v>45368</v>
      </c>
      <c r="K84" s="52">
        <f>IFERROR(VLOOKUP($A84, ワクチン一般接種!$A:$G, K$4, FALSE), 0)</f>
        <v>605759</v>
      </c>
      <c r="L84" s="52">
        <f>IFERROR(VLOOKUP($A84, ワクチン一般接種!$A:$G, L$4, FALSE), 0)</f>
        <v>18513</v>
      </c>
      <c r="M84" s="102">
        <f t="shared" si="5"/>
        <v>44375</v>
      </c>
      <c r="N84" s="53">
        <f t="shared" si="3"/>
        <v>664959</v>
      </c>
      <c r="O84" s="53">
        <f t="shared" si="4"/>
        <v>704818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1305554</v>
      </c>
      <c r="I85" s="52">
        <f>IFERROR(VLOOKUP($A85, ワクチン一般接種!$A:$G, I$4, FALSE), 0)</f>
        <v>577232</v>
      </c>
      <c r="J85" s="52">
        <f>IFERROR(VLOOKUP($A85, ワクチン一般接種!$A:$G, J$4, FALSE), 0)</f>
        <v>46927</v>
      </c>
      <c r="K85" s="52">
        <f>IFERROR(VLOOKUP($A85, ワクチン一般接種!$A:$G, K$4, FALSE), 0)</f>
        <v>662365</v>
      </c>
      <c r="L85" s="52">
        <f>IFERROR(VLOOKUP($A85, ワクチン一般接種!$A:$G, L$4, FALSE), 0)</f>
        <v>19030</v>
      </c>
      <c r="M85" s="102">
        <f t="shared" si="5"/>
        <v>44376</v>
      </c>
      <c r="N85" s="53">
        <f t="shared" si="3"/>
        <v>663595</v>
      </c>
      <c r="O85" s="53">
        <f t="shared" si="4"/>
        <v>736440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1318403</v>
      </c>
      <c r="I86" s="52">
        <f>IFERROR(VLOOKUP($A86, ワクチン一般接種!$A:$G, I$4, FALSE), 0)</f>
        <v>592689</v>
      </c>
      <c r="J86" s="52">
        <f>IFERROR(VLOOKUP($A86, ワクチン一般接種!$A:$G, J$4, FALSE), 0)</f>
        <v>49018</v>
      </c>
      <c r="K86" s="52">
        <f>IFERROR(VLOOKUP($A86, ワクチン一般接種!$A:$G, K$4, FALSE), 0)</f>
        <v>657689</v>
      </c>
      <c r="L86" s="52">
        <f>IFERROR(VLOOKUP($A86, ワクチン一般接種!$A:$G, L$4, FALSE), 0)</f>
        <v>19007</v>
      </c>
      <c r="M86" s="102">
        <f t="shared" si="5"/>
        <v>44377</v>
      </c>
      <c r="N86" s="53">
        <f t="shared" si="3"/>
        <v>673808</v>
      </c>
      <c r="O86" s="53">
        <f t="shared" si="4"/>
        <v>723774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1068768</v>
      </c>
      <c r="I87" s="52">
        <f>IFERROR(VLOOKUP($A87, ワクチン一般接種!$A:$G, I$4, FALSE), 0)</f>
        <v>388810</v>
      </c>
      <c r="J87" s="52">
        <f>IFERROR(VLOOKUP($A87, ワクチン一般接種!$A:$G, J$4, FALSE), 0)</f>
        <v>48022</v>
      </c>
      <c r="K87" s="52">
        <f>IFERROR(VLOOKUP($A87, ワクチン一般接種!$A:$G, K$4, FALSE), 0)</f>
        <v>612345</v>
      </c>
      <c r="L87" s="52">
        <f>IFERROR(VLOOKUP($A87, ワクチン一般接種!$A:$G, L$4, FALSE), 0)</f>
        <v>19591</v>
      </c>
      <c r="M87" s="102">
        <f t="shared" si="5"/>
        <v>44378</v>
      </c>
      <c r="N87" s="53">
        <f t="shared" si="3"/>
        <v>473767</v>
      </c>
      <c r="O87" s="53">
        <f t="shared" si="4"/>
        <v>689798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1017796</v>
      </c>
      <c r="I88" s="52">
        <f>IFERROR(VLOOKUP($A88, ワクチン一般接種!$A:$G, I$4, FALSE), 0)</f>
        <v>327248</v>
      </c>
      <c r="J88" s="52">
        <f>IFERROR(VLOOKUP($A88, ワクチン一般接種!$A:$G, J$4, FALSE), 0)</f>
        <v>49230</v>
      </c>
      <c r="K88" s="52">
        <f>IFERROR(VLOOKUP($A88, ワクチン一般接種!$A:$G, K$4, FALSE), 0)</f>
        <v>621823</v>
      </c>
      <c r="L88" s="52">
        <f>IFERROR(VLOOKUP($A88, ワクチン一般接種!$A:$G, L$4, FALSE), 0)</f>
        <v>19495</v>
      </c>
      <c r="M88" s="102">
        <f t="shared" si="5"/>
        <v>44379</v>
      </c>
      <c r="N88" s="53">
        <f t="shared" si="3"/>
        <v>402862</v>
      </c>
      <c r="O88" s="53">
        <f t="shared" si="4"/>
        <v>696758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1300398</v>
      </c>
      <c r="I89" s="52">
        <f>IFERROR(VLOOKUP($A89, ワクチン一般接種!$A:$G, I$4, FALSE), 0)</f>
        <v>637051</v>
      </c>
      <c r="J89" s="52">
        <f>IFERROR(VLOOKUP($A89, ワクチン一般接種!$A:$G, J$4, FALSE), 0)</f>
        <v>62781</v>
      </c>
      <c r="K89" s="52">
        <f>IFERROR(VLOOKUP($A89, ワクチン一般接種!$A:$G, K$4, FALSE), 0)</f>
        <v>580687</v>
      </c>
      <c r="L89" s="52">
        <f>IFERROR(VLOOKUP($A89, ワクチン一般接種!$A:$G, L$4, FALSE), 0)</f>
        <v>19879</v>
      </c>
      <c r="M89" s="102">
        <f t="shared" si="5"/>
        <v>44380</v>
      </c>
      <c r="N89" s="53">
        <f t="shared" si="3"/>
        <v>699832</v>
      </c>
      <c r="O89" s="53">
        <f t="shared" si="4"/>
        <v>600566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1244740</v>
      </c>
      <c r="I90" s="52">
        <f>IFERROR(VLOOKUP($A90, ワクチン一般接種!$A:$G, I$4, FALSE), 0)</f>
        <v>646624</v>
      </c>
      <c r="J90" s="52">
        <f>IFERROR(VLOOKUP($A90, ワクチン一般接種!$A:$G, J$4, FALSE), 0)</f>
        <v>54022</v>
      </c>
      <c r="K90" s="52">
        <f>IFERROR(VLOOKUP($A90, ワクチン一般接種!$A:$G, K$4, FALSE), 0)</f>
        <v>521758</v>
      </c>
      <c r="L90" s="52">
        <f>IFERROR(VLOOKUP($A90, ワクチン一般接種!$A:$G, L$4, FALSE), 0)</f>
        <v>22336</v>
      </c>
      <c r="M90" s="102">
        <f t="shared" si="5"/>
        <v>44381</v>
      </c>
      <c r="N90" s="53">
        <f t="shared" si="3"/>
        <v>700646</v>
      </c>
      <c r="O90" s="53">
        <f t="shared" si="4"/>
        <v>544094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1260457</v>
      </c>
      <c r="I91" s="52">
        <f>IFERROR(VLOOKUP($A91, ワクチン一般接種!$A:$G, I$4, FALSE), 0)</f>
        <v>631434</v>
      </c>
      <c r="J91" s="52">
        <f>IFERROR(VLOOKUP($A91, ワクチン一般接種!$A:$G, J$4, FALSE), 0)</f>
        <v>60793</v>
      </c>
      <c r="K91" s="52">
        <f>IFERROR(VLOOKUP($A91, ワクチン一般接種!$A:$G, K$4, FALSE), 0)</f>
        <v>539987</v>
      </c>
      <c r="L91" s="52">
        <f>IFERROR(VLOOKUP($A91, ワクチン一般接種!$A:$G, L$4, FALSE), 0)</f>
        <v>28243</v>
      </c>
      <c r="M91" s="102">
        <f t="shared" si="5"/>
        <v>44382</v>
      </c>
      <c r="N91" s="53">
        <f t="shared" si="3"/>
        <v>755905</v>
      </c>
      <c r="O91" s="53">
        <f t="shared" si="4"/>
        <v>649641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1337582</v>
      </c>
      <c r="I92" s="52">
        <f>IFERROR(VLOOKUP($A92, ワクチン一般接種!$A:$G, I$4, FALSE), 0)</f>
        <v>666464</v>
      </c>
      <c r="J92" s="52">
        <f>IFERROR(VLOOKUP($A92, ワクチン一般接種!$A:$G, J$4, FALSE), 0)</f>
        <v>65544</v>
      </c>
      <c r="K92" s="52">
        <f>IFERROR(VLOOKUP($A92, ワクチン一般接種!$A:$G, K$4, FALSE), 0)</f>
        <v>577091</v>
      </c>
      <c r="L92" s="52">
        <f>IFERROR(VLOOKUP($A92, ワクチン一般接種!$A:$G, L$4, FALSE), 0)</f>
        <v>28483</v>
      </c>
      <c r="M92" s="102">
        <f t="shared" si="5"/>
        <v>44383</v>
      </c>
      <c r="N92" s="53">
        <f t="shared" si="3"/>
        <v>778599</v>
      </c>
      <c r="O92" s="53">
        <f t="shared" si="4"/>
        <v>658748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1355059</v>
      </c>
      <c r="I93" s="52">
        <f>IFERROR(VLOOKUP($A93, ワクチン一般接種!$A:$G, I$4, FALSE), 0)</f>
        <v>699014</v>
      </c>
      <c r="J93" s="52">
        <f>IFERROR(VLOOKUP($A93, ワクチン一般接種!$A:$G, J$4, FALSE), 0)</f>
        <v>70298</v>
      </c>
      <c r="K93" s="52">
        <f>IFERROR(VLOOKUP($A93, ワクチン一般接種!$A:$G, K$4, FALSE), 0)</f>
        <v>559175</v>
      </c>
      <c r="L93" s="52">
        <f>IFERROR(VLOOKUP($A93, ワクチン一般接種!$A:$G, L$4, FALSE), 0)</f>
        <v>26572</v>
      </c>
      <c r="M93" s="102">
        <f t="shared" si="5"/>
        <v>44384</v>
      </c>
      <c r="N93" s="53">
        <f t="shared" si="3"/>
        <v>800277</v>
      </c>
      <c r="O93" s="53">
        <f t="shared" si="4"/>
        <v>631435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1337141</v>
      </c>
      <c r="I94" s="52">
        <f>IFERROR(VLOOKUP($A94, ワクチン一般接種!$A:$G, I$4, FALSE), 0)</f>
        <v>671999</v>
      </c>
      <c r="J94" s="52">
        <f>IFERROR(VLOOKUP($A94, ワクチン一般接種!$A:$G, J$4, FALSE), 0)</f>
        <v>80307</v>
      </c>
      <c r="K94" s="52">
        <f>IFERROR(VLOOKUP($A94, ワクチン一般接種!$A:$G, K$4, FALSE), 0)</f>
        <v>556496</v>
      </c>
      <c r="L94" s="52">
        <f>IFERROR(VLOOKUP($A94, ワクチン一般接種!$A:$G, L$4, FALSE), 0)</f>
        <v>28339</v>
      </c>
      <c r="M94" s="102">
        <f t="shared" si="5"/>
        <v>44385</v>
      </c>
      <c r="N94" s="53">
        <f t="shared" si="3"/>
        <v>789042</v>
      </c>
      <c r="O94" s="53">
        <f t="shared" si="4"/>
        <v>631439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1322046</v>
      </c>
      <c r="I95" s="52">
        <f>IFERROR(VLOOKUP($A95, ワクチン一般接種!$A:$G, I$4, FALSE), 0)</f>
        <v>656984</v>
      </c>
      <c r="J95" s="52">
        <f>IFERROR(VLOOKUP($A95, ワクチン一般接種!$A:$G, J$4, FALSE), 0)</f>
        <v>84277</v>
      </c>
      <c r="K95" s="52">
        <f>IFERROR(VLOOKUP($A95, ワクチン一般接種!$A:$G, K$4, FALSE), 0)</f>
        <v>552085</v>
      </c>
      <c r="L95" s="52">
        <f>IFERROR(VLOOKUP($A95, ワクチン一般接種!$A:$G, L$4, FALSE), 0)</f>
        <v>28700</v>
      </c>
      <c r="M95" s="102">
        <f t="shared" si="5"/>
        <v>44386</v>
      </c>
      <c r="N95" s="53">
        <f t="shared" si="3"/>
        <v>773220</v>
      </c>
      <c r="O95" s="53">
        <f t="shared" si="4"/>
        <v>627138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1417984</v>
      </c>
      <c r="I96" s="52">
        <f>IFERROR(VLOOKUP($A96, ワクチン一般接種!$A:$G, I$4, FALSE), 0)</f>
        <v>708779</v>
      </c>
      <c r="J96" s="52">
        <f>IFERROR(VLOOKUP($A96, ワクチン一般接種!$A:$G, J$4, FALSE), 0)</f>
        <v>93024</v>
      </c>
      <c r="K96" s="52">
        <f>IFERROR(VLOOKUP($A96, ワクチン一般接種!$A:$G, K$4, FALSE), 0)</f>
        <v>583750</v>
      </c>
      <c r="L96" s="52">
        <f>IFERROR(VLOOKUP($A96, ワクチン一般接種!$A:$G, L$4, FALSE), 0)</f>
        <v>32431</v>
      </c>
      <c r="M96" s="102">
        <f t="shared" si="5"/>
        <v>44387</v>
      </c>
      <c r="N96" s="53">
        <f t="shared" si="3"/>
        <v>801803</v>
      </c>
      <c r="O96" s="53">
        <f t="shared" si="4"/>
        <v>616181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1240527</v>
      </c>
      <c r="I97" s="52">
        <f>IFERROR(VLOOKUP($A97, ワクチン一般接種!$A:$G, I$4, FALSE), 0)</f>
        <v>532185</v>
      </c>
      <c r="J97" s="52">
        <f>IFERROR(VLOOKUP($A97, ワクチン一般接種!$A:$G, J$4, FALSE), 0)</f>
        <v>78744</v>
      </c>
      <c r="K97" s="52">
        <f>IFERROR(VLOOKUP($A97, ワクチン一般接種!$A:$G, K$4, FALSE), 0)</f>
        <v>596442</v>
      </c>
      <c r="L97" s="52">
        <f>IFERROR(VLOOKUP($A97, ワクチン一般接種!$A:$G, L$4, FALSE), 0)</f>
        <v>33156</v>
      </c>
      <c r="M97" s="102">
        <f t="shared" si="5"/>
        <v>44388</v>
      </c>
      <c r="N97" s="53">
        <f t="shared" si="3"/>
        <v>610929</v>
      </c>
      <c r="O97" s="53">
        <f t="shared" si="4"/>
        <v>629598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1188878</v>
      </c>
      <c r="I98" s="52">
        <f>IFERROR(VLOOKUP($A98, ワクチン一般接種!$A:$G, I$4, FALSE), 0)</f>
        <v>527080</v>
      </c>
      <c r="J98" s="52">
        <f>IFERROR(VLOOKUP($A98, ワクチン一般接種!$A:$G, J$4, FALSE), 0)</f>
        <v>67683</v>
      </c>
      <c r="K98" s="52">
        <f>IFERROR(VLOOKUP($A98, ワクチン一般接種!$A:$G, K$4, FALSE), 0)</f>
        <v>563181</v>
      </c>
      <c r="L98" s="52">
        <f>IFERROR(VLOOKUP($A98, ワクチン一般接種!$A:$G, L$4, FALSE), 0)</f>
        <v>30934</v>
      </c>
      <c r="M98" s="102">
        <f t="shared" si="5"/>
        <v>44389</v>
      </c>
      <c r="N98" s="53">
        <f t="shared" si="3"/>
        <v>664478</v>
      </c>
      <c r="O98" s="53">
        <f t="shared" si="4"/>
        <v>665984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1249440</v>
      </c>
      <c r="I99" s="52">
        <f>IFERROR(VLOOKUP($A99, ワクチン一般接種!$A:$G, I$4, FALSE), 0)</f>
        <v>558592</v>
      </c>
      <c r="J99" s="52">
        <f>IFERROR(VLOOKUP($A99, ワクチン一般接種!$A:$G, J$4, FALSE), 0)</f>
        <v>81695</v>
      </c>
      <c r="K99" s="52">
        <f>IFERROR(VLOOKUP($A99, ワクチン一般接種!$A:$G, K$4, FALSE), 0)</f>
        <v>577915</v>
      </c>
      <c r="L99" s="52">
        <f>IFERROR(VLOOKUP($A99, ワクチン一般接種!$A:$G, L$4, FALSE), 0)</f>
        <v>31238</v>
      </c>
      <c r="M99" s="102">
        <f t="shared" si="5"/>
        <v>44390</v>
      </c>
      <c r="N99" s="53">
        <f t="shared" si="3"/>
        <v>675393</v>
      </c>
      <c r="O99" s="53">
        <f t="shared" si="4"/>
        <v>647492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1248268</v>
      </c>
      <c r="I100" s="52">
        <f>IFERROR(VLOOKUP($A100, ワクチン一般接種!$A:$G, I$4, FALSE), 0)</f>
        <v>556241</v>
      </c>
      <c r="J100" s="52">
        <f>IFERROR(VLOOKUP($A100, ワクチン一般接種!$A:$G, J$4, FALSE), 0)</f>
        <v>78670</v>
      </c>
      <c r="K100" s="52">
        <f>IFERROR(VLOOKUP($A100, ワクチン一般接種!$A:$G, K$4, FALSE), 0)</f>
        <v>581169</v>
      </c>
      <c r="L100" s="52">
        <f>IFERROR(VLOOKUP($A100, ワクチン一般接種!$A:$G, L$4, FALSE), 0)</f>
        <v>32188</v>
      </c>
      <c r="M100" s="102">
        <f t="shared" si="5"/>
        <v>44391</v>
      </c>
      <c r="N100" s="53">
        <f t="shared" si="3"/>
        <v>657265</v>
      </c>
      <c r="O100" s="53">
        <f t="shared" si="4"/>
        <v>653160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(木)</v>
      </c>
      <c r="C101" s="51">
        <f>IFERROR(VLOOKUP($A101, ワクチン医療従事者等!$A:$J, $C$4, FALSE), 0)</f>
        <v>58287</v>
      </c>
      <c r="D101" s="51">
        <f>IFERROR(VLOOKUP($A101, ワクチン医療従事者等!$A:$J, $D$4, FALSE), 0)</f>
        <v>24563</v>
      </c>
      <c r="E101" s="51">
        <f>IFERROR(VLOOKUP($A101, ワクチン医療従事者等!$A:$J, $E$4, FALSE), 0)</f>
        <v>533</v>
      </c>
      <c r="F101" s="51">
        <f>IFERROR(VLOOKUP($A101, ワクチン医療従事者等!$A:$J, $F$4, FALSE), 0)</f>
        <v>31996</v>
      </c>
      <c r="G101" s="51">
        <f>IFERROR(VLOOKUP($A101, ワクチン医療従事者等!$A:$J, $G$4, FALSE), 0)</f>
        <v>1195</v>
      </c>
      <c r="H101" s="52">
        <f>IFERROR(VLOOKUP($A101, ワクチン一般接種!$A:$G, H$4, FALSE), 0)</f>
        <v>1214688</v>
      </c>
      <c r="I101" s="52">
        <f>IFERROR(VLOOKUP($A101, ワクチン一般接種!$A:$G, I$4, FALSE), 0)</f>
        <v>540536</v>
      </c>
      <c r="J101" s="52">
        <f>IFERROR(VLOOKUP($A101, ワクチン一般接種!$A:$G, J$4, FALSE), 0)</f>
        <v>79254</v>
      </c>
      <c r="K101" s="52">
        <f>IFERROR(VLOOKUP($A101, ワクチン一般接種!$A:$G, K$4, FALSE), 0)</f>
        <v>563128</v>
      </c>
      <c r="L101" s="52">
        <f>IFERROR(VLOOKUP($A101, ワクチン一般接種!$A:$G, L$4, FALSE), 0)</f>
        <v>31770</v>
      </c>
      <c r="M101" s="102">
        <f t="shared" si="5"/>
        <v>44392</v>
      </c>
      <c r="N101" s="53">
        <f t="shared" si="3"/>
        <v>644886</v>
      </c>
      <c r="O101" s="53">
        <f t="shared" si="4"/>
        <v>628089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(金)</v>
      </c>
      <c r="C102" s="51">
        <f>IFERROR(VLOOKUP($A102, ワクチン医療従事者等!$A:$J, $C$4, FALSE), 0)</f>
        <v>65454</v>
      </c>
      <c r="D102" s="51">
        <f>IFERROR(VLOOKUP($A102, ワクチン医療従事者等!$A:$J, $D$4, FALSE), 0)</f>
        <v>23717</v>
      </c>
      <c r="E102" s="51">
        <f>IFERROR(VLOOKUP($A102, ワクチン医療従事者等!$A:$J, $E$4, FALSE), 0)</f>
        <v>4551</v>
      </c>
      <c r="F102" s="51">
        <f>IFERROR(VLOOKUP($A102, ワクチン医療従事者等!$A:$J, $F$4, FALSE), 0)</f>
        <v>35455</v>
      </c>
      <c r="G102" s="51">
        <f>IFERROR(VLOOKUP($A102, ワクチン医療従事者等!$A:$J, $G$4, FALSE), 0)</f>
        <v>1731</v>
      </c>
      <c r="H102" s="52">
        <f>IFERROR(VLOOKUP($A102, ワクチン一般接種!$A:$G, H$4, FALSE), 0)</f>
        <v>1192455</v>
      </c>
      <c r="I102" s="52">
        <f>IFERROR(VLOOKUP($A102, ワクチン一般接種!$A:$G, I$4, FALSE), 0)</f>
        <v>550805</v>
      </c>
      <c r="J102" s="52">
        <f>IFERROR(VLOOKUP($A102, ワクチン一般接種!$A:$G, J$4, FALSE), 0)</f>
        <v>75153</v>
      </c>
      <c r="K102" s="52">
        <f>IFERROR(VLOOKUP($A102, ワクチン一般接種!$A:$G, K$4, FALSE), 0)</f>
        <v>536756</v>
      </c>
      <c r="L102" s="52">
        <f>IFERROR(VLOOKUP($A102, ワクチン一般接種!$A:$G, L$4, FALSE), 0)</f>
        <v>29741</v>
      </c>
      <c r="M102" s="102">
        <f t="shared" si="5"/>
        <v>44393</v>
      </c>
      <c r="N102" s="53">
        <f t="shared" si="3"/>
        <v>654226</v>
      </c>
      <c r="O102" s="53">
        <f t="shared" si="4"/>
        <v>603683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1276224</v>
      </c>
      <c r="I103" s="52">
        <f>IFERROR(VLOOKUP($A103, ワクチン一般接種!$A:$G, I$4, FALSE), 0)</f>
        <v>573626</v>
      </c>
      <c r="J103" s="52">
        <f>IFERROR(VLOOKUP($A103, ワクチン一般接種!$A:$G, J$4, FALSE), 0)</f>
        <v>78946</v>
      </c>
      <c r="K103" s="52">
        <f>IFERROR(VLOOKUP($A103, ワクチン一般接種!$A:$G, K$4, FALSE), 0)</f>
        <v>586872</v>
      </c>
      <c r="L103" s="52">
        <f>IFERROR(VLOOKUP($A103, ワクチン一般接種!$A:$G, L$4, FALSE), 0)</f>
        <v>36780</v>
      </c>
      <c r="M103" s="102">
        <f t="shared" si="5"/>
        <v>44394</v>
      </c>
      <c r="N103" s="53">
        <f t="shared" si="3"/>
        <v>652572</v>
      </c>
      <c r="O103" s="53">
        <f t="shared" si="4"/>
        <v>623652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1154797</v>
      </c>
      <c r="I104" s="52">
        <f>IFERROR(VLOOKUP($A104, ワクチン一般接種!$A:$G, I$4, FALSE), 0)</f>
        <v>429463</v>
      </c>
      <c r="J104" s="52">
        <f>IFERROR(VLOOKUP($A104, ワクチン一般接種!$A:$G, J$4, FALSE), 0)</f>
        <v>72086</v>
      </c>
      <c r="K104" s="52">
        <f>IFERROR(VLOOKUP($A104, ワクチン一般接種!$A:$G, K$4, FALSE), 0)</f>
        <v>617234</v>
      </c>
      <c r="L104" s="52">
        <f>IFERROR(VLOOKUP($A104, ワクチン一般接種!$A:$G, L$4, FALSE), 0)</f>
        <v>36014</v>
      </c>
      <c r="M104" s="102">
        <f t="shared" si="5"/>
        <v>44395</v>
      </c>
      <c r="N104" s="53">
        <f t="shared" si="3"/>
        <v>501549</v>
      </c>
      <c r="O104" s="53">
        <f t="shared" si="4"/>
        <v>653248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(月)</v>
      </c>
      <c r="C105" s="51">
        <f>IFERROR(VLOOKUP($A105, ワクチン医療従事者等!$A:$J, $C$4, FALSE), 0)</f>
        <v>112168</v>
      </c>
      <c r="D105" s="51">
        <f>IFERROR(VLOOKUP($A105, ワクチン医療従事者等!$A:$J, $D$4, FALSE), 0)</f>
        <v>29457</v>
      </c>
      <c r="E105" s="51">
        <f>IFERROR(VLOOKUP($A105, ワクチン医療従事者等!$A:$J, $E$4, FALSE), 0)</f>
        <v>14740</v>
      </c>
      <c r="F105" s="51">
        <f>IFERROR(VLOOKUP($A105, ワクチン医療従事者等!$A:$J, $F$4, FALSE), 0)</f>
        <v>60294</v>
      </c>
      <c r="G105" s="51">
        <f>IFERROR(VLOOKUP($A105, ワクチン医療従事者等!$A:$J, $G$4, FALSE), 0)</f>
        <v>7677</v>
      </c>
      <c r="H105" s="52">
        <f>IFERROR(VLOOKUP($A105, ワクチン一般接種!$A:$G, H$4, FALSE), 0)</f>
        <v>862554</v>
      </c>
      <c r="I105" s="52">
        <f>IFERROR(VLOOKUP($A105, ワクチン一般接種!$A:$G, I$4, FALSE), 0)</f>
        <v>242337</v>
      </c>
      <c r="J105" s="52">
        <f>IFERROR(VLOOKUP($A105, ワクチン一般接種!$A:$G, J$4, FALSE), 0)</f>
        <v>74487</v>
      </c>
      <c r="K105" s="52">
        <f>IFERROR(VLOOKUP($A105, ワクチン一般接種!$A:$G, K$4, FALSE), 0)</f>
        <v>506185</v>
      </c>
      <c r="L105" s="52">
        <f>IFERROR(VLOOKUP($A105, ワクチン一般接種!$A:$G, L$4, FALSE), 0)</f>
        <v>39545</v>
      </c>
      <c r="M105" s="102">
        <f t="shared" si="5"/>
        <v>44396</v>
      </c>
      <c r="N105" s="53">
        <f t="shared" si="3"/>
        <v>361021</v>
      </c>
      <c r="O105" s="53">
        <f t="shared" si="4"/>
        <v>613701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(火)</v>
      </c>
      <c r="C106" s="51">
        <f>IFERROR(VLOOKUP($A106, ワクチン医療従事者等!$A:$J, $C$4, FALSE), 0)</f>
        <v>73571</v>
      </c>
      <c r="D106" s="51">
        <f>IFERROR(VLOOKUP($A106, ワクチン医療従事者等!$A:$J, $D$4, FALSE), 0)</f>
        <v>34550</v>
      </c>
      <c r="E106" s="51">
        <f>IFERROR(VLOOKUP($A106, ワクチン医療従事者等!$A:$J, $E$4, FALSE), 0)</f>
        <v>5981</v>
      </c>
      <c r="F106" s="51">
        <f>IFERROR(VLOOKUP($A106, ワクチン医療従事者等!$A:$J, $F$4, FALSE), 0)</f>
        <v>30208</v>
      </c>
      <c r="G106" s="51">
        <f>IFERROR(VLOOKUP($A106, ワクチン医療従事者等!$A:$J, $G$4, FALSE), 0)</f>
        <v>2832</v>
      </c>
      <c r="H106" s="52">
        <f>IFERROR(VLOOKUP($A106, ワクチン一般接種!$A:$G, H$4, FALSE), 0)</f>
        <v>1129276</v>
      </c>
      <c r="I106" s="52">
        <f>IFERROR(VLOOKUP($A106, ワクチン一般接種!$A:$G, I$4, FALSE), 0)</f>
        <v>464173</v>
      </c>
      <c r="J106" s="52">
        <f>IFERROR(VLOOKUP($A106, ワクチン一般接種!$A:$G, J$4, FALSE), 0)</f>
        <v>76957</v>
      </c>
      <c r="K106" s="52">
        <f>IFERROR(VLOOKUP($A106, ワクチン一般接種!$A:$G, K$4, FALSE), 0)</f>
        <v>544165</v>
      </c>
      <c r="L106" s="52">
        <f>IFERROR(VLOOKUP($A106, ワクチン一般接種!$A:$G, L$4, FALSE), 0)</f>
        <v>43981</v>
      </c>
      <c r="M106" s="102">
        <f t="shared" si="5"/>
        <v>44397</v>
      </c>
      <c r="N106" s="53">
        <f t="shared" si="3"/>
        <v>581661</v>
      </c>
      <c r="O106" s="53">
        <f t="shared" si="4"/>
        <v>621186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(水)</v>
      </c>
      <c r="C107" s="51">
        <f>IFERROR(VLOOKUP($A107, ワクチン医療従事者等!$A:$J, $C$4, FALSE), 0)</f>
        <v>46866</v>
      </c>
      <c r="D107" s="51">
        <f>IFERROR(VLOOKUP($A107, ワクチン医療従事者等!$A:$J, $D$4, FALSE), 0)</f>
        <v>371</v>
      </c>
      <c r="E107" s="51">
        <f>IFERROR(VLOOKUP($A107, ワクチン医療従事者等!$A:$J, $E$4, FALSE), 0)</f>
        <v>3619</v>
      </c>
      <c r="F107" s="51">
        <f>IFERROR(VLOOKUP($A107, ワクチン医療従事者等!$A:$J, $F$4, FALSE), 0)</f>
        <v>35406</v>
      </c>
      <c r="G107" s="51">
        <f>IFERROR(VLOOKUP($A107, ワクチン医療従事者等!$A:$J, $G$4, FALSE), 0)</f>
        <v>7470</v>
      </c>
      <c r="H107" s="52">
        <f>IFERROR(VLOOKUP($A107, ワクチン一般接種!$A:$G, H$4, FALSE), 0)</f>
        <v>1113489</v>
      </c>
      <c r="I107" s="52">
        <f>IFERROR(VLOOKUP($A107, ワクチン一般接種!$A:$G, I$4, FALSE), 0)</f>
        <v>425794</v>
      </c>
      <c r="J107" s="52">
        <f>IFERROR(VLOOKUP($A107, ワクチン一般接種!$A:$G, J$4, FALSE), 0)</f>
        <v>82816</v>
      </c>
      <c r="K107" s="52">
        <f>IFERROR(VLOOKUP($A107, ワクチン一般接種!$A:$G, K$4, FALSE), 0)</f>
        <v>561218</v>
      </c>
      <c r="L107" s="52">
        <f>IFERROR(VLOOKUP($A107, ワクチン一般接種!$A:$G, L$4, FALSE), 0)</f>
        <v>43661</v>
      </c>
      <c r="M107" s="102">
        <f t="shared" si="5"/>
        <v>44398</v>
      </c>
      <c r="N107" s="53">
        <f t="shared" si="3"/>
        <v>512600</v>
      </c>
      <c r="O107" s="53">
        <f t="shared" si="4"/>
        <v>647755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515209</v>
      </c>
      <c r="I108" s="52">
        <f>IFERROR(VLOOKUP($A108, ワクチン一般接種!$A:$G, I$4, FALSE), 0)</f>
        <v>167907</v>
      </c>
      <c r="J108" s="52">
        <f>IFERROR(VLOOKUP($A108, ワクチン一般接種!$A:$G, J$4, FALSE), 0)</f>
        <v>57850</v>
      </c>
      <c r="K108" s="52">
        <f>IFERROR(VLOOKUP($A108, ワクチン一般接種!$A:$G, K$4, FALSE), 0)</f>
        <v>247771</v>
      </c>
      <c r="L108" s="52">
        <f>IFERROR(VLOOKUP($A108, ワクチン一般接種!$A:$G, L$4, FALSE), 0)</f>
        <v>41681</v>
      </c>
      <c r="M108" s="102">
        <f t="shared" si="5"/>
        <v>44399</v>
      </c>
      <c r="N108" s="53">
        <f t="shared" si="3"/>
        <v>225757</v>
      </c>
      <c r="O108" s="53">
        <f t="shared" si="4"/>
        <v>289452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384136</v>
      </c>
      <c r="I109" s="52">
        <f>IFERROR(VLOOKUP($A109, ワクチン一般接種!$A:$G, I$4, FALSE), 0)</f>
        <v>112821</v>
      </c>
      <c r="J109" s="52">
        <f>IFERROR(VLOOKUP($A109, ワクチン一般接種!$A:$G, J$4, FALSE), 0)</f>
        <v>54236</v>
      </c>
      <c r="K109" s="52">
        <f>IFERROR(VLOOKUP($A109, ワクチン一般接種!$A:$G, K$4, FALSE), 0)</f>
        <v>175150</v>
      </c>
      <c r="L109" s="52">
        <f>IFERROR(VLOOKUP($A109, ワクチン一般接種!$A:$G, L$4, FALSE), 0)</f>
        <v>41929</v>
      </c>
      <c r="M109" s="102">
        <f t="shared" si="5"/>
        <v>44400</v>
      </c>
      <c r="N109" s="53">
        <f t="shared" si="3"/>
        <v>167057</v>
      </c>
      <c r="O109" s="53">
        <f t="shared" si="4"/>
        <v>217079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1032981</v>
      </c>
      <c r="I110" s="52">
        <f>IFERROR(VLOOKUP($A110, ワクチン一般接種!$A:$G, I$4, FALSE), 0)</f>
        <v>262595</v>
      </c>
      <c r="J110" s="52">
        <f>IFERROR(VLOOKUP($A110, ワクチン一般接種!$A:$G, J$4, FALSE), 0)</f>
        <v>76020</v>
      </c>
      <c r="K110" s="52">
        <f>IFERROR(VLOOKUP($A110, ワクチン一般接種!$A:$G, K$4, FALSE), 0)</f>
        <v>642393</v>
      </c>
      <c r="L110" s="52">
        <f>IFERROR(VLOOKUP($A110, ワクチン一般接種!$A:$G, L$4, FALSE), 0)</f>
        <v>51973</v>
      </c>
      <c r="M110" s="102">
        <f t="shared" si="5"/>
        <v>44401</v>
      </c>
      <c r="N110" s="53">
        <f t="shared" si="3"/>
        <v>338615</v>
      </c>
      <c r="O110" s="53">
        <f t="shared" si="4"/>
        <v>694366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954189</v>
      </c>
      <c r="I111" s="52">
        <f>IFERROR(VLOOKUP($A111, ワクチン一般接種!$A:$G, I$4, FALSE), 0)</f>
        <v>239162</v>
      </c>
      <c r="J111" s="52">
        <f>IFERROR(VLOOKUP($A111, ワクチン一般接種!$A:$G, J$4, FALSE), 0)</f>
        <v>66814</v>
      </c>
      <c r="K111" s="52">
        <f>IFERROR(VLOOKUP($A111, ワクチン一般接種!$A:$G, K$4, FALSE), 0)</f>
        <v>599437</v>
      </c>
      <c r="L111" s="52">
        <f>IFERROR(VLOOKUP($A111, ワクチン一般接種!$A:$G, L$4, FALSE), 0)</f>
        <v>48776</v>
      </c>
      <c r="M111" s="102">
        <f t="shared" si="5"/>
        <v>44402</v>
      </c>
      <c r="N111" s="53">
        <f t="shared" si="3"/>
        <v>305976</v>
      </c>
      <c r="O111" s="53">
        <f t="shared" si="4"/>
        <v>648213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(月)</v>
      </c>
      <c r="C112" s="51">
        <f>IFERROR(VLOOKUP($A112, ワクチン医療従事者等!$A:$J, $C$4, FALSE), 0)</f>
        <v>69145</v>
      </c>
      <c r="D112" s="51">
        <f>IFERROR(VLOOKUP($A112, ワクチン医療従事者等!$A:$J, $D$4, FALSE), 0)</f>
        <v>20343</v>
      </c>
      <c r="E112" s="51">
        <f>IFERROR(VLOOKUP($A112, ワクチン医療従事者等!$A:$J, $E$4, FALSE), 0)</f>
        <v>5887</v>
      </c>
      <c r="F112" s="51">
        <f>IFERROR(VLOOKUP($A112, ワクチン医療従事者等!$A:$J, $F$4, FALSE), 0)</f>
        <v>40920</v>
      </c>
      <c r="G112" s="51">
        <f>IFERROR(VLOOKUP($A112, ワクチン医療従事者等!$A:$J, $G$4, FALSE), 0)</f>
        <v>1995</v>
      </c>
      <c r="H112" s="52">
        <f>IFERROR(VLOOKUP($A112, ワクチン一般接種!$A:$G, H$4, FALSE), 0)</f>
        <v>983212</v>
      </c>
      <c r="I112" s="52">
        <f>IFERROR(VLOOKUP($A112, ワクチン一般接種!$A:$G, I$4, FALSE), 0)</f>
        <v>286203</v>
      </c>
      <c r="J112" s="52">
        <f>IFERROR(VLOOKUP($A112, ワクチン一般接種!$A:$G, J$4, FALSE), 0)</f>
        <v>61285</v>
      </c>
      <c r="K112" s="52">
        <f>IFERROR(VLOOKUP($A112, ワクチン一般接種!$A:$G, K$4, FALSE), 0)</f>
        <v>580074</v>
      </c>
      <c r="L112" s="52">
        <f>IFERROR(VLOOKUP($A112, ワクチン一般接種!$A:$G, L$4, FALSE), 0)</f>
        <v>55650</v>
      </c>
      <c r="M112" s="102">
        <f t="shared" si="5"/>
        <v>44403</v>
      </c>
      <c r="N112" s="53">
        <f t="shared" si="3"/>
        <v>373718</v>
      </c>
      <c r="O112" s="53">
        <f t="shared" si="4"/>
        <v>678639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(火)</v>
      </c>
      <c r="C113" s="51">
        <f>IFERROR(VLOOKUP($A113, ワクチン医療従事者等!$A:$J, $C$4, FALSE), 0)</f>
        <v>42721</v>
      </c>
      <c r="D113" s="51">
        <f>IFERROR(VLOOKUP($A113, ワクチン医療従事者等!$A:$J, $D$4, FALSE), 0)</f>
        <v>7285</v>
      </c>
      <c r="E113" s="51">
        <f>IFERROR(VLOOKUP($A113, ワクチン医療従事者等!$A:$J, $E$4, FALSE), 0)</f>
        <v>9238</v>
      </c>
      <c r="F113" s="51">
        <f>IFERROR(VLOOKUP($A113, ワクチン医療従事者等!$A:$J, $F$4, FALSE), 0)</f>
        <v>19283</v>
      </c>
      <c r="G113" s="51">
        <f>IFERROR(VLOOKUP($A113, ワクチン医療従事者等!$A:$J, $G$4, FALSE), 0)</f>
        <v>6915</v>
      </c>
      <c r="H113" s="52">
        <f>IFERROR(VLOOKUP($A113, ワクチン一般接種!$A:$G, H$4, FALSE), 0)</f>
        <v>986073</v>
      </c>
      <c r="I113" s="52">
        <f>IFERROR(VLOOKUP($A113, ワクチン一般接種!$A:$G, I$4, FALSE), 0)</f>
        <v>319777</v>
      </c>
      <c r="J113" s="52">
        <f>IFERROR(VLOOKUP($A113, ワクチン一般接種!$A:$G, J$4, FALSE), 0)</f>
        <v>54138</v>
      </c>
      <c r="K113" s="52">
        <f>IFERROR(VLOOKUP($A113, ワクチン一般接種!$A:$G, K$4, FALSE), 0)</f>
        <v>558504</v>
      </c>
      <c r="L113" s="52">
        <f>IFERROR(VLOOKUP($A113, ワクチン一般接種!$A:$G, L$4, FALSE), 0)</f>
        <v>53654</v>
      </c>
      <c r="M113" s="102">
        <f t="shared" si="5"/>
        <v>44404</v>
      </c>
      <c r="N113" s="53">
        <f t="shared" si="3"/>
        <v>390438</v>
      </c>
      <c r="O113" s="53">
        <f t="shared" si="4"/>
        <v>638356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(水)</v>
      </c>
      <c r="C114" s="51">
        <f>IFERROR(VLOOKUP($A114, ワクチン医療従事者等!$A:$J, $C$4, FALSE), 0)</f>
        <v>30247</v>
      </c>
      <c r="D114" s="51">
        <f>IFERROR(VLOOKUP($A114, ワクチン医療従事者等!$A:$J, $D$4, FALSE), 0)</f>
        <v>11517</v>
      </c>
      <c r="E114" s="51">
        <f>IFERROR(VLOOKUP($A114, ワクチン医療従事者等!$A:$J, $E$4, FALSE), 0)</f>
        <v>283</v>
      </c>
      <c r="F114" s="51">
        <f>IFERROR(VLOOKUP($A114, ワクチン医療従事者等!$A:$J, $F$4, FALSE), 0)</f>
        <v>18441</v>
      </c>
      <c r="G114" s="51">
        <f>IFERROR(VLOOKUP($A114, ワクチン医療従事者等!$A:$J, $G$4, FALSE), 0)</f>
        <v>6</v>
      </c>
      <c r="H114" s="52">
        <f>IFERROR(VLOOKUP($A114, ワクチン一般接種!$A:$G, H$4, FALSE), 0)</f>
        <v>919192</v>
      </c>
      <c r="I114" s="52">
        <f>IFERROR(VLOOKUP($A114, ワクチン一般接種!$A:$G, I$4, FALSE), 0)</f>
        <v>289825</v>
      </c>
      <c r="J114" s="52">
        <f>IFERROR(VLOOKUP($A114, ワクチン一般接種!$A:$G, J$4, FALSE), 0)</f>
        <v>58417</v>
      </c>
      <c r="K114" s="52">
        <f>IFERROR(VLOOKUP($A114, ワクチン一般接種!$A:$G, K$4, FALSE), 0)</f>
        <v>523950</v>
      </c>
      <c r="L114" s="52">
        <f>IFERROR(VLOOKUP($A114, ワクチン一般接種!$A:$G, L$4, FALSE), 0)</f>
        <v>47000</v>
      </c>
      <c r="M114" s="102">
        <f t="shared" si="5"/>
        <v>44405</v>
      </c>
      <c r="N114" s="53">
        <f t="shared" si="3"/>
        <v>360042</v>
      </c>
      <c r="O114" s="53">
        <f t="shared" si="4"/>
        <v>589397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(木)</v>
      </c>
      <c r="C115" s="51">
        <f>IFERROR(VLOOKUP($A115, ワクチン医療従事者等!$A:$J, $C$4, FALSE), 0)</f>
        <v>30372</v>
      </c>
      <c r="D115" s="51">
        <f>IFERROR(VLOOKUP($A115, ワクチン医療従事者等!$A:$J, $D$4, FALSE), 0)</f>
        <v>9074</v>
      </c>
      <c r="E115" s="51">
        <f>IFERROR(VLOOKUP($A115, ワクチン医療従事者等!$A:$J, $E$4, FALSE), 0)</f>
        <v>23</v>
      </c>
      <c r="F115" s="51">
        <f>IFERROR(VLOOKUP($A115, ワクチン医療従事者等!$A:$J, $F$4, FALSE), 0)</f>
        <v>21242</v>
      </c>
      <c r="G115" s="51">
        <f>IFERROR(VLOOKUP($A115, ワクチン医療従事者等!$A:$J, $G$4, FALSE), 0)</f>
        <v>33</v>
      </c>
      <c r="H115" s="52">
        <f>IFERROR(VLOOKUP($A115, ワクチン一般接種!$A:$G, H$4, FALSE), 0)</f>
        <v>693944</v>
      </c>
      <c r="I115" s="52">
        <f>IFERROR(VLOOKUP($A115, ワクチン一般接種!$A:$G, I$4, FALSE), 0)</f>
        <v>228185</v>
      </c>
      <c r="J115" s="52">
        <f>IFERROR(VLOOKUP($A115, ワクチン一般接種!$A:$G, J$4, FALSE), 0)</f>
        <v>44475</v>
      </c>
      <c r="K115" s="52">
        <f>IFERROR(VLOOKUP($A115, ワクチン一般接種!$A:$G, K$4, FALSE), 0)</f>
        <v>387103</v>
      </c>
      <c r="L115" s="52">
        <f>IFERROR(VLOOKUP($A115, ワクチン一般接種!$A:$G, L$4, FALSE), 0)</f>
        <v>34181</v>
      </c>
      <c r="M115" s="102">
        <f t="shared" si="5"/>
        <v>44406</v>
      </c>
      <c r="N115" s="53">
        <f t="shared" si="3"/>
        <v>281757</v>
      </c>
      <c r="O115" s="53">
        <f t="shared" si="4"/>
        <v>442559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2">
    <mergeCell ref="D5:E5"/>
    <mergeCell ref="F5:G5"/>
    <mergeCell ref="I5:J5"/>
    <mergeCell ref="K5:L5"/>
    <mergeCell ref="P4:Q4"/>
    <mergeCell ref="M4:O4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8A501-F6FB-4805-9EFE-A4EAA2F9906A}">
  <sheetPr codeName="Sheet8"/>
  <dimension ref="A1:C327"/>
  <sheetViews>
    <sheetView tabSelected="1" workbookViewId="0">
      <selection activeCell="A103" sqref="A1:C1048576"/>
    </sheetView>
  </sheetViews>
  <sheetFormatPr defaultRowHeight="18" x14ac:dyDescent="0.55000000000000004"/>
  <sheetData>
    <row r="1" spans="1:3" x14ac:dyDescent="0.55000000000000004">
      <c r="A1">
        <v>44298</v>
      </c>
      <c r="B1">
        <v>31494</v>
      </c>
      <c r="C1">
        <v>70086</v>
      </c>
    </row>
    <row r="2" spans="1:3" x14ac:dyDescent="0.55000000000000004">
      <c r="A2">
        <v>44299</v>
      </c>
      <c r="B2">
        <v>18032</v>
      </c>
      <c r="C2">
        <v>40090</v>
      </c>
    </row>
    <row r="3" spans="1:3" x14ac:dyDescent="0.55000000000000004">
      <c r="A3">
        <v>44300</v>
      </c>
      <c r="B3">
        <v>14469</v>
      </c>
      <c r="C3">
        <v>41427</v>
      </c>
    </row>
    <row r="4" spans="1:3" x14ac:dyDescent="0.55000000000000004">
      <c r="A4">
        <v>44301</v>
      </c>
      <c r="B4">
        <v>25230</v>
      </c>
      <c r="C4">
        <v>35983</v>
      </c>
    </row>
    <row r="5" spans="1:3" x14ac:dyDescent="0.55000000000000004">
      <c r="A5">
        <v>44302</v>
      </c>
      <c r="B5">
        <v>40418</v>
      </c>
      <c r="C5">
        <v>39991</v>
      </c>
    </row>
    <row r="6" spans="1:3" x14ac:dyDescent="0.55000000000000004">
      <c r="A6">
        <v>44303</v>
      </c>
      <c r="B6">
        <v>8021</v>
      </c>
      <c r="C6">
        <v>0</v>
      </c>
    </row>
    <row r="7" spans="1:3" x14ac:dyDescent="0.55000000000000004">
      <c r="A7">
        <v>44304</v>
      </c>
      <c r="B7">
        <v>8940</v>
      </c>
      <c r="C7">
        <v>0</v>
      </c>
    </row>
    <row r="8" spans="1:3" x14ac:dyDescent="0.55000000000000004">
      <c r="A8">
        <v>44305</v>
      </c>
      <c r="B8">
        <v>98236</v>
      </c>
      <c r="C8">
        <v>54307</v>
      </c>
    </row>
    <row r="9" spans="1:3" x14ac:dyDescent="0.55000000000000004">
      <c r="A9">
        <v>44306</v>
      </c>
      <c r="B9">
        <v>149533</v>
      </c>
      <c r="C9">
        <v>27797</v>
      </c>
    </row>
    <row r="10" spans="1:3" x14ac:dyDescent="0.55000000000000004">
      <c r="A10">
        <v>44307</v>
      </c>
      <c r="B10">
        <v>186958</v>
      </c>
      <c r="C10">
        <v>26696</v>
      </c>
    </row>
    <row r="11" spans="1:3" x14ac:dyDescent="0.55000000000000004">
      <c r="A11">
        <v>44308</v>
      </c>
      <c r="B11">
        <v>187453</v>
      </c>
      <c r="C11">
        <v>21855</v>
      </c>
    </row>
    <row r="12" spans="1:3" x14ac:dyDescent="0.55000000000000004">
      <c r="A12">
        <v>44309</v>
      </c>
      <c r="B12">
        <v>203881</v>
      </c>
      <c r="C12">
        <v>29683</v>
      </c>
    </row>
    <row r="13" spans="1:3" x14ac:dyDescent="0.55000000000000004">
      <c r="A13">
        <v>44310</v>
      </c>
      <c r="B13">
        <v>36439</v>
      </c>
      <c r="C13">
        <v>0</v>
      </c>
    </row>
    <row r="14" spans="1:3" x14ac:dyDescent="0.55000000000000004">
      <c r="A14">
        <v>44311</v>
      </c>
      <c r="B14">
        <v>24262</v>
      </c>
      <c r="C14">
        <v>0</v>
      </c>
    </row>
    <row r="15" spans="1:3" x14ac:dyDescent="0.55000000000000004">
      <c r="A15">
        <v>44312</v>
      </c>
      <c r="B15">
        <v>283234</v>
      </c>
      <c r="C15">
        <v>41651</v>
      </c>
    </row>
    <row r="16" spans="1:3" x14ac:dyDescent="0.55000000000000004">
      <c r="A16">
        <v>44313</v>
      </c>
      <c r="B16">
        <v>252480</v>
      </c>
      <c r="C16">
        <v>31105</v>
      </c>
    </row>
    <row r="17" spans="1:3" x14ac:dyDescent="0.55000000000000004">
      <c r="A17">
        <v>44314</v>
      </c>
      <c r="B17">
        <v>282083</v>
      </c>
      <c r="C17">
        <v>44268</v>
      </c>
    </row>
    <row r="18" spans="1:3" x14ac:dyDescent="0.55000000000000004">
      <c r="A18">
        <v>44315</v>
      </c>
      <c r="B18">
        <v>20009</v>
      </c>
      <c r="C18">
        <v>0</v>
      </c>
    </row>
    <row r="19" spans="1:3" x14ac:dyDescent="0.55000000000000004">
      <c r="A19">
        <v>44316</v>
      </c>
      <c r="B19">
        <v>295288</v>
      </c>
      <c r="C19">
        <v>47240</v>
      </c>
    </row>
    <row r="20" spans="1:3" x14ac:dyDescent="0.55000000000000004">
      <c r="A20">
        <v>44317</v>
      </c>
      <c r="B20">
        <v>40589</v>
      </c>
      <c r="C20">
        <v>0</v>
      </c>
    </row>
    <row r="21" spans="1:3" x14ac:dyDescent="0.55000000000000004">
      <c r="A21">
        <v>44318</v>
      </c>
      <c r="B21">
        <v>24807</v>
      </c>
      <c r="C21">
        <v>0</v>
      </c>
    </row>
    <row r="22" spans="1:3" x14ac:dyDescent="0.55000000000000004">
      <c r="A22">
        <v>44319</v>
      </c>
      <c r="B22">
        <v>7197</v>
      </c>
      <c r="C22">
        <v>826</v>
      </c>
    </row>
    <row r="23" spans="1:3" x14ac:dyDescent="0.55000000000000004">
      <c r="A23">
        <v>44320</v>
      </c>
      <c r="B23">
        <v>8198</v>
      </c>
      <c r="C23">
        <v>739</v>
      </c>
    </row>
    <row r="24" spans="1:3" x14ac:dyDescent="0.55000000000000004">
      <c r="A24">
        <v>44321</v>
      </c>
      <c r="B24">
        <v>9523</v>
      </c>
      <c r="C24">
        <v>906</v>
      </c>
    </row>
    <row r="25" spans="1:3" x14ac:dyDescent="0.55000000000000004">
      <c r="A25">
        <v>44322</v>
      </c>
      <c r="B25">
        <v>312976</v>
      </c>
      <c r="C25">
        <v>70298</v>
      </c>
    </row>
    <row r="26" spans="1:3" x14ac:dyDescent="0.55000000000000004">
      <c r="A26">
        <v>44323</v>
      </c>
      <c r="B26">
        <v>140910</v>
      </c>
      <c r="C26">
        <v>51982</v>
      </c>
    </row>
    <row r="27" spans="1:3" x14ac:dyDescent="0.55000000000000004">
      <c r="A27">
        <v>44324</v>
      </c>
      <c r="B27">
        <v>59899</v>
      </c>
      <c r="C27">
        <v>6780</v>
      </c>
    </row>
    <row r="28" spans="1:3" x14ac:dyDescent="0.55000000000000004">
      <c r="A28">
        <v>44325</v>
      </c>
      <c r="B28">
        <v>73136</v>
      </c>
      <c r="C28">
        <v>8241</v>
      </c>
    </row>
    <row r="29" spans="1:3" x14ac:dyDescent="0.55000000000000004">
      <c r="A29">
        <v>44326</v>
      </c>
      <c r="B29">
        <v>255325</v>
      </c>
      <c r="C29">
        <v>92502</v>
      </c>
    </row>
    <row r="30" spans="1:3" x14ac:dyDescent="0.55000000000000004">
      <c r="A30">
        <v>44327</v>
      </c>
      <c r="B30">
        <v>214079</v>
      </c>
      <c r="C30">
        <v>115955</v>
      </c>
    </row>
    <row r="31" spans="1:3" x14ac:dyDescent="0.55000000000000004">
      <c r="A31">
        <v>44328</v>
      </c>
      <c r="B31">
        <v>237488</v>
      </c>
      <c r="C31">
        <v>143409</v>
      </c>
    </row>
    <row r="32" spans="1:3" x14ac:dyDescent="0.55000000000000004">
      <c r="A32">
        <v>44329</v>
      </c>
      <c r="B32">
        <v>244918</v>
      </c>
      <c r="C32">
        <v>169918</v>
      </c>
    </row>
    <row r="33" spans="1:3" x14ac:dyDescent="0.55000000000000004">
      <c r="A33">
        <v>44330</v>
      </c>
      <c r="B33">
        <v>229493</v>
      </c>
      <c r="C33">
        <v>183221</v>
      </c>
    </row>
    <row r="34" spans="1:3" x14ac:dyDescent="0.55000000000000004">
      <c r="A34">
        <v>44331</v>
      </c>
      <c r="B34">
        <v>135535</v>
      </c>
      <c r="C34">
        <v>30694</v>
      </c>
    </row>
    <row r="35" spans="1:3" x14ac:dyDescent="0.55000000000000004">
      <c r="A35">
        <v>44332</v>
      </c>
      <c r="B35">
        <v>185512</v>
      </c>
      <c r="C35">
        <v>21820</v>
      </c>
    </row>
    <row r="36" spans="1:3" x14ac:dyDescent="0.55000000000000004">
      <c r="A36">
        <v>44333</v>
      </c>
      <c r="B36">
        <v>338779</v>
      </c>
      <c r="C36">
        <v>261740</v>
      </c>
    </row>
    <row r="37" spans="1:3" x14ac:dyDescent="0.55000000000000004">
      <c r="A37">
        <v>44334</v>
      </c>
      <c r="B37">
        <v>340066</v>
      </c>
      <c r="C37">
        <v>214917</v>
      </c>
    </row>
    <row r="38" spans="1:3" x14ac:dyDescent="0.55000000000000004">
      <c r="A38">
        <v>44335</v>
      </c>
      <c r="B38">
        <v>387176</v>
      </c>
      <c r="C38">
        <v>241384</v>
      </c>
    </row>
    <row r="39" spans="1:3" x14ac:dyDescent="0.55000000000000004">
      <c r="A39">
        <v>44336</v>
      </c>
      <c r="B39">
        <v>393151</v>
      </c>
      <c r="C39">
        <v>132813</v>
      </c>
    </row>
    <row r="40" spans="1:3" x14ac:dyDescent="0.55000000000000004">
      <c r="A40">
        <v>44337</v>
      </c>
      <c r="B40">
        <v>370530</v>
      </c>
      <c r="C40">
        <v>199451</v>
      </c>
    </row>
    <row r="41" spans="1:3" x14ac:dyDescent="0.55000000000000004">
      <c r="A41">
        <v>44338</v>
      </c>
      <c r="B41">
        <v>280014</v>
      </c>
      <c r="C41">
        <v>40691</v>
      </c>
    </row>
    <row r="42" spans="1:3" x14ac:dyDescent="0.55000000000000004">
      <c r="A42">
        <v>44339</v>
      </c>
      <c r="B42">
        <v>322867</v>
      </c>
      <c r="C42">
        <v>24320</v>
      </c>
    </row>
    <row r="43" spans="1:3" x14ac:dyDescent="0.55000000000000004">
      <c r="A43">
        <v>44340</v>
      </c>
      <c r="B43">
        <v>573667</v>
      </c>
      <c r="C43">
        <v>203485</v>
      </c>
    </row>
    <row r="44" spans="1:3" x14ac:dyDescent="0.55000000000000004">
      <c r="A44">
        <v>44341</v>
      </c>
      <c r="B44">
        <v>592809</v>
      </c>
      <c r="C44">
        <v>62321</v>
      </c>
    </row>
    <row r="45" spans="1:3" x14ac:dyDescent="0.55000000000000004">
      <c r="A45">
        <v>44342</v>
      </c>
      <c r="B45">
        <v>654723</v>
      </c>
      <c r="C45">
        <v>60774</v>
      </c>
    </row>
    <row r="46" spans="1:3" x14ac:dyDescent="0.55000000000000004">
      <c r="A46">
        <v>44343</v>
      </c>
      <c r="B46">
        <v>626702</v>
      </c>
      <c r="C46">
        <v>102231</v>
      </c>
    </row>
    <row r="47" spans="1:3" x14ac:dyDescent="0.55000000000000004">
      <c r="A47">
        <v>44344</v>
      </c>
      <c r="B47">
        <v>605960</v>
      </c>
      <c r="C47">
        <v>117379</v>
      </c>
    </row>
    <row r="48" spans="1:3" x14ac:dyDescent="0.55000000000000004">
      <c r="A48">
        <v>44345</v>
      </c>
      <c r="B48">
        <v>466447</v>
      </c>
      <c r="C48">
        <v>56383</v>
      </c>
    </row>
    <row r="49" spans="1:3" x14ac:dyDescent="0.55000000000000004">
      <c r="A49">
        <v>44346</v>
      </c>
      <c r="B49">
        <v>457701</v>
      </c>
      <c r="C49">
        <v>64358</v>
      </c>
    </row>
    <row r="50" spans="1:3" x14ac:dyDescent="0.55000000000000004">
      <c r="A50">
        <v>44347</v>
      </c>
      <c r="B50">
        <v>657647</v>
      </c>
      <c r="C50">
        <v>231105</v>
      </c>
    </row>
    <row r="51" spans="1:3" x14ac:dyDescent="0.55000000000000004">
      <c r="A51">
        <v>44348</v>
      </c>
      <c r="B51">
        <v>697732</v>
      </c>
      <c r="C51">
        <v>200120</v>
      </c>
    </row>
    <row r="52" spans="1:3" x14ac:dyDescent="0.55000000000000004">
      <c r="A52">
        <v>44349</v>
      </c>
      <c r="B52">
        <v>722701</v>
      </c>
      <c r="C52">
        <v>222305</v>
      </c>
    </row>
    <row r="53" spans="1:3" x14ac:dyDescent="0.55000000000000004">
      <c r="A53">
        <v>44350</v>
      </c>
      <c r="B53">
        <v>714196</v>
      </c>
      <c r="C53">
        <v>216442</v>
      </c>
    </row>
    <row r="54" spans="1:3" x14ac:dyDescent="0.55000000000000004">
      <c r="A54">
        <v>44351</v>
      </c>
      <c r="B54">
        <v>701791</v>
      </c>
      <c r="C54">
        <v>208549</v>
      </c>
    </row>
    <row r="55" spans="1:3" x14ac:dyDescent="0.55000000000000004">
      <c r="A55">
        <v>44352</v>
      </c>
      <c r="B55">
        <v>607392</v>
      </c>
      <c r="C55">
        <v>123422</v>
      </c>
    </row>
    <row r="56" spans="1:3" x14ac:dyDescent="0.55000000000000004">
      <c r="A56">
        <v>44353</v>
      </c>
      <c r="B56">
        <v>556746</v>
      </c>
      <c r="C56">
        <v>177920</v>
      </c>
    </row>
    <row r="57" spans="1:3" x14ac:dyDescent="0.55000000000000004">
      <c r="A57">
        <v>44354</v>
      </c>
      <c r="B57">
        <v>755910</v>
      </c>
      <c r="C57">
        <v>314552</v>
      </c>
    </row>
    <row r="58" spans="1:3" x14ac:dyDescent="0.55000000000000004">
      <c r="A58">
        <v>44355</v>
      </c>
      <c r="B58">
        <v>776411</v>
      </c>
      <c r="C58">
        <v>309895</v>
      </c>
    </row>
    <row r="59" spans="1:3" x14ac:dyDescent="0.55000000000000004">
      <c r="A59">
        <v>44356</v>
      </c>
      <c r="B59">
        <v>755507</v>
      </c>
      <c r="C59">
        <v>371680</v>
      </c>
    </row>
    <row r="60" spans="1:3" x14ac:dyDescent="0.55000000000000004">
      <c r="A60">
        <v>44357</v>
      </c>
      <c r="B60">
        <v>726304</v>
      </c>
      <c r="C60">
        <v>370070</v>
      </c>
    </row>
    <row r="61" spans="1:3" x14ac:dyDescent="0.55000000000000004">
      <c r="A61">
        <v>44358</v>
      </c>
      <c r="B61">
        <v>733775</v>
      </c>
      <c r="C61">
        <v>345597</v>
      </c>
    </row>
    <row r="62" spans="1:3" x14ac:dyDescent="0.55000000000000004">
      <c r="A62">
        <v>44359</v>
      </c>
      <c r="B62">
        <v>644426</v>
      </c>
      <c r="C62">
        <v>268263</v>
      </c>
    </row>
    <row r="63" spans="1:3" x14ac:dyDescent="0.55000000000000004">
      <c r="A63">
        <v>44360</v>
      </c>
      <c r="B63">
        <v>588427</v>
      </c>
      <c r="C63">
        <v>313851</v>
      </c>
    </row>
    <row r="64" spans="1:3" x14ac:dyDescent="0.55000000000000004">
      <c r="A64">
        <v>44361</v>
      </c>
      <c r="B64">
        <v>676197</v>
      </c>
      <c r="C64">
        <v>525686</v>
      </c>
    </row>
    <row r="65" spans="1:3" x14ac:dyDescent="0.55000000000000004">
      <c r="A65">
        <v>44362</v>
      </c>
      <c r="B65">
        <v>673263</v>
      </c>
      <c r="C65">
        <v>536735</v>
      </c>
    </row>
    <row r="66" spans="1:3" x14ac:dyDescent="0.55000000000000004">
      <c r="A66">
        <v>44363</v>
      </c>
      <c r="B66">
        <v>658379</v>
      </c>
      <c r="C66">
        <v>589734</v>
      </c>
    </row>
    <row r="67" spans="1:3" x14ac:dyDescent="0.55000000000000004">
      <c r="A67">
        <v>44364</v>
      </c>
      <c r="B67">
        <v>673227</v>
      </c>
      <c r="C67">
        <v>582656</v>
      </c>
    </row>
    <row r="68" spans="1:3" x14ac:dyDescent="0.55000000000000004">
      <c r="A68">
        <v>44365</v>
      </c>
      <c r="B68">
        <v>649417</v>
      </c>
      <c r="C68">
        <v>555004</v>
      </c>
    </row>
    <row r="69" spans="1:3" x14ac:dyDescent="0.55000000000000004">
      <c r="A69">
        <v>44366</v>
      </c>
      <c r="B69">
        <v>639888</v>
      </c>
      <c r="C69">
        <v>432461</v>
      </c>
    </row>
    <row r="70" spans="1:3" x14ac:dyDescent="0.55000000000000004">
      <c r="A70">
        <v>44367</v>
      </c>
      <c r="B70">
        <v>639602</v>
      </c>
      <c r="C70">
        <v>434026</v>
      </c>
    </row>
    <row r="71" spans="1:3" x14ac:dyDescent="0.55000000000000004">
      <c r="A71">
        <v>44368</v>
      </c>
      <c r="B71">
        <v>701554</v>
      </c>
      <c r="C71">
        <v>616315</v>
      </c>
    </row>
    <row r="72" spans="1:3" x14ac:dyDescent="0.55000000000000004">
      <c r="A72">
        <v>44369</v>
      </c>
      <c r="B72">
        <v>694125</v>
      </c>
      <c r="C72">
        <v>639460</v>
      </c>
    </row>
    <row r="73" spans="1:3" x14ac:dyDescent="0.55000000000000004">
      <c r="A73">
        <v>44370</v>
      </c>
      <c r="B73">
        <v>700233</v>
      </c>
      <c r="C73">
        <v>670737</v>
      </c>
    </row>
    <row r="74" spans="1:3" x14ac:dyDescent="0.55000000000000004">
      <c r="A74">
        <v>44371</v>
      </c>
      <c r="B74">
        <v>678961</v>
      </c>
      <c r="C74">
        <v>677598</v>
      </c>
    </row>
    <row r="75" spans="1:3" x14ac:dyDescent="0.55000000000000004">
      <c r="A75">
        <v>44372</v>
      </c>
      <c r="B75">
        <v>669513</v>
      </c>
      <c r="C75">
        <v>682466</v>
      </c>
    </row>
    <row r="76" spans="1:3" x14ac:dyDescent="0.55000000000000004">
      <c r="A76">
        <v>44373</v>
      </c>
      <c r="B76">
        <v>668845</v>
      </c>
      <c r="C76">
        <v>578019</v>
      </c>
    </row>
    <row r="77" spans="1:3" x14ac:dyDescent="0.55000000000000004">
      <c r="A77">
        <v>44374</v>
      </c>
      <c r="B77">
        <v>703386</v>
      </c>
      <c r="C77">
        <v>533650</v>
      </c>
    </row>
    <row r="78" spans="1:3" x14ac:dyDescent="0.55000000000000004">
      <c r="A78">
        <v>44375</v>
      </c>
      <c r="B78">
        <v>664959</v>
      </c>
      <c r="C78">
        <v>704818</v>
      </c>
    </row>
    <row r="79" spans="1:3" x14ac:dyDescent="0.55000000000000004">
      <c r="A79">
        <v>44376</v>
      </c>
      <c r="B79">
        <v>663595</v>
      </c>
      <c r="C79">
        <v>736440</v>
      </c>
    </row>
    <row r="80" spans="1:3" x14ac:dyDescent="0.55000000000000004">
      <c r="A80">
        <v>44377</v>
      </c>
      <c r="B80">
        <v>673808</v>
      </c>
      <c r="C80">
        <v>723774</v>
      </c>
    </row>
    <row r="81" spans="1:3" x14ac:dyDescent="0.55000000000000004">
      <c r="A81">
        <v>44378</v>
      </c>
      <c r="B81">
        <v>473767</v>
      </c>
      <c r="C81">
        <v>689798</v>
      </c>
    </row>
    <row r="82" spans="1:3" x14ac:dyDescent="0.55000000000000004">
      <c r="A82">
        <v>44379</v>
      </c>
      <c r="B82">
        <v>402862</v>
      </c>
      <c r="C82">
        <v>696758</v>
      </c>
    </row>
    <row r="83" spans="1:3" x14ac:dyDescent="0.55000000000000004">
      <c r="A83">
        <v>44380</v>
      </c>
      <c r="B83">
        <v>699832</v>
      </c>
      <c r="C83">
        <v>600566</v>
      </c>
    </row>
    <row r="84" spans="1:3" x14ac:dyDescent="0.55000000000000004">
      <c r="A84">
        <v>44381</v>
      </c>
      <c r="B84">
        <v>700646</v>
      </c>
      <c r="C84">
        <v>544094</v>
      </c>
    </row>
    <row r="85" spans="1:3" x14ac:dyDescent="0.55000000000000004">
      <c r="A85">
        <v>44382</v>
      </c>
      <c r="B85">
        <v>755905</v>
      </c>
      <c r="C85">
        <v>649641</v>
      </c>
    </row>
    <row r="86" spans="1:3" x14ac:dyDescent="0.55000000000000004">
      <c r="A86">
        <v>44383</v>
      </c>
      <c r="B86">
        <v>778599</v>
      </c>
      <c r="C86">
        <v>658748</v>
      </c>
    </row>
    <row r="87" spans="1:3" x14ac:dyDescent="0.55000000000000004">
      <c r="A87">
        <v>44384</v>
      </c>
      <c r="B87">
        <v>800277</v>
      </c>
      <c r="C87">
        <v>631435</v>
      </c>
    </row>
    <row r="88" spans="1:3" x14ac:dyDescent="0.55000000000000004">
      <c r="A88">
        <v>44385</v>
      </c>
      <c r="B88">
        <v>789042</v>
      </c>
      <c r="C88">
        <v>631439</v>
      </c>
    </row>
    <row r="89" spans="1:3" x14ac:dyDescent="0.55000000000000004">
      <c r="A89">
        <v>44386</v>
      </c>
      <c r="B89">
        <v>773220</v>
      </c>
      <c r="C89">
        <v>627138</v>
      </c>
    </row>
    <row r="90" spans="1:3" x14ac:dyDescent="0.55000000000000004">
      <c r="A90">
        <v>44387</v>
      </c>
      <c r="B90">
        <v>801803</v>
      </c>
      <c r="C90">
        <v>616181</v>
      </c>
    </row>
    <row r="91" spans="1:3" x14ac:dyDescent="0.55000000000000004">
      <c r="A91">
        <v>44388</v>
      </c>
      <c r="B91">
        <v>610929</v>
      </c>
      <c r="C91">
        <v>629598</v>
      </c>
    </row>
    <row r="92" spans="1:3" x14ac:dyDescent="0.55000000000000004">
      <c r="A92">
        <v>44389</v>
      </c>
      <c r="B92">
        <v>664478</v>
      </c>
      <c r="C92">
        <v>665984</v>
      </c>
    </row>
    <row r="93" spans="1:3" x14ac:dyDescent="0.55000000000000004">
      <c r="A93">
        <v>44390</v>
      </c>
      <c r="B93">
        <v>675393</v>
      </c>
      <c r="C93">
        <v>647492</v>
      </c>
    </row>
    <row r="94" spans="1:3" x14ac:dyDescent="0.55000000000000004">
      <c r="A94">
        <v>44391</v>
      </c>
      <c r="B94">
        <v>657265</v>
      </c>
      <c r="C94">
        <v>653160</v>
      </c>
    </row>
    <row r="95" spans="1:3" x14ac:dyDescent="0.55000000000000004">
      <c r="A95">
        <v>44392</v>
      </c>
      <c r="B95">
        <v>644886</v>
      </c>
      <c r="C95">
        <v>628089</v>
      </c>
    </row>
    <row r="96" spans="1:3" x14ac:dyDescent="0.55000000000000004">
      <c r="A96">
        <v>44393</v>
      </c>
      <c r="B96">
        <v>654226</v>
      </c>
      <c r="C96">
        <v>603683</v>
      </c>
    </row>
    <row r="97" spans="1:3" x14ac:dyDescent="0.55000000000000004">
      <c r="A97">
        <v>44394</v>
      </c>
      <c r="B97">
        <v>652572</v>
      </c>
      <c r="C97">
        <v>623652</v>
      </c>
    </row>
    <row r="98" spans="1:3" x14ac:dyDescent="0.55000000000000004">
      <c r="A98">
        <v>44395</v>
      </c>
      <c r="B98">
        <v>501549</v>
      </c>
      <c r="C98">
        <v>653248</v>
      </c>
    </row>
    <row r="99" spans="1:3" x14ac:dyDescent="0.55000000000000004">
      <c r="A99">
        <v>44396</v>
      </c>
      <c r="B99">
        <v>361021</v>
      </c>
      <c r="C99">
        <v>613701</v>
      </c>
    </row>
    <row r="100" spans="1:3" x14ac:dyDescent="0.55000000000000004">
      <c r="A100">
        <v>44397</v>
      </c>
      <c r="B100">
        <v>581661</v>
      </c>
      <c r="C100">
        <v>621186</v>
      </c>
    </row>
    <row r="101" spans="1:3" x14ac:dyDescent="0.55000000000000004">
      <c r="A101">
        <v>44398</v>
      </c>
      <c r="B101">
        <v>512600</v>
      </c>
      <c r="C101">
        <v>647755</v>
      </c>
    </row>
    <row r="102" spans="1:3" x14ac:dyDescent="0.55000000000000004">
      <c r="A102">
        <v>44399</v>
      </c>
      <c r="B102">
        <v>225757</v>
      </c>
      <c r="C102">
        <v>289452</v>
      </c>
    </row>
    <row r="103" spans="1:3" x14ac:dyDescent="0.55000000000000004">
      <c r="A103">
        <v>44400</v>
      </c>
      <c r="B103">
        <v>167057</v>
      </c>
      <c r="C103">
        <v>217079</v>
      </c>
    </row>
    <row r="104" spans="1:3" x14ac:dyDescent="0.55000000000000004">
      <c r="A104">
        <v>44401</v>
      </c>
      <c r="B104">
        <v>338615</v>
      </c>
      <c r="C104">
        <v>694366</v>
      </c>
    </row>
    <row r="105" spans="1:3" x14ac:dyDescent="0.55000000000000004">
      <c r="A105">
        <v>44402</v>
      </c>
      <c r="B105">
        <v>305976</v>
      </c>
      <c r="C105">
        <v>648213</v>
      </c>
    </row>
    <row r="106" spans="1:3" x14ac:dyDescent="0.55000000000000004">
      <c r="A106">
        <v>44403</v>
      </c>
      <c r="B106">
        <v>373718</v>
      </c>
      <c r="C106">
        <v>678639</v>
      </c>
    </row>
    <row r="107" spans="1:3" x14ac:dyDescent="0.55000000000000004">
      <c r="A107">
        <v>44404</v>
      </c>
      <c r="B107">
        <v>390438</v>
      </c>
      <c r="C107">
        <v>638356</v>
      </c>
    </row>
    <row r="108" spans="1:3" x14ac:dyDescent="0.55000000000000004">
      <c r="A108">
        <v>44405</v>
      </c>
      <c r="B108">
        <v>360042</v>
      </c>
      <c r="C108">
        <v>589397</v>
      </c>
    </row>
    <row r="109" spans="1:3" x14ac:dyDescent="0.55000000000000004">
      <c r="A109">
        <v>44406</v>
      </c>
      <c r="B109">
        <v>281757</v>
      </c>
      <c r="C109">
        <v>442559</v>
      </c>
    </row>
    <row r="110" spans="1:3" x14ac:dyDescent="0.55000000000000004">
      <c r="A110" s="27">
        <v>44298</v>
      </c>
      <c r="B110">
        <v>0</v>
      </c>
      <c r="C110">
        <v>0</v>
      </c>
    </row>
    <row r="111" spans="1:3" x14ac:dyDescent="0.55000000000000004">
      <c r="A111" s="27">
        <v>44299</v>
      </c>
      <c r="B111" s="27">
        <v>0</v>
      </c>
      <c r="C111" s="27">
        <v>0</v>
      </c>
    </row>
    <row r="112" spans="1:3" x14ac:dyDescent="0.55000000000000004">
      <c r="A112" s="27">
        <v>44300</v>
      </c>
      <c r="B112" s="27">
        <v>0</v>
      </c>
      <c r="C112" s="27">
        <v>0</v>
      </c>
    </row>
    <row r="113" spans="1:3" x14ac:dyDescent="0.55000000000000004">
      <c r="A113" s="27">
        <v>44301</v>
      </c>
      <c r="B113" s="27">
        <v>0</v>
      </c>
      <c r="C113" s="27">
        <v>0</v>
      </c>
    </row>
    <row r="114" spans="1:3" x14ac:dyDescent="0.55000000000000004">
      <c r="A114" s="27">
        <v>44302</v>
      </c>
      <c r="B114" s="27">
        <v>0</v>
      </c>
      <c r="C114" s="27">
        <v>0</v>
      </c>
    </row>
    <row r="115" spans="1:3" x14ac:dyDescent="0.55000000000000004">
      <c r="A115" s="27">
        <v>44303</v>
      </c>
      <c r="B115" s="27">
        <v>0</v>
      </c>
      <c r="C115" s="27">
        <v>0</v>
      </c>
    </row>
    <row r="116" spans="1:3" x14ac:dyDescent="0.55000000000000004">
      <c r="A116" s="27">
        <v>44304</v>
      </c>
      <c r="B116" s="27">
        <v>0</v>
      </c>
      <c r="C116" s="27">
        <v>0</v>
      </c>
    </row>
    <row r="117" spans="1:3" x14ac:dyDescent="0.55000000000000004">
      <c r="A117" s="27">
        <v>44305</v>
      </c>
      <c r="B117" s="27">
        <v>0</v>
      </c>
      <c r="C117" s="27">
        <v>0</v>
      </c>
    </row>
    <row r="118" spans="1:3" x14ac:dyDescent="0.55000000000000004">
      <c r="A118" s="27">
        <v>44306</v>
      </c>
      <c r="B118" s="27">
        <v>0</v>
      </c>
      <c r="C118" s="27">
        <v>0</v>
      </c>
    </row>
    <row r="119" spans="1:3" x14ac:dyDescent="0.55000000000000004">
      <c r="A119" s="27">
        <v>44307</v>
      </c>
      <c r="B119" s="27">
        <v>0</v>
      </c>
      <c r="C119" s="27">
        <v>0</v>
      </c>
    </row>
    <row r="120" spans="1:3" x14ac:dyDescent="0.55000000000000004">
      <c r="A120" s="27">
        <v>44308</v>
      </c>
      <c r="B120" s="27">
        <v>0</v>
      </c>
      <c r="C120" s="27">
        <v>0</v>
      </c>
    </row>
    <row r="121" spans="1:3" x14ac:dyDescent="0.55000000000000004">
      <c r="A121" s="27">
        <v>44309</v>
      </c>
      <c r="B121" s="27">
        <v>0</v>
      </c>
      <c r="C121" s="27">
        <v>0</v>
      </c>
    </row>
    <row r="122" spans="1:3" x14ac:dyDescent="0.55000000000000004">
      <c r="A122" s="27">
        <v>44310</v>
      </c>
      <c r="B122" s="27">
        <v>0</v>
      </c>
      <c r="C122" s="27">
        <v>0</v>
      </c>
    </row>
    <row r="123" spans="1:3" x14ac:dyDescent="0.55000000000000004">
      <c r="A123" s="27">
        <v>44311</v>
      </c>
      <c r="B123" s="27">
        <v>0</v>
      </c>
      <c r="C123" s="27">
        <v>0</v>
      </c>
    </row>
    <row r="124" spans="1:3" x14ac:dyDescent="0.55000000000000004">
      <c r="A124" s="27">
        <v>44312</v>
      </c>
      <c r="B124" s="27">
        <v>0</v>
      </c>
      <c r="C124" s="27">
        <v>0</v>
      </c>
    </row>
    <row r="125" spans="1:3" x14ac:dyDescent="0.55000000000000004">
      <c r="A125" s="27">
        <v>44313</v>
      </c>
      <c r="B125" s="27">
        <v>0</v>
      </c>
      <c r="C125" s="27">
        <v>0</v>
      </c>
    </row>
    <row r="126" spans="1:3" x14ac:dyDescent="0.55000000000000004">
      <c r="A126" s="27">
        <v>44314</v>
      </c>
      <c r="B126" s="27">
        <v>0</v>
      </c>
      <c r="C126" s="27">
        <v>0</v>
      </c>
    </row>
    <row r="127" spans="1:3" x14ac:dyDescent="0.55000000000000004">
      <c r="A127" s="27">
        <v>44315</v>
      </c>
      <c r="B127" s="27">
        <v>0</v>
      </c>
      <c r="C127" s="27">
        <v>0</v>
      </c>
    </row>
    <row r="128" spans="1:3" x14ac:dyDescent="0.55000000000000004">
      <c r="A128" s="27">
        <v>44316</v>
      </c>
      <c r="B128" s="27">
        <v>0</v>
      </c>
      <c r="C128" s="27">
        <v>0</v>
      </c>
    </row>
    <row r="129" spans="1:3" x14ac:dyDescent="0.55000000000000004">
      <c r="A129" s="27">
        <v>44317</v>
      </c>
      <c r="B129" s="27">
        <v>0</v>
      </c>
      <c r="C129" s="27">
        <v>0</v>
      </c>
    </row>
    <row r="130" spans="1:3" x14ac:dyDescent="0.55000000000000004">
      <c r="A130" s="27">
        <v>44318</v>
      </c>
      <c r="B130" s="27">
        <v>0</v>
      </c>
      <c r="C130" s="27">
        <v>0</v>
      </c>
    </row>
    <row r="131" spans="1:3" x14ac:dyDescent="0.55000000000000004">
      <c r="A131" s="27">
        <v>44319</v>
      </c>
      <c r="B131" s="27">
        <v>0</v>
      </c>
      <c r="C131" s="27">
        <v>0</v>
      </c>
    </row>
    <row r="132" spans="1:3" x14ac:dyDescent="0.55000000000000004">
      <c r="A132" s="27">
        <v>44320</v>
      </c>
      <c r="B132" s="27">
        <v>0</v>
      </c>
      <c r="C132" s="27">
        <v>0</v>
      </c>
    </row>
    <row r="133" spans="1:3" x14ac:dyDescent="0.55000000000000004">
      <c r="A133" s="27">
        <v>44321</v>
      </c>
      <c r="B133" s="27">
        <v>0</v>
      </c>
      <c r="C133" s="27">
        <v>0</v>
      </c>
    </row>
    <row r="134" spans="1:3" x14ac:dyDescent="0.55000000000000004">
      <c r="A134" s="27">
        <v>44322</v>
      </c>
      <c r="B134" s="27">
        <v>0</v>
      </c>
      <c r="C134" s="27">
        <v>0</v>
      </c>
    </row>
    <row r="135" spans="1:3" x14ac:dyDescent="0.55000000000000004">
      <c r="A135" s="27">
        <v>44323</v>
      </c>
      <c r="B135" s="27">
        <v>0</v>
      </c>
      <c r="C135" s="27">
        <v>0</v>
      </c>
    </row>
    <row r="136" spans="1:3" x14ac:dyDescent="0.55000000000000004">
      <c r="A136" s="27">
        <v>44324</v>
      </c>
      <c r="B136" s="27">
        <v>0</v>
      </c>
      <c r="C136" s="27">
        <v>0</v>
      </c>
    </row>
    <row r="137" spans="1:3" x14ac:dyDescent="0.55000000000000004">
      <c r="A137" s="27">
        <v>44325</v>
      </c>
      <c r="B137" s="27">
        <v>0</v>
      </c>
      <c r="C137" s="27">
        <v>0</v>
      </c>
    </row>
    <row r="138" spans="1:3" x14ac:dyDescent="0.55000000000000004">
      <c r="A138" s="27">
        <v>44326</v>
      </c>
      <c r="B138" s="27">
        <v>0</v>
      </c>
      <c r="C138" s="27">
        <v>0</v>
      </c>
    </row>
    <row r="139" spans="1:3" x14ac:dyDescent="0.55000000000000004">
      <c r="A139" s="27">
        <v>44327</v>
      </c>
      <c r="B139" s="27">
        <v>0</v>
      </c>
      <c r="C139" s="27">
        <v>0</v>
      </c>
    </row>
    <row r="140" spans="1:3" x14ac:dyDescent="0.55000000000000004">
      <c r="A140" s="27">
        <v>44328</v>
      </c>
      <c r="B140" s="27">
        <v>0</v>
      </c>
      <c r="C140" s="27">
        <v>0</v>
      </c>
    </row>
    <row r="141" spans="1:3" x14ac:dyDescent="0.55000000000000004">
      <c r="A141" s="27">
        <v>44329</v>
      </c>
      <c r="B141" s="27">
        <v>0</v>
      </c>
      <c r="C141" s="27">
        <v>0</v>
      </c>
    </row>
    <row r="142" spans="1:3" x14ac:dyDescent="0.55000000000000004">
      <c r="A142" s="27">
        <v>44330</v>
      </c>
      <c r="B142" s="27">
        <v>0</v>
      </c>
      <c r="C142" s="27">
        <v>0</v>
      </c>
    </row>
    <row r="143" spans="1:3" x14ac:dyDescent="0.55000000000000004">
      <c r="A143" s="27">
        <v>44331</v>
      </c>
      <c r="B143" s="27">
        <v>0</v>
      </c>
      <c r="C143" s="27">
        <v>0</v>
      </c>
    </row>
    <row r="144" spans="1:3" x14ac:dyDescent="0.55000000000000004">
      <c r="A144" s="27">
        <v>44332</v>
      </c>
      <c r="B144" s="27">
        <v>0</v>
      </c>
      <c r="C144" s="27">
        <v>0</v>
      </c>
    </row>
    <row r="145" spans="1:3" x14ac:dyDescent="0.55000000000000004">
      <c r="A145" s="27">
        <v>44333</v>
      </c>
      <c r="B145" s="27">
        <v>0</v>
      </c>
      <c r="C145" s="27">
        <v>0</v>
      </c>
    </row>
    <row r="146" spans="1:3" x14ac:dyDescent="0.55000000000000004">
      <c r="A146" s="27">
        <v>44334</v>
      </c>
      <c r="B146" s="27">
        <v>0</v>
      </c>
      <c r="C146" s="27">
        <v>0</v>
      </c>
    </row>
    <row r="147" spans="1:3" x14ac:dyDescent="0.55000000000000004">
      <c r="A147" s="27">
        <v>44335</v>
      </c>
      <c r="B147" s="27">
        <v>0</v>
      </c>
      <c r="C147" s="27">
        <v>0</v>
      </c>
    </row>
    <row r="148" spans="1:3" x14ac:dyDescent="0.55000000000000004">
      <c r="A148" s="27">
        <v>44336</v>
      </c>
      <c r="B148" s="27">
        <v>0</v>
      </c>
      <c r="C148" s="27">
        <v>0</v>
      </c>
    </row>
    <row r="149" spans="1:3" x14ac:dyDescent="0.55000000000000004">
      <c r="A149" s="27">
        <v>44337</v>
      </c>
      <c r="B149" s="27">
        <v>0</v>
      </c>
      <c r="C149" s="27">
        <v>0</v>
      </c>
    </row>
    <row r="150" spans="1:3" x14ac:dyDescent="0.55000000000000004">
      <c r="A150" s="27">
        <v>44338</v>
      </c>
      <c r="B150" s="27">
        <v>0</v>
      </c>
      <c r="C150" s="27">
        <v>0</v>
      </c>
    </row>
    <row r="151" spans="1:3" x14ac:dyDescent="0.55000000000000004">
      <c r="A151" s="27">
        <v>44339</v>
      </c>
      <c r="B151" s="27">
        <v>0</v>
      </c>
      <c r="C151" s="27">
        <v>0</v>
      </c>
    </row>
    <row r="152" spans="1:3" x14ac:dyDescent="0.55000000000000004">
      <c r="A152" s="27">
        <v>44340</v>
      </c>
      <c r="B152" s="27">
        <v>0</v>
      </c>
      <c r="C152" s="27">
        <v>0</v>
      </c>
    </row>
    <row r="153" spans="1:3" x14ac:dyDescent="0.55000000000000004">
      <c r="A153" s="27">
        <v>44341</v>
      </c>
      <c r="B153" s="27">
        <v>0</v>
      </c>
      <c r="C153" s="27">
        <v>0</v>
      </c>
    </row>
    <row r="154" spans="1:3" x14ac:dyDescent="0.55000000000000004">
      <c r="A154" s="27">
        <v>44342</v>
      </c>
      <c r="B154" s="27">
        <v>0</v>
      </c>
      <c r="C154" s="27">
        <v>0</v>
      </c>
    </row>
    <row r="155" spans="1:3" x14ac:dyDescent="0.55000000000000004">
      <c r="A155" s="27">
        <v>44343</v>
      </c>
      <c r="B155" s="27">
        <v>0</v>
      </c>
      <c r="C155" s="27">
        <v>0</v>
      </c>
    </row>
    <row r="156" spans="1:3" x14ac:dyDescent="0.55000000000000004">
      <c r="A156" s="27">
        <v>44344</v>
      </c>
      <c r="B156" s="27">
        <v>0</v>
      </c>
      <c r="C156" s="27">
        <v>0</v>
      </c>
    </row>
    <row r="157" spans="1:3" x14ac:dyDescent="0.55000000000000004">
      <c r="A157" s="27">
        <v>44345</v>
      </c>
      <c r="B157" s="27">
        <v>0</v>
      </c>
      <c r="C157" s="27">
        <v>0</v>
      </c>
    </row>
    <row r="158" spans="1:3" x14ac:dyDescent="0.55000000000000004">
      <c r="A158" s="27">
        <v>44346</v>
      </c>
      <c r="B158" s="27">
        <v>0</v>
      </c>
      <c r="C158" s="27">
        <v>0</v>
      </c>
    </row>
    <row r="159" spans="1:3" x14ac:dyDescent="0.55000000000000004">
      <c r="A159" s="27">
        <v>44347</v>
      </c>
      <c r="B159" s="27">
        <v>0</v>
      </c>
      <c r="C159" s="27">
        <v>0</v>
      </c>
    </row>
    <row r="160" spans="1:3" x14ac:dyDescent="0.55000000000000004">
      <c r="A160" s="27">
        <v>44348</v>
      </c>
      <c r="B160" s="27">
        <v>0</v>
      </c>
      <c r="C160" s="27">
        <v>0</v>
      </c>
    </row>
    <row r="161" spans="1:3" x14ac:dyDescent="0.55000000000000004">
      <c r="A161" s="27">
        <v>44349</v>
      </c>
      <c r="B161" s="27">
        <v>0</v>
      </c>
      <c r="C161" s="27">
        <v>0</v>
      </c>
    </row>
    <row r="162" spans="1:3" x14ac:dyDescent="0.55000000000000004">
      <c r="A162" s="27">
        <v>44350</v>
      </c>
      <c r="B162" s="27">
        <v>0</v>
      </c>
      <c r="C162" s="27">
        <v>0</v>
      </c>
    </row>
    <row r="163" spans="1:3" x14ac:dyDescent="0.55000000000000004">
      <c r="A163" s="27">
        <v>44351</v>
      </c>
      <c r="B163" s="27">
        <v>0</v>
      </c>
      <c r="C163" s="27">
        <v>0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44353</v>
      </c>
      <c r="B165" s="27">
        <v>0</v>
      </c>
      <c r="C165" s="27">
        <v>0</v>
      </c>
    </row>
    <row r="166" spans="1:3" x14ac:dyDescent="0.55000000000000004">
      <c r="A166" s="27">
        <v>44354</v>
      </c>
      <c r="B166" s="27">
        <v>0</v>
      </c>
      <c r="C166" s="27">
        <v>0</v>
      </c>
    </row>
    <row r="167" spans="1:3" x14ac:dyDescent="0.55000000000000004">
      <c r="A167" s="27">
        <v>44355</v>
      </c>
      <c r="B167" s="27">
        <v>0</v>
      </c>
      <c r="C167" s="27">
        <v>0</v>
      </c>
    </row>
    <row r="168" spans="1:3" x14ac:dyDescent="0.55000000000000004">
      <c r="A168" s="27">
        <v>44356</v>
      </c>
      <c r="B168" s="27">
        <v>0</v>
      </c>
      <c r="C168" s="27">
        <v>0</v>
      </c>
    </row>
    <row r="169" spans="1:3" x14ac:dyDescent="0.55000000000000004">
      <c r="A169" s="27">
        <v>44357</v>
      </c>
      <c r="B169" s="27">
        <v>0</v>
      </c>
      <c r="C169" s="27">
        <v>0</v>
      </c>
    </row>
    <row r="170" spans="1:3" x14ac:dyDescent="0.55000000000000004">
      <c r="A170" s="27">
        <v>44358</v>
      </c>
      <c r="B170" s="27">
        <v>0</v>
      </c>
      <c r="C170" s="27">
        <v>0</v>
      </c>
    </row>
    <row r="171" spans="1:3" x14ac:dyDescent="0.55000000000000004">
      <c r="A171" s="27">
        <v>44359</v>
      </c>
      <c r="B171" s="27">
        <v>0</v>
      </c>
      <c r="C171" s="27">
        <v>0</v>
      </c>
    </row>
    <row r="172" spans="1:3" x14ac:dyDescent="0.55000000000000004">
      <c r="A172" s="27">
        <v>44360</v>
      </c>
      <c r="B172" s="27">
        <v>0</v>
      </c>
      <c r="C172" s="27">
        <v>0</v>
      </c>
    </row>
    <row r="173" spans="1:3" x14ac:dyDescent="0.55000000000000004">
      <c r="A173" s="27">
        <v>44361</v>
      </c>
      <c r="B173" s="27">
        <v>0</v>
      </c>
      <c r="C173" s="27">
        <v>0</v>
      </c>
    </row>
    <row r="174" spans="1:3" x14ac:dyDescent="0.55000000000000004">
      <c r="A174" s="27">
        <v>44362</v>
      </c>
      <c r="B174" s="27">
        <v>0</v>
      </c>
      <c r="C174" s="27">
        <v>0</v>
      </c>
    </row>
    <row r="175" spans="1:3" x14ac:dyDescent="0.55000000000000004">
      <c r="A175" s="27">
        <v>44363</v>
      </c>
      <c r="B175" s="27">
        <v>0</v>
      </c>
      <c r="C175" s="27">
        <v>0</v>
      </c>
    </row>
    <row r="176" spans="1:3" x14ac:dyDescent="0.55000000000000004">
      <c r="A176" s="27">
        <v>44364</v>
      </c>
      <c r="B176" s="27">
        <v>0</v>
      </c>
      <c r="C176" s="27">
        <v>0</v>
      </c>
    </row>
    <row r="177" spans="1:3" x14ac:dyDescent="0.55000000000000004">
      <c r="A177" s="27">
        <v>44365</v>
      </c>
      <c r="B177" s="27">
        <v>0</v>
      </c>
      <c r="C177" s="27">
        <v>0</v>
      </c>
    </row>
    <row r="178" spans="1:3" x14ac:dyDescent="0.55000000000000004">
      <c r="A178" s="27">
        <v>44366</v>
      </c>
      <c r="B178" s="27">
        <v>0</v>
      </c>
      <c r="C178" s="27">
        <v>0</v>
      </c>
    </row>
    <row r="179" spans="1:3" x14ac:dyDescent="0.55000000000000004">
      <c r="A179" s="27">
        <v>44367</v>
      </c>
      <c r="B179" s="27">
        <v>0</v>
      </c>
      <c r="C179" s="27">
        <v>0</v>
      </c>
    </row>
    <row r="180" spans="1:3" x14ac:dyDescent="0.55000000000000004">
      <c r="A180" s="27">
        <v>44368</v>
      </c>
      <c r="B180" s="27">
        <v>0</v>
      </c>
      <c r="C180" s="27">
        <v>0</v>
      </c>
    </row>
    <row r="181" spans="1:3" x14ac:dyDescent="0.55000000000000004">
      <c r="A181" s="27">
        <v>44369</v>
      </c>
      <c r="B181" s="27">
        <v>0</v>
      </c>
      <c r="C181" s="27">
        <v>0</v>
      </c>
    </row>
    <row r="182" spans="1:3" x14ac:dyDescent="0.55000000000000004">
      <c r="A182" s="27">
        <v>44370</v>
      </c>
      <c r="B182" s="27">
        <v>0</v>
      </c>
      <c r="C182" s="27">
        <v>0</v>
      </c>
    </row>
    <row r="183" spans="1:3" x14ac:dyDescent="0.55000000000000004">
      <c r="A183" s="27">
        <v>44371</v>
      </c>
      <c r="B183" s="27">
        <v>0</v>
      </c>
      <c r="C183" s="27">
        <v>0</v>
      </c>
    </row>
    <row r="184" spans="1:3" x14ac:dyDescent="0.55000000000000004">
      <c r="A184" s="27">
        <v>44372</v>
      </c>
      <c r="B184" s="27">
        <v>0</v>
      </c>
      <c r="C184" s="27">
        <v>0</v>
      </c>
    </row>
    <row r="185" spans="1:3" x14ac:dyDescent="0.55000000000000004">
      <c r="A185" s="27">
        <v>44373</v>
      </c>
      <c r="B185" s="27">
        <v>0</v>
      </c>
      <c r="C185" s="27">
        <v>0</v>
      </c>
    </row>
    <row r="186" spans="1:3" x14ac:dyDescent="0.55000000000000004">
      <c r="A186" s="27">
        <v>44374</v>
      </c>
      <c r="B186" s="27">
        <v>0</v>
      </c>
      <c r="C186" s="27">
        <v>0</v>
      </c>
    </row>
    <row r="187" spans="1:3" x14ac:dyDescent="0.55000000000000004">
      <c r="A187" s="27">
        <v>44375</v>
      </c>
      <c r="B187" s="27">
        <v>0</v>
      </c>
      <c r="C187" s="27">
        <v>0</v>
      </c>
    </row>
    <row r="188" spans="1:3" x14ac:dyDescent="0.55000000000000004">
      <c r="A188" s="27">
        <v>44376</v>
      </c>
      <c r="B188" s="27">
        <v>0</v>
      </c>
      <c r="C188" s="27">
        <v>0</v>
      </c>
    </row>
    <row r="189" spans="1:3" x14ac:dyDescent="0.55000000000000004">
      <c r="A189" s="27">
        <v>44377</v>
      </c>
      <c r="B189" s="27">
        <v>0</v>
      </c>
      <c r="C189" s="27">
        <v>0</v>
      </c>
    </row>
    <row r="190" spans="1:3" x14ac:dyDescent="0.55000000000000004">
      <c r="A190" s="27">
        <v>44378</v>
      </c>
      <c r="B190" s="27">
        <v>0</v>
      </c>
      <c r="C190" s="27">
        <v>0</v>
      </c>
    </row>
    <row r="191" spans="1:3" x14ac:dyDescent="0.55000000000000004">
      <c r="A191" s="27">
        <v>44379</v>
      </c>
      <c r="B191" s="27">
        <v>0</v>
      </c>
      <c r="C191" s="27">
        <v>0</v>
      </c>
    </row>
    <row r="192" spans="1:3" x14ac:dyDescent="0.55000000000000004">
      <c r="A192" s="27">
        <v>44380</v>
      </c>
      <c r="B192" s="27">
        <v>0</v>
      </c>
      <c r="C192" s="27">
        <v>0</v>
      </c>
    </row>
    <row r="193" spans="1:3" x14ac:dyDescent="0.55000000000000004">
      <c r="A193" s="27">
        <v>44381</v>
      </c>
      <c r="B193" s="27">
        <v>0</v>
      </c>
      <c r="C193" s="27">
        <v>0</v>
      </c>
    </row>
    <row r="194" spans="1:3" x14ac:dyDescent="0.55000000000000004">
      <c r="A194" s="27">
        <v>44382</v>
      </c>
      <c r="B194" s="27">
        <v>0</v>
      </c>
      <c r="C194" s="27">
        <v>0</v>
      </c>
    </row>
    <row r="195" spans="1:3" x14ac:dyDescent="0.55000000000000004">
      <c r="A195" s="27">
        <v>44383</v>
      </c>
      <c r="B195" s="27">
        <v>0</v>
      </c>
      <c r="C195" s="27">
        <v>0</v>
      </c>
    </row>
    <row r="196" spans="1:3" x14ac:dyDescent="0.55000000000000004">
      <c r="A196" s="27">
        <v>44384</v>
      </c>
      <c r="B196" s="27">
        <v>0</v>
      </c>
      <c r="C196" s="27">
        <v>0</v>
      </c>
    </row>
    <row r="197" spans="1:3" x14ac:dyDescent="0.55000000000000004">
      <c r="A197" s="27">
        <v>44385</v>
      </c>
      <c r="B197" s="27">
        <v>0</v>
      </c>
      <c r="C197" s="27">
        <v>0</v>
      </c>
    </row>
    <row r="198" spans="1:3" x14ac:dyDescent="0.55000000000000004">
      <c r="A198" s="27">
        <v>44386</v>
      </c>
      <c r="B198" s="27">
        <v>0</v>
      </c>
      <c r="C198" s="27">
        <v>0</v>
      </c>
    </row>
    <row r="199" spans="1:3" x14ac:dyDescent="0.55000000000000004">
      <c r="A199" s="27">
        <v>44387</v>
      </c>
      <c r="B199" s="27">
        <v>0</v>
      </c>
      <c r="C199" s="27">
        <v>0</v>
      </c>
    </row>
    <row r="200" spans="1:3" x14ac:dyDescent="0.55000000000000004">
      <c r="A200" s="27">
        <v>44388</v>
      </c>
      <c r="B200" s="27">
        <v>0</v>
      </c>
      <c r="C200" s="27">
        <v>0</v>
      </c>
    </row>
    <row r="201" spans="1:3" x14ac:dyDescent="0.55000000000000004">
      <c r="A201" s="27">
        <v>44389</v>
      </c>
      <c r="B201" s="27">
        <v>0</v>
      </c>
      <c r="C201" s="27">
        <v>0</v>
      </c>
    </row>
    <row r="202" spans="1:3" x14ac:dyDescent="0.55000000000000004">
      <c r="A202" s="27">
        <v>44390</v>
      </c>
      <c r="B202" s="27">
        <v>0</v>
      </c>
      <c r="C202" s="27">
        <v>0</v>
      </c>
    </row>
    <row r="203" spans="1:3" x14ac:dyDescent="0.55000000000000004">
      <c r="A203" s="27">
        <v>44391</v>
      </c>
      <c r="B203" s="27">
        <v>0</v>
      </c>
      <c r="C203" s="27">
        <v>0</v>
      </c>
    </row>
    <row r="204" spans="1:3" x14ac:dyDescent="0.55000000000000004">
      <c r="A204" s="27">
        <v>44392</v>
      </c>
      <c r="B204" s="27">
        <v>0</v>
      </c>
      <c r="C204" s="27">
        <v>0</v>
      </c>
    </row>
    <row r="205" spans="1:3" x14ac:dyDescent="0.55000000000000004">
      <c r="A205" s="27">
        <v>44393</v>
      </c>
      <c r="B205" s="27">
        <v>0</v>
      </c>
      <c r="C205" s="27">
        <v>0</v>
      </c>
    </row>
    <row r="206" spans="1:3" x14ac:dyDescent="0.55000000000000004">
      <c r="A206" s="27">
        <v>44394</v>
      </c>
      <c r="B206" s="27">
        <v>0</v>
      </c>
      <c r="C206" s="27">
        <v>0</v>
      </c>
    </row>
    <row r="207" spans="1:3" x14ac:dyDescent="0.55000000000000004">
      <c r="A207" s="27">
        <v>44395</v>
      </c>
      <c r="B207" s="27">
        <v>0</v>
      </c>
      <c r="C207" s="27">
        <v>0</v>
      </c>
    </row>
    <row r="208" spans="1:3" x14ac:dyDescent="0.55000000000000004">
      <c r="A208" s="27">
        <v>44396</v>
      </c>
      <c r="B208" s="27">
        <v>0</v>
      </c>
      <c r="C208" s="27">
        <v>0</v>
      </c>
    </row>
    <row r="209" spans="1:3" x14ac:dyDescent="0.55000000000000004">
      <c r="A209" s="27">
        <v>44397</v>
      </c>
      <c r="B209" s="27">
        <v>0</v>
      </c>
      <c r="C209" s="27">
        <v>0</v>
      </c>
    </row>
    <row r="210" spans="1:3" x14ac:dyDescent="0.55000000000000004">
      <c r="A210" s="27">
        <v>44398</v>
      </c>
      <c r="B210" s="27">
        <v>0</v>
      </c>
      <c r="C210" s="27">
        <v>0</v>
      </c>
    </row>
    <row r="211" spans="1:3" x14ac:dyDescent="0.55000000000000004">
      <c r="A211" s="27">
        <v>44399</v>
      </c>
      <c r="B211" s="27">
        <v>0</v>
      </c>
      <c r="C211" s="27">
        <v>0</v>
      </c>
    </row>
    <row r="212" spans="1:3" x14ac:dyDescent="0.55000000000000004">
      <c r="A212" s="27">
        <v>44400</v>
      </c>
      <c r="B212" s="27">
        <v>0</v>
      </c>
      <c r="C212" s="27">
        <v>0</v>
      </c>
    </row>
    <row r="213" spans="1:3" x14ac:dyDescent="0.55000000000000004">
      <c r="A213" s="27">
        <v>44401</v>
      </c>
      <c r="B213" s="27">
        <v>0</v>
      </c>
      <c r="C213" s="27">
        <v>0</v>
      </c>
    </row>
    <row r="214" spans="1:3" x14ac:dyDescent="0.55000000000000004">
      <c r="A214" s="27">
        <v>44402</v>
      </c>
      <c r="B214" s="27">
        <v>0</v>
      </c>
      <c r="C214" s="27">
        <v>0</v>
      </c>
    </row>
    <row r="215" spans="1:3" x14ac:dyDescent="0.55000000000000004">
      <c r="A215" s="27">
        <v>44403</v>
      </c>
      <c r="B215" s="27">
        <v>0</v>
      </c>
      <c r="C215" s="27">
        <v>0</v>
      </c>
    </row>
    <row r="216" spans="1:3" x14ac:dyDescent="0.55000000000000004">
      <c r="A216" s="27">
        <v>44404</v>
      </c>
      <c r="B216" s="27">
        <v>0</v>
      </c>
      <c r="C216" s="27">
        <v>0</v>
      </c>
    </row>
    <row r="217" spans="1:3" x14ac:dyDescent="0.55000000000000004">
      <c r="A217" s="27">
        <v>44405</v>
      </c>
      <c r="B217" s="27">
        <v>0</v>
      </c>
      <c r="C217" s="27">
        <v>0</v>
      </c>
    </row>
    <row r="218" spans="1:3" x14ac:dyDescent="0.55000000000000004">
      <c r="A218" s="27">
        <v>44406</v>
      </c>
      <c r="B218" s="27">
        <v>0</v>
      </c>
      <c r="C218" s="27">
        <v>0</v>
      </c>
    </row>
    <row r="219" spans="1:3" x14ac:dyDescent="0.55000000000000004">
      <c r="A219" s="27">
        <v>44298</v>
      </c>
      <c r="B219" s="27">
        <v>0</v>
      </c>
      <c r="C219" s="27">
        <v>0</v>
      </c>
    </row>
    <row r="220" spans="1:3" x14ac:dyDescent="0.55000000000000004">
      <c r="A220" s="27">
        <v>44299</v>
      </c>
      <c r="B220" s="27">
        <v>0</v>
      </c>
      <c r="C220" s="27">
        <v>0</v>
      </c>
    </row>
    <row r="221" spans="1:3" x14ac:dyDescent="0.55000000000000004">
      <c r="A221" s="27">
        <v>44300</v>
      </c>
      <c r="B221" s="27">
        <v>0</v>
      </c>
      <c r="C221" s="27">
        <v>0</v>
      </c>
    </row>
    <row r="222" spans="1:3" x14ac:dyDescent="0.55000000000000004">
      <c r="A222" s="27">
        <v>44301</v>
      </c>
      <c r="B222" s="27">
        <v>0</v>
      </c>
      <c r="C222" s="27">
        <v>0</v>
      </c>
    </row>
    <row r="223" spans="1:3" x14ac:dyDescent="0.55000000000000004">
      <c r="A223" s="27">
        <v>44302</v>
      </c>
      <c r="B223" s="27">
        <v>0</v>
      </c>
      <c r="C223" s="27">
        <v>0</v>
      </c>
    </row>
    <row r="224" spans="1:3" x14ac:dyDescent="0.55000000000000004">
      <c r="A224" s="27">
        <v>44303</v>
      </c>
      <c r="B224" s="27">
        <v>0</v>
      </c>
      <c r="C224" s="27">
        <v>0</v>
      </c>
    </row>
    <row r="225" spans="1:3" x14ac:dyDescent="0.55000000000000004">
      <c r="A225" s="27">
        <v>44304</v>
      </c>
      <c r="B225" s="27">
        <v>0</v>
      </c>
      <c r="C225" s="27">
        <v>0</v>
      </c>
    </row>
    <row r="226" spans="1:3" x14ac:dyDescent="0.55000000000000004">
      <c r="A226" s="27">
        <v>44305</v>
      </c>
      <c r="B226" s="27">
        <v>0</v>
      </c>
      <c r="C226" s="27">
        <v>0</v>
      </c>
    </row>
    <row r="227" spans="1:3" x14ac:dyDescent="0.55000000000000004">
      <c r="A227" s="27">
        <v>44306</v>
      </c>
      <c r="B227" s="27">
        <v>0</v>
      </c>
      <c r="C227" s="27">
        <v>0</v>
      </c>
    </row>
    <row r="228" spans="1:3" x14ac:dyDescent="0.55000000000000004">
      <c r="A228" s="27">
        <v>44307</v>
      </c>
      <c r="B228" s="27">
        <v>0</v>
      </c>
      <c r="C228" s="27">
        <v>0</v>
      </c>
    </row>
    <row r="229" spans="1:3" x14ac:dyDescent="0.55000000000000004">
      <c r="A229" s="27">
        <v>44308</v>
      </c>
      <c r="B229" s="27">
        <v>0</v>
      </c>
      <c r="C229" s="27">
        <v>0</v>
      </c>
    </row>
    <row r="230" spans="1:3" x14ac:dyDescent="0.55000000000000004">
      <c r="A230" s="27">
        <v>44309</v>
      </c>
      <c r="B230" s="27">
        <v>0</v>
      </c>
      <c r="C230" s="27">
        <v>0</v>
      </c>
    </row>
    <row r="231" spans="1:3" x14ac:dyDescent="0.55000000000000004">
      <c r="A231" s="27">
        <v>44310</v>
      </c>
      <c r="B231" s="27">
        <v>0</v>
      </c>
      <c r="C231" s="27">
        <v>0</v>
      </c>
    </row>
    <row r="232" spans="1:3" x14ac:dyDescent="0.55000000000000004">
      <c r="A232" s="27">
        <v>44311</v>
      </c>
      <c r="B232" s="27">
        <v>0</v>
      </c>
      <c r="C232" s="27">
        <v>0</v>
      </c>
    </row>
    <row r="233" spans="1:3" x14ac:dyDescent="0.55000000000000004">
      <c r="A233" s="27">
        <v>44312</v>
      </c>
      <c r="B233" s="27">
        <v>0</v>
      </c>
      <c r="C233" s="27">
        <v>0</v>
      </c>
    </row>
    <row r="234" spans="1:3" x14ac:dyDescent="0.55000000000000004">
      <c r="A234" s="27">
        <v>44313</v>
      </c>
      <c r="B234" s="27">
        <v>0</v>
      </c>
      <c r="C234" s="27">
        <v>0</v>
      </c>
    </row>
    <row r="235" spans="1:3" x14ac:dyDescent="0.55000000000000004">
      <c r="A235" s="27">
        <v>44314</v>
      </c>
      <c r="B235" s="27">
        <v>0</v>
      </c>
      <c r="C235" s="27">
        <v>0</v>
      </c>
    </row>
    <row r="236" spans="1:3" x14ac:dyDescent="0.55000000000000004">
      <c r="A236" s="27">
        <v>44315</v>
      </c>
      <c r="B236" s="27">
        <v>0</v>
      </c>
      <c r="C236" s="27">
        <v>0</v>
      </c>
    </row>
    <row r="237" spans="1:3" x14ac:dyDescent="0.55000000000000004">
      <c r="A237" s="27">
        <v>44316</v>
      </c>
      <c r="B237" s="27">
        <v>0</v>
      </c>
      <c r="C237" s="27">
        <v>0</v>
      </c>
    </row>
    <row r="238" spans="1:3" x14ac:dyDescent="0.55000000000000004">
      <c r="A238" s="27">
        <v>44317</v>
      </c>
      <c r="B238" s="27">
        <v>0</v>
      </c>
      <c r="C238" s="27">
        <v>0</v>
      </c>
    </row>
    <row r="239" spans="1:3" x14ac:dyDescent="0.55000000000000004">
      <c r="A239" s="27">
        <v>44318</v>
      </c>
      <c r="B239" s="27">
        <v>0</v>
      </c>
      <c r="C239" s="27">
        <v>0</v>
      </c>
    </row>
    <row r="240" spans="1:3" x14ac:dyDescent="0.55000000000000004">
      <c r="A240" s="27">
        <v>44319</v>
      </c>
      <c r="B240" s="27">
        <v>0</v>
      </c>
      <c r="C240" s="27">
        <v>0</v>
      </c>
    </row>
    <row r="241" spans="1:3" x14ac:dyDescent="0.55000000000000004">
      <c r="A241" s="27">
        <v>44320</v>
      </c>
      <c r="B241" s="27">
        <v>0</v>
      </c>
      <c r="C241" s="27">
        <v>0</v>
      </c>
    </row>
    <row r="242" spans="1:3" x14ac:dyDescent="0.55000000000000004">
      <c r="A242" s="27">
        <v>44321</v>
      </c>
      <c r="B242" s="27">
        <v>0</v>
      </c>
      <c r="C242" s="27">
        <v>0</v>
      </c>
    </row>
    <row r="243" spans="1:3" x14ac:dyDescent="0.55000000000000004">
      <c r="A243" s="27">
        <v>44322</v>
      </c>
      <c r="B243" s="27">
        <v>0</v>
      </c>
      <c r="C243" s="27">
        <v>0</v>
      </c>
    </row>
    <row r="244" spans="1:3" x14ac:dyDescent="0.55000000000000004">
      <c r="A244" s="27">
        <v>44323</v>
      </c>
      <c r="B244" s="27">
        <v>0</v>
      </c>
      <c r="C244" s="27">
        <v>0</v>
      </c>
    </row>
    <row r="245" spans="1:3" x14ac:dyDescent="0.55000000000000004">
      <c r="A245" s="27">
        <v>44324</v>
      </c>
      <c r="B245" s="27">
        <v>0</v>
      </c>
      <c r="C245" s="27">
        <v>0</v>
      </c>
    </row>
    <row r="246" spans="1:3" x14ac:dyDescent="0.55000000000000004">
      <c r="A246" s="27">
        <v>44325</v>
      </c>
      <c r="B246" s="27">
        <v>0</v>
      </c>
      <c r="C246" s="27">
        <v>0</v>
      </c>
    </row>
    <row r="247" spans="1:3" x14ac:dyDescent="0.55000000000000004">
      <c r="A247" s="27">
        <v>44326</v>
      </c>
      <c r="B247" s="27">
        <v>0</v>
      </c>
      <c r="C247" s="27">
        <v>0</v>
      </c>
    </row>
    <row r="248" spans="1:3" x14ac:dyDescent="0.55000000000000004">
      <c r="A248" s="27">
        <v>44327</v>
      </c>
      <c r="B248" s="27">
        <v>0</v>
      </c>
      <c r="C248" s="27">
        <v>0</v>
      </c>
    </row>
    <row r="249" spans="1:3" x14ac:dyDescent="0.55000000000000004">
      <c r="A249" s="27">
        <v>44328</v>
      </c>
      <c r="B249" s="27">
        <v>0</v>
      </c>
      <c r="C249" s="27">
        <v>0</v>
      </c>
    </row>
    <row r="250" spans="1:3" x14ac:dyDescent="0.55000000000000004">
      <c r="A250" s="27">
        <v>44329</v>
      </c>
      <c r="B250" s="27">
        <v>0</v>
      </c>
      <c r="C250" s="27">
        <v>0</v>
      </c>
    </row>
    <row r="251" spans="1:3" x14ac:dyDescent="0.55000000000000004">
      <c r="A251" s="27">
        <v>44330</v>
      </c>
      <c r="B251" s="27">
        <v>0</v>
      </c>
      <c r="C251" s="27">
        <v>0</v>
      </c>
    </row>
    <row r="252" spans="1:3" x14ac:dyDescent="0.55000000000000004">
      <c r="A252" s="27">
        <v>44331</v>
      </c>
      <c r="B252" s="27">
        <v>0</v>
      </c>
      <c r="C252" s="27">
        <v>0</v>
      </c>
    </row>
    <row r="253" spans="1:3" x14ac:dyDescent="0.55000000000000004">
      <c r="A253" s="27">
        <v>44332</v>
      </c>
      <c r="B253" s="27">
        <v>0</v>
      </c>
      <c r="C253" s="27">
        <v>0</v>
      </c>
    </row>
    <row r="254" spans="1:3" x14ac:dyDescent="0.55000000000000004">
      <c r="A254" s="27">
        <v>44333</v>
      </c>
      <c r="B254" s="27">
        <v>0</v>
      </c>
      <c r="C254" s="27">
        <v>0</v>
      </c>
    </row>
    <row r="255" spans="1:3" x14ac:dyDescent="0.55000000000000004">
      <c r="A255" s="27">
        <v>44334</v>
      </c>
      <c r="B255" s="27">
        <v>0</v>
      </c>
      <c r="C255" s="27">
        <v>0</v>
      </c>
    </row>
    <row r="256" spans="1:3" x14ac:dyDescent="0.55000000000000004">
      <c r="A256" s="27">
        <v>44335</v>
      </c>
      <c r="B256" s="27">
        <v>0</v>
      </c>
      <c r="C256" s="27">
        <v>0</v>
      </c>
    </row>
    <row r="257" spans="1:3" x14ac:dyDescent="0.55000000000000004">
      <c r="A257" s="27">
        <v>44336</v>
      </c>
      <c r="B257" s="27">
        <v>0</v>
      </c>
      <c r="C257" s="27">
        <v>0</v>
      </c>
    </row>
    <row r="258" spans="1:3" x14ac:dyDescent="0.55000000000000004">
      <c r="A258" s="27">
        <v>44337</v>
      </c>
      <c r="B258" s="27">
        <v>0</v>
      </c>
      <c r="C258" s="27">
        <v>0</v>
      </c>
    </row>
    <row r="259" spans="1:3" x14ac:dyDescent="0.55000000000000004">
      <c r="A259" s="27">
        <v>44338</v>
      </c>
      <c r="B259" s="27">
        <v>0</v>
      </c>
      <c r="C259" s="27">
        <v>0</v>
      </c>
    </row>
    <row r="260" spans="1:3" x14ac:dyDescent="0.55000000000000004">
      <c r="A260" s="27">
        <v>44339</v>
      </c>
      <c r="B260" s="27">
        <v>0</v>
      </c>
      <c r="C260" s="27">
        <v>0</v>
      </c>
    </row>
    <row r="261" spans="1:3" x14ac:dyDescent="0.55000000000000004">
      <c r="A261" s="27">
        <v>44340</v>
      </c>
      <c r="B261" s="27">
        <v>0</v>
      </c>
      <c r="C261" s="27">
        <v>0</v>
      </c>
    </row>
    <row r="262" spans="1:3" x14ac:dyDescent="0.55000000000000004">
      <c r="A262" s="27">
        <v>44341</v>
      </c>
      <c r="B262" s="27">
        <v>0</v>
      </c>
      <c r="C262" s="27">
        <v>0</v>
      </c>
    </row>
    <row r="263" spans="1:3" x14ac:dyDescent="0.55000000000000004">
      <c r="A263" s="27">
        <v>44342</v>
      </c>
      <c r="B263" s="27">
        <v>0</v>
      </c>
      <c r="C263" s="27">
        <v>0</v>
      </c>
    </row>
    <row r="264" spans="1:3" x14ac:dyDescent="0.55000000000000004">
      <c r="A264" s="27">
        <v>44343</v>
      </c>
      <c r="B264" s="27">
        <v>0</v>
      </c>
      <c r="C264" s="27">
        <v>0</v>
      </c>
    </row>
    <row r="265" spans="1:3" x14ac:dyDescent="0.55000000000000004">
      <c r="A265" s="27">
        <v>44344</v>
      </c>
      <c r="B265" s="27">
        <v>0</v>
      </c>
      <c r="C265" s="27">
        <v>0</v>
      </c>
    </row>
    <row r="266" spans="1:3" x14ac:dyDescent="0.55000000000000004">
      <c r="A266" s="27">
        <v>44345</v>
      </c>
      <c r="B266" s="27">
        <v>0</v>
      </c>
      <c r="C266" s="27">
        <v>0</v>
      </c>
    </row>
    <row r="267" spans="1:3" x14ac:dyDescent="0.55000000000000004">
      <c r="A267" s="27">
        <v>44346</v>
      </c>
      <c r="B267" s="27">
        <v>0</v>
      </c>
      <c r="C267" s="27">
        <v>0</v>
      </c>
    </row>
    <row r="268" spans="1:3" x14ac:dyDescent="0.55000000000000004">
      <c r="A268" s="27">
        <v>44347</v>
      </c>
      <c r="B268" s="27">
        <v>0</v>
      </c>
      <c r="C268" s="27">
        <v>0</v>
      </c>
    </row>
    <row r="269" spans="1:3" x14ac:dyDescent="0.55000000000000004">
      <c r="A269" s="27">
        <v>44348</v>
      </c>
      <c r="B269" s="27">
        <v>0</v>
      </c>
      <c r="C269" s="27">
        <v>0</v>
      </c>
    </row>
    <row r="270" spans="1:3" x14ac:dyDescent="0.55000000000000004">
      <c r="A270" s="27">
        <v>44349</v>
      </c>
      <c r="B270" s="27">
        <v>0</v>
      </c>
      <c r="C270" s="27">
        <v>0</v>
      </c>
    </row>
    <row r="271" spans="1:3" x14ac:dyDescent="0.55000000000000004">
      <c r="A271" s="27">
        <v>44350</v>
      </c>
      <c r="B271" s="27">
        <v>0</v>
      </c>
      <c r="C271" s="27">
        <v>0</v>
      </c>
    </row>
    <row r="272" spans="1:3" x14ac:dyDescent="0.55000000000000004">
      <c r="A272" s="27">
        <v>44351</v>
      </c>
      <c r="B272" s="27">
        <v>0</v>
      </c>
      <c r="C272" s="27">
        <v>0</v>
      </c>
    </row>
    <row r="273" spans="1:3" x14ac:dyDescent="0.55000000000000004">
      <c r="A273" s="27">
        <v>44352</v>
      </c>
      <c r="B273" s="27">
        <v>0</v>
      </c>
      <c r="C273" s="27">
        <v>0</v>
      </c>
    </row>
    <row r="274" spans="1:3" x14ac:dyDescent="0.55000000000000004">
      <c r="A274" s="27">
        <v>44353</v>
      </c>
      <c r="B274" s="27">
        <v>0</v>
      </c>
      <c r="C274" s="27">
        <v>0</v>
      </c>
    </row>
    <row r="275" spans="1:3" x14ac:dyDescent="0.55000000000000004">
      <c r="A275" s="27">
        <v>44354</v>
      </c>
      <c r="B275" s="27">
        <v>0</v>
      </c>
      <c r="C275" s="27">
        <v>0</v>
      </c>
    </row>
    <row r="276" spans="1:3" x14ac:dyDescent="0.55000000000000004">
      <c r="A276" s="27">
        <v>44355</v>
      </c>
      <c r="B276" s="27">
        <v>0</v>
      </c>
      <c r="C276" s="27">
        <v>0</v>
      </c>
    </row>
    <row r="277" spans="1:3" x14ac:dyDescent="0.55000000000000004">
      <c r="A277" s="27">
        <v>44356</v>
      </c>
      <c r="B277" s="27">
        <v>0</v>
      </c>
      <c r="C277" s="27">
        <v>0</v>
      </c>
    </row>
    <row r="278" spans="1:3" x14ac:dyDescent="0.55000000000000004">
      <c r="A278" s="27">
        <v>44357</v>
      </c>
      <c r="B278" s="27">
        <v>0</v>
      </c>
      <c r="C278" s="27">
        <v>0</v>
      </c>
    </row>
    <row r="279" spans="1:3" x14ac:dyDescent="0.55000000000000004">
      <c r="A279" s="27">
        <v>44358</v>
      </c>
      <c r="B279" s="27">
        <v>0</v>
      </c>
      <c r="C279" s="27">
        <v>0</v>
      </c>
    </row>
    <row r="280" spans="1:3" x14ac:dyDescent="0.55000000000000004">
      <c r="A280" s="27">
        <v>44359</v>
      </c>
      <c r="B280" s="27">
        <v>0</v>
      </c>
      <c r="C280" s="27">
        <v>0</v>
      </c>
    </row>
    <row r="281" spans="1:3" x14ac:dyDescent="0.55000000000000004">
      <c r="A281" s="27">
        <v>44360</v>
      </c>
      <c r="B281" s="27">
        <v>0</v>
      </c>
      <c r="C281" s="27">
        <v>0</v>
      </c>
    </row>
    <row r="282" spans="1:3" x14ac:dyDescent="0.55000000000000004">
      <c r="A282" s="27">
        <v>44361</v>
      </c>
      <c r="B282" s="27">
        <v>0</v>
      </c>
      <c r="C282" s="27">
        <v>0</v>
      </c>
    </row>
    <row r="283" spans="1:3" x14ac:dyDescent="0.55000000000000004">
      <c r="A283" s="27">
        <v>44362</v>
      </c>
      <c r="B283" s="27">
        <v>0</v>
      </c>
      <c r="C283" s="27">
        <v>0</v>
      </c>
    </row>
    <row r="284" spans="1:3" x14ac:dyDescent="0.55000000000000004">
      <c r="A284" s="27">
        <v>44363</v>
      </c>
      <c r="B284" s="27">
        <v>0</v>
      </c>
      <c r="C284" s="27">
        <v>0</v>
      </c>
    </row>
    <row r="285" spans="1:3" x14ac:dyDescent="0.55000000000000004">
      <c r="A285" s="27">
        <v>44364</v>
      </c>
      <c r="B285" s="27">
        <v>0</v>
      </c>
      <c r="C285" s="27">
        <v>0</v>
      </c>
    </row>
    <row r="286" spans="1:3" x14ac:dyDescent="0.55000000000000004">
      <c r="A286" s="27">
        <v>44365</v>
      </c>
      <c r="B286" s="27">
        <v>0</v>
      </c>
      <c r="C286" s="27">
        <v>0</v>
      </c>
    </row>
    <row r="287" spans="1:3" x14ac:dyDescent="0.55000000000000004">
      <c r="A287" s="27">
        <v>44366</v>
      </c>
      <c r="B287" s="27">
        <v>0</v>
      </c>
      <c r="C287" s="27">
        <v>0</v>
      </c>
    </row>
    <row r="288" spans="1:3" x14ac:dyDescent="0.55000000000000004">
      <c r="A288" s="27">
        <v>44367</v>
      </c>
      <c r="B288" s="27">
        <v>0</v>
      </c>
      <c r="C288" s="27">
        <v>0</v>
      </c>
    </row>
    <row r="289" spans="1:3" x14ac:dyDescent="0.55000000000000004">
      <c r="A289" s="27">
        <v>44368</v>
      </c>
      <c r="B289" s="27">
        <v>0</v>
      </c>
      <c r="C289" s="27">
        <v>0</v>
      </c>
    </row>
    <row r="290" spans="1:3" x14ac:dyDescent="0.55000000000000004">
      <c r="A290" s="27">
        <v>44369</v>
      </c>
      <c r="B290" s="27">
        <v>0</v>
      </c>
      <c r="C290" s="27">
        <v>0</v>
      </c>
    </row>
    <row r="291" spans="1:3" x14ac:dyDescent="0.55000000000000004">
      <c r="A291" s="27">
        <v>44370</v>
      </c>
      <c r="B291" s="27">
        <v>0</v>
      </c>
      <c r="C291" s="27">
        <v>0</v>
      </c>
    </row>
    <row r="292" spans="1:3" x14ac:dyDescent="0.55000000000000004">
      <c r="A292" s="27">
        <v>44371</v>
      </c>
      <c r="B292" s="27">
        <v>0</v>
      </c>
      <c r="C292" s="27">
        <v>0</v>
      </c>
    </row>
    <row r="293" spans="1:3" x14ac:dyDescent="0.55000000000000004">
      <c r="A293" s="27">
        <v>44372</v>
      </c>
      <c r="B293" s="27">
        <v>0</v>
      </c>
      <c r="C293" s="27">
        <v>0</v>
      </c>
    </row>
    <row r="294" spans="1:3" x14ac:dyDescent="0.55000000000000004">
      <c r="A294" s="27">
        <v>44373</v>
      </c>
      <c r="B294" s="27">
        <v>0</v>
      </c>
      <c r="C294" s="27">
        <v>0</v>
      </c>
    </row>
    <row r="295" spans="1:3" x14ac:dyDescent="0.55000000000000004">
      <c r="A295" s="27">
        <v>44374</v>
      </c>
      <c r="B295" s="27">
        <v>0</v>
      </c>
      <c r="C295" s="27">
        <v>0</v>
      </c>
    </row>
    <row r="296" spans="1:3" x14ac:dyDescent="0.55000000000000004">
      <c r="A296" s="27">
        <v>44375</v>
      </c>
      <c r="B296" s="27">
        <v>0</v>
      </c>
      <c r="C296" s="27">
        <v>0</v>
      </c>
    </row>
    <row r="297" spans="1:3" x14ac:dyDescent="0.55000000000000004">
      <c r="A297" s="27">
        <v>44376</v>
      </c>
      <c r="B297" s="27">
        <v>0</v>
      </c>
      <c r="C297" s="27">
        <v>0</v>
      </c>
    </row>
    <row r="298" spans="1:3" x14ac:dyDescent="0.55000000000000004">
      <c r="A298" s="27">
        <v>44377</v>
      </c>
      <c r="B298" s="27">
        <v>0</v>
      </c>
      <c r="C298" s="27">
        <v>0</v>
      </c>
    </row>
    <row r="299" spans="1:3" x14ac:dyDescent="0.55000000000000004">
      <c r="A299" s="27">
        <v>44378</v>
      </c>
      <c r="B299" s="27">
        <v>0</v>
      </c>
      <c r="C299" s="27">
        <v>0</v>
      </c>
    </row>
    <row r="300" spans="1:3" x14ac:dyDescent="0.55000000000000004">
      <c r="A300" s="27">
        <v>44379</v>
      </c>
      <c r="B300" s="27">
        <v>0</v>
      </c>
      <c r="C300" s="27">
        <v>0</v>
      </c>
    </row>
    <row r="301" spans="1:3" x14ac:dyDescent="0.55000000000000004">
      <c r="A301" s="27">
        <v>44380</v>
      </c>
      <c r="B301" s="27">
        <v>0</v>
      </c>
      <c r="C301" s="27">
        <v>0</v>
      </c>
    </row>
    <row r="302" spans="1:3" x14ac:dyDescent="0.55000000000000004">
      <c r="A302" s="27">
        <v>44381</v>
      </c>
      <c r="B302" s="27">
        <v>0</v>
      </c>
      <c r="C302" s="27">
        <v>0</v>
      </c>
    </row>
    <row r="303" spans="1:3" x14ac:dyDescent="0.55000000000000004">
      <c r="A303" s="27">
        <v>44382</v>
      </c>
      <c r="B303" s="27">
        <v>0</v>
      </c>
      <c r="C303" s="27">
        <v>0</v>
      </c>
    </row>
    <row r="304" spans="1:3" x14ac:dyDescent="0.55000000000000004">
      <c r="A304" s="27">
        <v>44383</v>
      </c>
      <c r="B304" s="27">
        <v>0</v>
      </c>
      <c r="C304" s="27">
        <v>0</v>
      </c>
    </row>
    <row r="305" spans="1:3" x14ac:dyDescent="0.55000000000000004">
      <c r="A305" s="27">
        <v>44384</v>
      </c>
      <c r="B305" s="27">
        <v>0</v>
      </c>
      <c r="C305" s="27">
        <v>0</v>
      </c>
    </row>
    <row r="306" spans="1:3" x14ac:dyDescent="0.55000000000000004">
      <c r="A306" s="27">
        <v>44385</v>
      </c>
      <c r="B306" s="27">
        <v>0</v>
      </c>
      <c r="C306" s="27">
        <v>0</v>
      </c>
    </row>
    <row r="307" spans="1:3" x14ac:dyDescent="0.55000000000000004">
      <c r="A307" s="27">
        <v>44386</v>
      </c>
      <c r="B307" s="27">
        <v>0</v>
      </c>
      <c r="C307" s="27">
        <v>0</v>
      </c>
    </row>
    <row r="308" spans="1:3" x14ac:dyDescent="0.55000000000000004">
      <c r="A308" s="27">
        <v>44387</v>
      </c>
      <c r="B308" s="27">
        <v>0</v>
      </c>
      <c r="C308" s="27">
        <v>0</v>
      </c>
    </row>
    <row r="309" spans="1:3" x14ac:dyDescent="0.55000000000000004">
      <c r="A309" s="27">
        <v>44388</v>
      </c>
      <c r="B309" s="27">
        <v>0</v>
      </c>
      <c r="C309" s="27">
        <v>0</v>
      </c>
    </row>
    <row r="310" spans="1:3" x14ac:dyDescent="0.55000000000000004">
      <c r="A310" s="27">
        <v>44389</v>
      </c>
      <c r="B310" s="27">
        <v>0</v>
      </c>
      <c r="C310" s="27">
        <v>0</v>
      </c>
    </row>
    <row r="311" spans="1:3" x14ac:dyDescent="0.55000000000000004">
      <c r="A311" s="27">
        <v>44390</v>
      </c>
      <c r="B311" s="27">
        <v>0</v>
      </c>
      <c r="C311" s="27">
        <v>0</v>
      </c>
    </row>
    <row r="312" spans="1:3" x14ac:dyDescent="0.55000000000000004">
      <c r="A312" s="27">
        <v>44391</v>
      </c>
      <c r="B312" s="27">
        <v>0</v>
      </c>
      <c r="C312" s="27">
        <v>0</v>
      </c>
    </row>
    <row r="313" spans="1:3" x14ac:dyDescent="0.55000000000000004">
      <c r="A313" s="27">
        <v>44392</v>
      </c>
      <c r="B313" s="27">
        <v>0</v>
      </c>
      <c r="C313" s="27">
        <v>0</v>
      </c>
    </row>
    <row r="314" spans="1:3" x14ac:dyDescent="0.55000000000000004">
      <c r="A314" s="27">
        <v>44393</v>
      </c>
      <c r="B314" s="27">
        <v>0</v>
      </c>
      <c r="C314" s="27">
        <v>0</v>
      </c>
    </row>
    <row r="315" spans="1:3" x14ac:dyDescent="0.55000000000000004">
      <c r="A315" s="27">
        <v>44394</v>
      </c>
      <c r="B315" s="27">
        <v>0</v>
      </c>
      <c r="C315" s="27">
        <v>0</v>
      </c>
    </row>
    <row r="316" spans="1:3" x14ac:dyDescent="0.55000000000000004">
      <c r="A316" s="27">
        <v>44395</v>
      </c>
      <c r="B316" s="27">
        <v>0</v>
      </c>
      <c r="C316" s="27">
        <v>0</v>
      </c>
    </row>
    <row r="317" spans="1:3" x14ac:dyDescent="0.55000000000000004">
      <c r="A317" s="27">
        <v>44396</v>
      </c>
      <c r="B317" s="27">
        <v>0</v>
      </c>
      <c r="C317" s="27">
        <v>0</v>
      </c>
    </row>
    <row r="318" spans="1:3" x14ac:dyDescent="0.55000000000000004">
      <c r="A318" s="27">
        <v>44397</v>
      </c>
      <c r="B318" s="27">
        <v>0</v>
      </c>
      <c r="C318" s="27">
        <v>0</v>
      </c>
    </row>
    <row r="319" spans="1:3" x14ac:dyDescent="0.55000000000000004">
      <c r="A319" s="27">
        <v>44398</v>
      </c>
      <c r="B319" s="27">
        <v>0</v>
      </c>
      <c r="C319" s="27">
        <v>0</v>
      </c>
    </row>
    <row r="320" spans="1:3" x14ac:dyDescent="0.55000000000000004">
      <c r="A320" s="27">
        <v>44399</v>
      </c>
      <c r="B320" s="27">
        <v>0</v>
      </c>
      <c r="C320" s="27">
        <v>0</v>
      </c>
    </row>
    <row r="321" spans="1:3" x14ac:dyDescent="0.55000000000000004">
      <c r="A321" s="27">
        <v>44400</v>
      </c>
      <c r="B321" s="27">
        <v>0</v>
      </c>
      <c r="C321" s="27">
        <v>0</v>
      </c>
    </row>
    <row r="322" spans="1:3" x14ac:dyDescent="0.55000000000000004">
      <c r="A322" s="27">
        <v>44401</v>
      </c>
      <c r="B322" s="27">
        <v>0</v>
      </c>
      <c r="C322" s="27">
        <v>0</v>
      </c>
    </row>
    <row r="323" spans="1:3" x14ac:dyDescent="0.55000000000000004">
      <c r="A323" s="27">
        <v>44402</v>
      </c>
      <c r="B323" s="27">
        <v>0</v>
      </c>
      <c r="C323" s="27">
        <v>0</v>
      </c>
    </row>
    <row r="324" spans="1:3" x14ac:dyDescent="0.55000000000000004">
      <c r="A324" s="27">
        <v>44403</v>
      </c>
      <c r="B324" s="27">
        <v>0</v>
      </c>
      <c r="C324" s="27">
        <v>0</v>
      </c>
    </row>
    <row r="325" spans="1:3" x14ac:dyDescent="0.55000000000000004">
      <c r="A325" s="27">
        <v>44404</v>
      </c>
      <c r="B325" s="27">
        <v>0</v>
      </c>
      <c r="C325" s="27">
        <v>0</v>
      </c>
    </row>
    <row r="326" spans="1:3" x14ac:dyDescent="0.55000000000000004">
      <c r="A326" s="27">
        <v>44405</v>
      </c>
      <c r="B326" s="27">
        <v>0</v>
      </c>
      <c r="C326" s="27">
        <v>0</v>
      </c>
    </row>
    <row r="327" spans="1:3" x14ac:dyDescent="0.55000000000000004">
      <c r="A327" s="27">
        <v>44406</v>
      </c>
      <c r="B327" s="27">
        <v>0</v>
      </c>
      <c r="C327" s="27">
        <v>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7"/>
      <c r="C1" s="128"/>
      <c r="D1" s="128"/>
      <c r="E1" s="128"/>
      <c r="F1" s="128"/>
      <c r="G1" s="128"/>
      <c r="H1" s="128"/>
      <c r="I1" s="128"/>
    </row>
    <row r="2" spans="1:9" ht="28.5" customHeight="1" x14ac:dyDescent="0.55000000000000004">
      <c r="B2" s="129" t="s">
        <v>228</v>
      </c>
      <c r="C2" s="128"/>
      <c r="D2" s="128"/>
      <c r="E2" s="128"/>
      <c r="F2" s="128"/>
      <c r="G2" s="128"/>
      <c r="H2" s="128"/>
      <c r="I2" s="128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0" t="s">
        <v>180</v>
      </c>
      <c r="C4" s="132" t="s">
        <v>333</v>
      </c>
      <c r="D4" s="134" t="s">
        <v>334</v>
      </c>
      <c r="E4" s="136" t="s">
        <v>335</v>
      </c>
      <c r="F4" s="137"/>
      <c r="G4" s="138" t="s">
        <v>336</v>
      </c>
      <c r="H4" s="138" t="s">
        <v>337</v>
      </c>
      <c r="I4" s="19"/>
    </row>
    <row r="5" spans="1:9" ht="13.25" customHeight="1" x14ac:dyDescent="0.55000000000000004">
      <c r="B5" s="131"/>
      <c r="C5" s="133"/>
      <c r="D5" s="135"/>
      <c r="E5" s="104" t="s">
        <v>338</v>
      </c>
      <c r="F5" s="105" t="s">
        <v>339</v>
      </c>
      <c r="G5" s="139"/>
      <c r="H5" s="139"/>
      <c r="I5" s="19"/>
    </row>
    <row r="6" spans="1:9" ht="12" customHeight="1" x14ac:dyDescent="0.55000000000000004">
      <c r="A6" s="15" t="s">
        <v>181</v>
      </c>
      <c r="B6" s="20" t="s">
        <v>229</v>
      </c>
      <c r="C6" s="106">
        <v>43890</v>
      </c>
      <c r="D6" s="106">
        <v>848613</v>
      </c>
      <c r="E6" s="106">
        <v>1241</v>
      </c>
      <c r="F6" s="107">
        <v>5</v>
      </c>
      <c r="G6" s="106">
        <v>41049</v>
      </c>
      <c r="H6" s="106">
        <v>1424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6">
        <v>2661</v>
      </c>
      <c r="D7" s="106">
        <v>55851</v>
      </c>
      <c r="E7" s="107">
        <v>80</v>
      </c>
      <c r="F7" s="107">
        <v>0</v>
      </c>
      <c r="G7" s="106">
        <v>2550</v>
      </c>
      <c r="H7" s="107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6">
        <v>1962</v>
      </c>
      <c r="D8" s="106">
        <v>93135</v>
      </c>
      <c r="E8" s="107">
        <v>110</v>
      </c>
      <c r="F8" s="107">
        <v>0</v>
      </c>
      <c r="G8" s="106">
        <v>1805</v>
      </c>
      <c r="H8" s="107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6">
        <v>9791</v>
      </c>
      <c r="D9" s="106">
        <v>170706</v>
      </c>
      <c r="E9" s="107">
        <v>210</v>
      </c>
      <c r="F9" s="107">
        <v>3</v>
      </c>
      <c r="G9" s="106">
        <v>9471</v>
      </c>
      <c r="H9" s="107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6">
        <v>1006</v>
      </c>
      <c r="D10" s="106">
        <v>17228</v>
      </c>
      <c r="E10" s="107">
        <v>31</v>
      </c>
      <c r="F10" s="107">
        <v>1</v>
      </c>
      <c r="G10" s="107">
        <v>955</v>
      </c>
      <c r="H10" s="107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6">
        <v>2119</v>
      </c>
      <c r="D11" s="106">
        <v>70825</v>
      </c>
      <c r="E11" s="107">
        <v>38</v>
      </c>
      <c r="F11" s="107">
        <v>0</v>
      </c>
      <c r="G11" s="106">
        <v>2034</v>
      </c>
      <c r="H11" s="107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6">
        <v>5585</v>
      </c>
      <c r="D12" s="106">
        <v>308852</v>
      </c>
      <c r="E12" s="107">
        <v>393</v>
      </c>
      <c r="F12" s="107">
        <v>9</v>
      </c>
      <c r="G12" s="106">
        <v>5030</v>
      </c>
      <c r="H12" s="107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6">
        <v>12067</v>
      </c>
      <c r="D13" s="106">
        <v>34700</v>
      </c>
      <c r="E13" s="107">
        <v>863</v>
      </c>
      <c r="F13" s="107">
        <v>6</v>
      </c>
      <c r="G13" s="106">
        <v>11037</v>
      </c>
      <c r="H13" s="107">
        <v>167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6">
        <v>8034</v>
      </c>
      <c r="D14" s="106">
        <v>325541</v>
      </c>
      <c r="E14" s="107">
        <v>604</v>
      </c>
      <c r="F14" s="107">
        <v>9</v>
      </c>
      <c r="G14" s="106">
        <v>7346</v>
      </c>
      <c r="H14" s="107">
        <v>84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6">
        <v>8550</v>
      </c>
      <c r="D15" s="106">
        <v>212702</v>
      </c>
      <c r="E15" s="107">
        <v>350</v>
      </c>
      <c r="F15" s="107">
        <v>3</v>
      </c>
      <c r="G15" s="106">
        <v>8045</v>
      </c>
      <c r="H15" s="107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6">
        <v>55055</v>
      </c>
      <c r="D16" s="106">
        <v>1074648</v>
      </c>
      <c r="E16" s="106">
        <v>6002</v>
      </c>
      <c r="F16" s="107">
        <v>52</v>
      </c>
      <c r="G16" s="106">
        <v>48205</v>
      </c>
      <c r="H16" s="107">
        <v>848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6">
        <v>47633</v>
      </c>
      <c r="D17" s="106">
        <v>773338</v>
      </c>
      <c r="E17" s="106">
        <v>3414</v>
      </c>
      <c r="F17" s="107">
        <v>27</v>
      </c>
      <c r="G17" s="106">
        <v>43487</v>
      </c>
      <c r="H17" s="107">
        <v>732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6">
        <v>210610</v>
      </c>
      <c r="D18" s="106">
        <v>2788710</v>
      </c>
      <c r="E18" s="106">
        <v>18910</v>
      </c>
      <c r="F18" s="107">
        <v>81</v>
      </c>
      <c r="G18" s="106">
        <v>189412</v>
      </c>
      <c r="H18" s="106">
        <v>2288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6">
        <v>80351</v>
      </c>
      <c r="D19" s="106">
        <v>1154824</v>
      </c>
      <c r="E19" s="106">
        <v>5575</v>
      </c>
      <c r="F19" s="107">
        <v>70</v>
      </c>
      <c r="G19" s="106">
        <v>73793</v>
      </c>
      <c r="H19" s="107">
        <v>983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6">
        <v>3917</v>
      </c>
      <c r="D20" s="106">
        <v>194001</v>
      </c>
      <c r="E20" s="107">
        <v>319</v>
      </c>
      <c r="F20" s="107">
        <v>2</v>
      </c>
      <c r="G20" s="106">
        <v>3544</v>
      </c>
      <c r="H20" s="107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6">
        <v>2223</v>
      </c>
      <c r="D21" s="106">
        <v>81494</v>
      </c>
      <c r="E21" s="107">
        <v>130</v>
      </c>
      <c r="F21" s="107">
        <v>2</v>
      </c>
      <c r="G21" s="106">
        <v>2055</v>
      </c>
      <c r="H21" s="107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6">
        <v>4905</v>
      </c>
      <c r="D22" s="106">
        <v>135483</v>
      </c>
      <c r="E22" s="107">
        <v>655</v>
      </c>
      <c r="F22" s="107">
        <v>3</v>
      </c>
      <c r="G22" s="106">
        <v>4125</v>
      </c>
      <c r="H22" s="107">
        <v>117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6">
        <v>1547</v>
      </c>
      <c r="D23" s="106">
        <v>78184</v>
      </c>
      <c r="E23" s="107">
        <v>129</v>
      </c>
      <c r="F23" s="107">
        <v>0</v>
      </c>
      <c r="G23" s="106">
        <v>1382</v>
      </c>
      <c r="H23" s="107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6">
        <v>2325</v>
      </c>
      <c r="D24" s="106">
        <v>69775</v>
      </c>
      <c r="E24" s="107">
        <v>123</v>
      </c>
      <c r="F24" s="107">
        <v>0</v>
      </c>
      <c r="G24" s="106">
        <v>2181</v>
      </c>
      <c r="H24" s="107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6">
        <v>5218</v>
      </c>
      <c r="D25" s="106">
        <v>224636</v>
      </c>
      <c r="E25" s="107">
        <v>119</v>
      </c>
      <c r="F25" s="107">
        <v>0</v>
      </c>
      <c r="G25" s="106">
        <v>5077</v>
      </c>
      <c r="H25" s="107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6">
        <v>9728</v>
      </c>
      <c r="D26" s="106">
        <v>293296</v>
      </c>
      <c r="E26" s="107">
        <v>148</v>
      </c>
      <c r="F26" s="107">
        <v>2</v>
      </c>
      <c r="G26" s="106">
        <v>9392</v>
      </c>
      <c r="H26" s="107">
        <v>188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6">
        <v>10589</v>
      </c>
      <c r="D27" s="106">
        <v>450893</v>
      </c>
      <c r="E27" s="107">
        <v>808</v>
      </c>
      <c r="F27" s="107">
        <v>2</v>
      </c>
      <c r="G27" s="106">
        <v>9626</v>
      </c>
      <c r="H27" s="107">
        <v>155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6">
        <v>53244</v>
      </c>
      <c r="D28" s="106">
        <v>914628</v>
      </c>
      <c r="E28" s="106">
        <v>1267</v>
      </c>
      <c r="F28" s="107">
        <v>8</v>
      </c>
      <c r="G28" s="106">
        <v>50970</v>
      </c>
      <c r="H28" s="106">
        <v>1007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6">
        <v>5686</v>
      </c>
      <c r="D29" s="106">
        <v>156553</v>
      </c>
      <c r="E29" s="107">
        <v>207</v>
      </c>
      <c r="F29" s="107">
        <v>5</v>
      </c>
      <c r="G29" s="106">
        <v>5507</v>
      </c>
      <c r="H29" s="107">
        <v>114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6">
        <v>5918</v>
      </c>
      <c r="D30" s="106">
        <v>168923</v>
      </c>
      <c r="E30" s="107">
        <v>214</v>
      </c>
      <c r="F30" s="107">
        <v>2</v>
      </c>
      <c r="G30" s="106">
        <v>5611</v>
      </c>
      <c r="H30" s="107">
        <v>93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6">
        <v>17966</v>
      </c>
      <c r="D31" s="106">
        <v>308903</v>
      </c>
      <c r="E31" s="107">
        <v>656</v>
      </c>
      <c r="F31" s="107">
        <v>11</v>
      </c>
      <c r="G31" s="106">
        <v>16897</v>
      </c>
      <c r="H31" s="107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6">
        <v>112213</v>
      </c>
      <c r="D32" s="106">
        <v>2437818</v>
      </c>
      <c r="E32" s="106">
        <v>5062</v>
      </c>
      <c r="F32" s="107">
        <v>220</v>
      </c>
      <c r="G32" s="106">
        <v>103524</v>
      </c>
      <c r="H32" s="106">
        <v>2721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6">
        <v>42860</v>
      </c>
      <c r="D33" s="106">
        <v>548951</v>
      </c>
      <c r="E33" s="106">
        <v>1039</v>
      </c>
      <c r="F33" s="107">
        <v>19</v>
      </c>
      <c r="G33" s="106">
        <v>40506</v>
      </c>
      <c r="H33" s="106">
        <v>1316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6">
        <v>8938</v>
      </c>
      <c r="D34" s="106">
        <v>185350</v>
      </c>
      <c r="E34" s="107">
        <v>315</v>
      </c>
      <c r="F34" s="107">
        <v>5</v>
      </c>
      <c r="G34" s="106">
        <v>8490</v>
      </c>
      <c r="H34" s="107">
        <v>133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6">
        <v>2899</v>
      </c>
      <c r="D35" s="106">
        <v>44146</v>
      </c>
      <c r="E35" s="107">
        <v>129</v>
      </c>
      <c r="F35" s="107">
        <v>6</v>
      </c>
      <c r="G35" s="106">
        <v>2657</v>
      </c>
      <c r="H35" s="107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7">
        <v>711</v>
      </c>
      <c r="D36" s="106">
        <v>96961</v>
      </c>
      <c r="E36" s="107">
        <v>125</v>
      </c>
      <c r="F36" s="107">
        <v>1</v>
      </c>
      <c r="G36" s="107">
        <v>530</v>
      </c>
      <c r="H36" s="107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7">
        <v>699</v>
      </c>
      <c r="D37" s="106">
        <v>36029</v>
      </c>
      <c r="E37" s="107">
        <v>102</v>
      </c>
      <c r="F37" s="107">
        <v>0</v>
      </c>
      <c r="G37" s="107">
        <v>595</v>
      </c>
      <c r="H37" s="107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6">
        <v>8043</v>
      </c>
      <c r="D38" s="106">
        <v>178588</v>
      </c>
      <c r="E38" s="107">
        <v>104</v>
      </c>
      <c r="F38" s="107">
        <v>1</v>
      </c>
      <c r="G38" s="106">
        <v>7518</v>
      </c>
      <c r="H38" s="107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6">
        <v>11965</v>
      </c>
      <c r="D39" s="106">
        <v>587777</v>
      </c>
      <c r="E39" s="107">
        <v>203</v>
      </c>
      <c r="F39" s="107">
        <v>5</v>
      </c>
      <c r="G39" s="106">
        <v>11532</v>
      </c>
      <c r="H39" s="107">
        <v>179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6">
        <v>3253</v>
      </c>
      <c r="D40" s="106">
        <v>130605</v>
      </c>
      <c r="E40" s="107">
        <v>62</v>
      </c>
      <c r="F40" s="107">
        <v>0</v>
      </c>
      <c r="G40" s="106">
        <v>3111</v>
      </c>
      <c r="H40" s="107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6">
        <v>1762</v>
      </c>
      <c r="D41" s="106">
        <v>71710</v>
      </c>
      <c r="E41" s="107">
        <v>55</v>
      </c>
      <c r="F41" s="107">
        <v>0</v>
      </c>
      <c r="G41" s="106">
        <v>1644</v>
      </c>
      <c r="H41" s="107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6">
        <v>2215</v>
      </c>
      <c r="D42" s="106">
        <v>93252</v>
      </c>
      <c r="E42" s="107">
        <v>80</v>
      </c>
      <c r="F42" s="107">
        <v>0</v>
      </c>
      <c r="G42" s="106">
        <v>2107</v>
      </c>
      <c r="H42" s="107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6">
        <v>2895</v>
      </c>
      <c r="D43" s="106">
        <v>103377</v>
      </c>
      <c r="E43" s="107">
        <v>101</v>
      </c>
      <c r="F43" s="107">
        <v>3</v>
      </c>
      <c r="G43" s="106">
        <v>2717</v>
      </c>
      <c r="H43" s="107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6">
        <v>2056</v>
      </c>
      <c r="D44" s="106">
        <v>62277</v>
      </c>
      <c r="E44" s="107">
        <v>91</v>
      </c>
      <c r="F44" s="107">
        <v>4</v>
      </c>
      <c r="G44" s="106">
        <v>1936</v>
      </c>
      <c r="H44" s="107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6">
        <v>38388</v>
      </c>
      <c r="D45" s="106">
        <v>910815</v>
      </c>
      <c r="E45" s="106">
        <v>1633</v>
      </c>
      <c r="F45" s="107">
        <v>10</v>
      </c>
      <c r="G45" s="106">
        <v>35857</v>
      </c>
      <c r="H45" s="107">
        <v>532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6">
        <v>2699</v>
      </c>
      <c r="D46" s="106">
        <v>63158</v>
      </c>
      <c r="E46" s="107">
        <v>63</v>
      </c>
      <c r="F46" s="107">
        <v>0</v>
      </c>
      <c r="G46" s="106">
        <v>2618</v>
      </c>
      <c r="H46" s="107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6">
        <v>3405</v>
      </c>
      <c r="D47" s="106">
        <v>135617</v>
      </c>
      <c r="E47" s="107">
        <v>126</v>
      </c>
      <c r="F47" s="107">
        <v>0</v>
      </c>
      <c r="G47" s="106">
        <v>3211</v>
      </c>
      <c r="H47" s="107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6">
        <v>6823</v>
      </c>
      <c r="D48" s="106">
        <v>84262</v>
      </c>
      <c r="E48" s="107">
        <v>252</v>
      </c>
      <c r="F48" s="107">
        <v>0</v>
      </c>
      <c r="G48" s="106">
        <v>6450</v>
      </c>
      <c r="H48" s="107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6">
        <v>3614</v>
      </c>
      <c r="D49" s="106">
        <v>184990</v>
      </c>
      <c r="E49" s="107">
        <v>87</v>
      </c>
      <c r="F49" s="107">
        <v>0</v>
      </c>
      <c r="G49" s="106">
        <v>3463</v>
      </c>
      <c r="H49" s="107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6">
        <v>3206</v>
      </c>
      <c r="D50" s="106">
        <v>45659</v>
      </c>
      <c r="E50" s="107">
        <v>79</v>
      </c>
      <c r="F50" s="107">
        <v>0</v>
      </c>
      <c r="G50" s="106">
        <v>3089</v>
      </c>
      <c r="H50" s="107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6">
        <v>3924</v>
      </c>
      <c r="D51" s="106">
        <v>118668</v>
      </c>
      <c r="E51" s="107">
        <v>130</v>
      </c>
      <c r="F51" s="107">
        <v>1</v>
      </c>
      <c r="G51" s="106">
        <v>3772</v>
      </c>
      <c r="H51" s="107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6">
        <v>23940</v>
      </c>
      <c r="D52" s="106">
        <v>279889</v>
      </c>
      <c r="E52" s="106">
        <v>1967</v>
      </c>
      <c r="F52" s="107">
        <v>48</v>
      </c>
      <c r="G52" s="106">
        <v>21722</v>
      </c>
      <c r="H52" s="107">
        <v>235</v>
      </c>
      <c r="I52" s="25"/>
    </row>
    <row r="53" spans="1:9" ht="12" customHeight="1" x14ac:dyDescent="0.55000000000000004">
      <c r="B53" s="22" t="s">
        <v>276</v>
      </c>
      <c r="C53" s="107">
        <v>149</v>
      </c>
      <c r="D53" s="108" t="s">
        <v>340</v>
      </c>
      <c r="E53" s="107">
        <v>0</v>
      </c>
      <c r="F53" s="108" t="s">
        <v>340</v>
      </c>
      <c r="G53" s="107">
        <v>149</v>
      </c>
      <c r="H53" s="108" t="s">
        <v>340</v>
      </c>
      <c r="I53" s="25"/>
    </row>
    <row r="54" spans="1:9" ht="12" customHeight="1" x14ac:dyDescent="0.55000000000000004">
      <c r="B54" s="21" t="s">
        <v>164</v>
      </c>
      <c r="C54" s="106">
        <v>899237</v>
      </c>
      <c r="D54" s="106">
        <v>17406341</v>
      </c>
      <c r="E54" s="106">
        <v>54401</v>
      </c>
      <c r="F54" s="107">
        <v>626</v>
      </c>
      <c r="G54" s="106">
        <v>827784</v>
      </c>
      <c r="H54" s="106">
        <v>15166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18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TEXT(MAX(A3:A115)+1,"m月d日") &amp; "公表時点）"</f>
        <v>（7月30日公表時点）</v>
      </c>
    </row>
    <row r="3" spans="1:11" x14ac:dyDescent="0.55000000000000004">
      <c r="A3" s="143" t="s">
        <v>327</v>
      </c>
      <c r="B3" s="143" t="s">
        <v>297</v>
      </c>
      <c r="C3" s="143" t="s">
        <v>298</v>
      </c>
      <c r="D3" s="142" t="s">
        <v>328</v>
      </c>
      <c r="E3" s="142"/>
      <c r="F3" s="142"/>
      <c r="G3" s="142"/>
      <c r="H3" s="142" t="s">
        <v>329</v>
      </c>
      <c r="I3" s="142"/>
      <c r="J3" s="142"/>
      <c r="K3" s="142"/>
    </row>
    <row r="4" spans="1:11" x14ac:dyDescent="0.55000000000000004">
      <c r="A4" s="143"/>
      <c r="B4" s="143"/>
      <c r="C4" s="143"/>
      <c r="D4" s="141" t="s">
        <v>299</v>
      </c>
      <c r="E4" s="141"/>
      <c r="F4" s="141" t="s">
        <v>300</v>
      </c>
      <c r="G4" s="141"/>
      <c r="H4" s="141" t="s">
        <v>299</v>
      </c>
      <c r="I4" s="141"/>
      <c r="J4" s="141" t="s">
        <v>300</v>
      </c>
      <c r="K4" s="141"/>
    </row>
    <row r="5" spans="1:11" x14ac:dyDescent="0.55000000000000004">
      <c r="A5" s="143"/>
      <c r="B5" s="143"/>
      <c r="C5" s="143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40" t="s">
        <v>287</v>
      </c>
      <c r="B6" s="141"/>
      <c r="C6" s="67">
        <f t="shared" ref="C6:C46" ca="1" si="0">SUM(D6:G6)</f>
        <v>71755911</v>
      </c>
      <c r="D6" s="67">
        <f ca="1">SUM(OFFSET(D$6,1,0,MAX($A$6:$A115)-DATE(2021,4,12)+1,1))</f>
        <v>39202308</v>
      </c>
      <c r="E6" s="67">
        <f ca="1">SUM(OFFSET(E$6,1,0,MAX($A$6:$A115)-DATE(2021,4,12)+1,1))</f>
        <v>3139133</v>
      </c>
      <c r="F6" s="67">
        <f ca="1">SUM(OFFSET(F$6,1,0,MAX($A$6:$A115)-DATE(2021,4,12)+1,1))</f>
        <v>28315181</v>
      </c>
      <c r="G6" s="67">
        <f ca="1">SUM(OFFSET(G$6,1,0,MAX($A$6:$A115)-DATE(2021,4,12)+1,1))</f>
        <v>1099289</v>
      </c>
      <c r="H6" s="67">
        <f ca="1">SUM(OFFSET(H$6,1,0,MAX($A$6:$A115)-DATE(2021,4,12)+1,1))</f>
        <v>29597125</v>
      </c>
      <c r="I6" s="67">
        <f ca="1">SUM(OFFSET(I$6,1,0,MAX($A$6:$A115)-DATE(2021,4,12)+1,1))</f>
        <v>818690</v>
      </c>
      <c r="J6" s="67">
        <f ca="1">SUM(OFFSET(J$6,1,0,MAX($A$6:$A115)-DATE(2021,4,12)+1,1))</f>
        <v>25227292</v>
      </c>
      <c r="K6" s="67">
        <f ca="1">SUM(OFFSET(K$6,1,0,MAX($A$6:$A115)-DATE(2021,4,12)+1,1))</f>
        <v>713341</v>
      </c>
    </row>
    <row r="7" spans="1:11" x14ac:dyDescent="0.55000000000000004">
      <c r="A7" s="109">
        <v>44406</v>
      </c>
      <c r="B7" s="111" t="str">
        <f t="shared" ref="B7:B36" si="1">"(" &amp; TEXT(A7,"aaa") &amp; ")"</f>
        <v>(木)</v>
      </c>
      <c r="C7" s="67">
        <f t="shared" ref="C7:C24" si="2">SUM(D7:G7)</f>
        <v>693944</v>
      </c>
      <c r="D7" s="67">
        <v>228185</v>
      </c>
      <c r="E7" s="67">
        <v>44475</v>
      </c>
      <c r="F7" s="67">
        <v>387103</v>
      </c>
      <c r="G7" s="67">
        <v>34181</v>
      </c>
      <c r="H7" s="67">
        <v>40180</v>
      </c>
      <c r="I7" s="67">
        <v>538</v>
      </c>
      <c r="J7" s="67">
        <v>244447</v>
      </c>
      <c r="K7" s="67">
        <v>6175</v>
      </c>
    </row>
    <row r="8" spans="1:11" x14ac:dyDescent="0.55000000000000004">
      <c r="A8" s="109">
        <v>44405</v>
      </c>
      <c r="B8" s="110" t="str">
        <f t="shared" si="1"/>
        <v>(水)</v>
      </c>
      <c r="C8" s="67">
        <f t="shared" si="2"/>
        <v>919192</v>
      </c>
      <c r="D8" s="67">
        <v>289825</v>
      </c>
      <c r="E8" s="67">
        <v>58417</v>
      </c>
      <c r="F8" s="67">
        <v>523950</v>
      </c>
      <c r="G8" s="67">
        <v>47000</v>
      </c>
      <c r="H8" s="67">
        <v>52641</v>
      </c>
      <c r="I8" s="67">
        <v>637</v>
      </c>
      <c r="J8" s="67">
        <v>339335</v>
      </c>
      <c r="K8" s="67">
        <v>9674</v>
      </c>
    </row>
    <row r="9" spans="1:11" x14ac:dyDescent="0.55000000000000004">
      <c r="A9" s="109">
        <v>44404</v>
      </c>
      <c r="B9" s="111" t="str">
        <f t="shared" si="1"/>
        <v>(火)</v>
      </c>
      <c r="C9" s="67">
        <f t="shared" si="2"/>
        <v>986073</v>
      </c>
      <c r="D9" s="67">
        <v>319777</v>
      </c>
      <c r="E9" s="67">
        <v>54138</v>
      </c>
      <c r="F9" s="67">
        <v>558504</v>
      </c>
      <c r="G9" s="67">
        <v>53654</v>
      </c>
      <c r="H9" s="67">
        <v>69162</v>
      </c>
      <c r="I9" s="67">
        <v>1243</v>
      </c>
      <c r="J9" s="67">
        <v>373076</v>
      </c>
      <c r="K9" s="67">
        <v>11780</v>
      </c>
    </row>
    <row r="10" spans="1:11" x14ac:dyDescent="0.55000000000000004">
      <c r="A10" s="109">
        <v>44403</v>
      </c>
      <c r="B10" s="110" t="str">
        <f t="shared" si="1"/>
        <v>(月)</v>
      </c>
      <c r="C10" s="67">
        <f t="shared" si="2"/>
        <v>983212</v>
      </c>
      <c r="D10" s="67">
        <v>286203</v>
      </c>
      <c r="E10" s="67">
        <v>61285</v>
      </c>
      <c r="F10" s="67">
        <v>580074</v>
      </c>
      <c r="G10" s="67">
        <v>55650</v>
      </c>
      <c r="H10" s="67">
        <v>63572</v>
      </c>
      <c r="I10" s="67">
        <v>1556</v>
      </c>
      <c r="J10" s="67">
        <v>401256</v>
      </c>
      <c r="K10" s="67">
        <v>13324</v>
      </c>
    </row>
    <row r="11" spans="1:11" x14ac:dyDescent="0.55000000000000004">
      <c r="A11" s="109">
        <v>44402</v>
      </c>
      <c r="B11" s="111" t="str">
        <f t="shared" si="1"/>
        <v>(日)</v>
      </c>
      <c r="C11" s="67">
        <f t="shared" si="2"/>
        <v>954189</v>
      </c>
      <c r="D11" s="67">
        <v>239162</v>
      </c>
      <c r="E11" s="67">
        <v>66814</v>
      </c>
      <c r="F11" s="67">
        <v>599437</v>
      </c>
      <c r="G11" s="67">
        <v>48776</v>
      </c>
      <c r="H11" s="67">
        <v>33927</v>
      </c>
      <c r="I11" s="67">
        <v>4056</v>
      </c>
      <c r="J11" s="67">
        <v>407969</v>
      </c>
      <c r="K11" s="67">
        <v>14846</v>
      </c>
    </row>
    <row r="12" spans="1:11" x14ac:dyDescent="0.55000000000000004">
      <c r="A12" s="109">
        <v>44401</v>
      </c>
      <c r="B12" s="110" t="str">
        <f t="shared" si="1"/>
        <v>(土)</v>
      </c>
      <c r="C12" s="67">
        <f t="shared" si="2"/>
        <v>1032981</v>
      </c>
      <c r="D12" s="67">
        <v>262595</v>
      </c>
      <c r="E12" s="67">
        <v>76020</v>
      </c>
      <c r="F12" s="67">
        <v>642393</v>
      </c>
      <c r="G12" s="67">
        <v>51973</v>
      </c>
      <c r="H12" s="67">
        <v>44085</v>
      </c>
      <c r="I12" s="67">
        <v>4244</v>
      </c>
      <c r="J12" s="67">
        <v>452278</v>
      </c>
      <c r="K12" s="67">
        <v>19511</v>
      </c>
    </row>
    <row r="13" spans="1:11" x14ac:dyDescent="0.55000000000000004">
      <c r="A13" s="109">
        <v>44400</v>
      </c>
      <c r="B13" s="111" t="str">
        <f t="shared" si="1"/>
        <v>(金)</v>
      </c>
      <c r="C13" s="67">
        <f t="shared" si="2"/>
        <v>384136</v>
      </c>
      <c r="D13" s="67">
        <v>112821</v>
      </c>
      <c r="E13" s="67">
        <v>54236</v>
      </c>
      <c r="F13" s="67">
        <v>175150</v>
      </c>
      <c r="G13" s="67">
        <v>41929</v>
      </c>
      <c r="H13" s="67">
        <v>14290</v>
      </c>
      <c r="I13" s="67">
        <v>1992</v>
      </c>
      <c r="J13" s="67">
        <v>122409</v>
      </c>
      <c r="K13" s="67">
        <v>17364</v>
      </c>
    </row>
    <row r="14" spans="1:11" x14ac:dyDescent="0.55000000000000004">
      <c r="A14" s="109">
        <v>44399</v>
      </c>
      <c r="B14" s="110" t="str">
        <f t="shared" si="1"/>
        <v>(木)</v>
      </c>
      <c r="C14" s="67">
        <f t="shared" si="2"/>
        <v>515209</v>
      </c>
      <c r="D14" s="67">
        <v>167907</v>
      </c>
      <c r="E14" s="67">
        <v>57850</v>
      </c>
      <c r="F14" s="67">
        <v>247771</v>
      </c>
      <c r="G14" s="67">
        <v>41681</v>
      </c>
      <c r="H14" s="67">
        <v>27090</v>
      </c>
      <c r="I14" s="67">
        <v>2932</v>
      </c>
      <c r="J14" s="67">
        <v>192951</v>
      </c>
      <c r="K14" s="67">
        <v>18418</v>
      </c>
    </row>
    <row r="15" spans="1:11" x14ac:dyDescent="0.55000000000000004">
      <c r="A15" s="109">
        <v>44398</v>
      </c>
      <c r="B15" s="111" t="str">
        <f t="shared" si="1"/>
        <v>(水)</v>
      </c>
      <c r="C15" s="67">
        <f t="shared" si="2"/>
        <v>1113489</v>
      </c>
      <c r="D15" s="67">
        <v>425794</v>
      </c>
      <c r="E15" s="67">
        <v>82816</v>
      </c>
      <c r="F15" s="67">
        <v>561218</v>
      </c>
      <c r="G15" s="67">
        <v>43661</v>
      </c>
      <c r="H15" s="67">
        <v>109834</v>
      </c>
      <c r="I15" s="67">
        <v>2512</v>
      </c>
      <c r="J15" s="67">
        <v>446947</v>
      </c>
      <c r="K15" s="67">
        <v>19497</v>
      </c>
    </row>
    <row r="16" spans="1:11" x14ac:dyDescent="0.55000000000000004">
      <c r="A16" s="109">
        <v>44397</v>
      </c>
      <c r="B16" s="110" t="str">
        <f t="shared" si="1"/>
        <v>(火)</v>
      </c>
      <c r="C16" s="67">
        <f t="shared" si="2"/>
        <v>1129276</v>
      </c>
      <c r="D16" s="67">
        <v>464173</v>
      </c>
      <c r="E16" s="67">
        <v>76957</v>
      </c>
      <c r="F16" s="67">
        <v>544165</v>
      </c>
      <c r="G16" s="67">
        <v>43981</v>
      </c>
      <c r="H16" s="67">
        <v>133947</v>
      </c>
      <c r="I16" s="67">
        <v>2414</v>
      </c>
      <c r="J16" s="67">
        <v>445578</v>
      </c>
      <c r="K16" s="67">
        <v>23035</v>
      </c>
    </row>
    <row r="17" spans="1:11" x14ac:dyDescent="0.55000000000000004">
      <c r="A17" s="109">
        <v>44396</v>
      </c>
      <c r="B17" s="111" t="str">
        <f t="shared" si="1"/>
        <v>(月)</v>
      </c>
      <c r="C17" s="67">
        <f t="shared" si="2"/>
        <v>862554</v>
      </c>
      <c r="D17" s="67">
        <v>242337</v>
      </c>
      <c r="E17" s="67">
        <v>74487</v>
      </c>
      <c r="F17" s="67">
        <v>506185</v>
      </c>
      <c r="G17" s="67">
        <v>39545</v>
      </c>
      <c r="H17" s="67">
        <v>60880</v>
      </c>
      <c r="I17" s="67">
        <v>2883</v>
      </c>
      <c r="J17" s="67">
        <v>418177</v>
      </c>
      <c r="K17" s="67">
        <v>22481</v>
      </c>
    </row>
    <row r="18" spans="1:11" x14ac:dyDescent="0.55000000000000004">
      <c r="A18" s="109">
        <v>44395</v>
      </c>
      <c r="B18" s="110" t="str">
        <f t="shared" si="1"/>
        <v>(日)</v>
      </c>
      <c r="C18" s="67">
        <f t="shared" si="2"/>
        <v>1154797</v>
      </c>
      <c r="D18" s="67">
        <v>429463</v>
      </c>
      <c r="E18" s="67">
        <v>72086</v>
      </c>
      <c r="F18" s="67">
        <v>617234</v>
      </c>
      <c r="G18" s="67">
        <v>36014</v>
      </c>
      <c r="H18" s="67">
        <v>90511</v>
      </c>
      <c r="I18" s="67">
        <v>3019</v>
      </c>
      <c r="J18" s="67">
        <v>513359</v>
      </c>
      <c r="K18" s="67">
        <v>27032</v>
      </c>
    </row>
    <row r="19" spans="1:11" x14ac:dyDescent="0.55000000000000004">
      <c r="A19" s="109">
        <v>44394</v>
      </c>
      <c r="B19" s="111" t="str">
        <f t="shared" si="1"/>
        <v>(土)</v>
      </c>
      <c r="C19" s="67">
        <f t="shared" si="2"/>
        <v>1276224</v>
      </c>
      <c r="D19" s="67">
        <v>573626</v>
      </c>
      <c r="E19" s="67">
        <v>78946</v>
      </c>
      <c r="F19" s="67">
        <v>586872</v>
      </c>
      <c r="G19" s="67">
        <v>36780</v>
      </c>
      <c r="H19" s="67">
        <v>145176</v>
      </c>
      <c r="I19" s="67">
        <v>2551</v>
      </c>
      <c r="J19" s="67">
        <v>497287</v>
      </c>
      <c r="K19" s="67">
        <v>29025</v>
      </c>
    </row>
    <row r="20" spans="1:11" x14ac:dyDescent="0.55000000000000004">
      <c r="A20" s="109">
        <v>44393</v>
      </c>
      <c r="B20" s="110" t="str">
        <f t="shared" si="1"/>
        <v>(金)</v>
      </c>
      <c r="C20" s="67">
        <f t="shared" si="2"/>
        <v>1192455</v>
      </c>
      <c r="D20" s="67">
        <v>550805</v>
      </c>
      <c r="E20" s="67">
        <v>75153</v>
      </c>
      <c r="F20" s="67">
        <v>536756</v>
      </c>
      <c r="G20" s="67">
        <v>29741</v>
      </c>
      <c r="H20" s="67">
        <v>189309</v>
      </c>
      <c r="I20" s="67">
        <v>1741</v>
      </c>
      <c r="J20" s="67">
        <v>460967</v>
      </c>
      <c r="K20" s="67">
        <v>24141</v>
      </c>
    </row>
    <row r="21" spans="1:11" x14ac:dyDescent="0.55000000000000004">
      <c r="A21" s="109">
        <v>44392</v>
      </c>
      <c r="B21" s="111" t="str">
        <f t="shared" si="1"/>
        <v>(木)</v>
      </c>
      <c r="C21" s="67">
        <f t="shared" si="2"/>
        <v>1214688</v>
      </c>
      <c r="D21" s="67">
        <v>540536</v>
      </c>
      <c r="E21" s="67">
        <v>79254</v>
      </c>
      <c r="F21" s="67">
        <v>563128</v>
      </c>
      <c r="G21" s="67">
        <v>31770</v>
      </c>
      <c r="H21" s="67">
        <v>198242</v>
      </c>
      <c r="I21" s="67">
        <v>4964</v>
      </c>
      <c r="J21" s="67">
        <v>502313</v>
      </c>
      <c r="K21" s="67">
        <v>28399</v>
      </c>
    </row>
    <row r="22" spans="1:11" x14ac:dyDescent="0.55000000000000004">
      <c r="A22" s="109">
        <v>44391</v>
      </c>
      <c r="B22" s="110" t="str">
        <f t="shared" si="1"/>
        <v>(水)</v>
      </c>
      <c r="C22" s="67">
        <f t="shared" si="2"/>
        <v>1248268</v>
      </c>
      <c r="D22" s="67">
        <v>556241</v>
      </c>
      <c r="E22" s="67">
        <v>78670</v>
      </c>
      <c r="F22" s="67">
        <v>581169</v>
      </c>
      <c r="G22" s="67">
        <v>32188</v>
      </c>
      <c r="H22" s="67">
        <v>218781</v>
      </c>
      <c r="I22" s="67">
        <v>1628</v>
      </c>
      <c r="J22" s="67">
        <v>521750</v>
      </c>
      <c r="K22" s="67">
        <v>27950</v>
      </c>
    </row>
    <row r="23" spans="1:11" x14ac:dyDescent="0.55000000000000004">
      <c r="A23" s="109">
        <v>44390</v>
      </c>
      <c r="B23" s="111" t="str">
        <f t="shared" si="1"/>
        <v>(火)</v>
      </c>
      <c r="C23" s="67">
        <f t="shared" si="2"/>
        <v>1249440</v>
      </c>
      <c r="D23" s="67">
        <v>558592</v>
      </c>
      <c r="E23" s="67">
        <v>81695</v>
      </c>
      <c r="F23" s="67">
        <v>577915</v>
      </c>
      <c r="G23" s="67">
        <v>31238</v>
      </c>
      <c r="H23" s="67">
        <v>245706</v>
      </c>
      <c r="I23" s="67">
        <v>2041</v>
      </c>
      <c r="J23" s="67">
        <v>524776</v>
      </c>
      <c r="K23" s="67">
        <v>28189</v>
      </c>
    </row>
    <row r="24" spans="1:11" x14ac:dyDescent="0.55000000000000004">
      <c r="A24" s="109">
        <v>44389</v>
      </c>
      <c r="B24" s="110" t="str">
        <f t="shared" si="1"/>
        <v>(月)</v>
      </c>
      <c r="C24" s="67">
        <f t="shared" si="2"/>
        <v>1188878</v>
      </c>
      <c r="D24" s="67">
        <v>527080</v>
      </c>
      <c r="E24" s="67">
        <v>67683</v>
      </c>
      <c r="F24" s="67">
        <v>563181</v>
      </c>
      <c r="G24" s="67">
        <v>30934</v>
      </c>
      <c r="H24" s="67">
        <v>241794</v>
      </c>
      <c r="I24" s="67">
        <v>1623</v>
      </c>
      <c r="J24" s="67">
        <v>517080</v>
      </c>
      <c r="K24" s="67">
        <v>28180</v>
      </c>
    </row>
    <row r="25" spans="1:11" x14ac:dyDescent="0.55000000000000004">
      <c r="A25" s="109">
        <v>44388</v>
      </c>
      <c r="B25" s="111" t="str">
        <f t="shared" si="1"/>
        <v>(日)</v>
      </c>
      <c r="C25" s="67">
        <f t="shared" si="0"/>
        <v>1240527</v>
      </c>
      <c r="D25" s="67">
        <v>532185</v>
      </c>
      <c r="E25" s="67">
        <v>78744</v>
      </c>
      <c r="F25" s="67">
        <v>596442</v>
      </c>
      <c r="G25" s="67">
        <v>33156</v>
      </c>
      <c r="H25" s="67">
        <v>204740</v>
      </c>
      <c r="I25" s="67">
        <v>2889</v>
      </c>
      <c r="J25" s="67">
        <v>540216</v>
      </c>
      <c r="K25" s="67">
        <v>30398</v>
      </c>
    </row>
    <row r="26" spans="1:11" x14ac:dyDescent="0.55000000000000004">
      <c r="A26" s="109">
        <v>44387</v>
      </c>
      <c r="B26" s="110" t="str">
        <f t="shared" si="1"/>
        <v>(土)</v>
      </c>
      <c r="C26" s="67">
        <f t="shared" ref="C26:C36" si="3">SUM(D26:G26)</f>
        <v>1417984</v>
      </c>
      <c r="D26" s="67">
        <v>708779</v>
      </c>
      <c r="E26" s="67">
        <v>93024</v>
      </c>
      <c r="F26" s="67">
        <v>583750</v>
      </c>
      <c r="G26" s="67">
        <v>32431</v>
      </c>
      <c r="H26" s="67">
        <v>353219</v>
      </c>
      <c r="I26" s="67">
        <v>3234</v>
      </c>
      <c r="J26" s="67">
        <v>533818</v>
      </c>
      <c r="K26" s="67">
        <v>30065</v>
      </c>
    </row>
    <row r="27" spans="1:11" x14ac:dyDescent="0.55000000000000004">
      <c r="A27" s="109">
        <v>44386</v>
      </c>
      <c r="B27" s="111" t="str">
        <f t="shared" si="1"/>
        <v>(金)</v>
      </c>
      <c r="C27" s="67">
        <f t="shared" si="3"/>
        <v>1322046</v>
      </c>
      <c r="D27" s="67">
        <v>656984</v>
      </c>
      <c r="E27" s="67">
        <v>84277</v>
      </c>
      <c r="F27" s="67">
        <v>552085</v>
      </c>
      <c r="G27" s="67">
        <v>28700</v>
      </c>
      <c r="H27" s="67">
        <v>369281</v>
      </c>
      <c r="I27" s="67">
        <v>2680</v>
      </c>
      <c r="J27" s="67">
        <v>512901</v>
      </c>
      <c r="K27" s="67">
        <v>26404</v>
      </c>
    </row>
    <row r="28" spans="1:11" x14ac:dyDescent="0.55000000000000004">
      <c r="A28" s="109">
        <v>44385</v>
      </c>
      <c r="B28" s="110" t="str">
        <f t="shared" si="1"/>
        <v>(木)</v>
      </c>
      <c r="C28" s="67">
        <f t="shared" si="3"/>
        <v>1337141</v>
      </c>
      <c r="D28" s="67">
        <v>671999</v>
      </c>
      <c r="E28" s="67">
        <v>80307</v>
      </c>
      <c r="F28" s="67">
        <v>556496</v>
      </c>
      <c r="G28" s="67">
        <v>28339</v>
      </c>
      <c r="H28" s="67">
        <v>413658</v>
      </c>
      <c r="I28" s="67">
        <v>2814</v>
      </c>
      <c r="J28" s="67">
        <v>525002</v>
      </c>
      <c r="K28" s="67">
        <v>26102</v>
      </c>
    </row>
    <row r="29" spans="1:11" x14ac:dyDescent="0.55000000000000004">
      <c r="A29" s="109">
        <v>44384</v>
      </c>
      <c r="B29" s="111" t="str">
        <f t="shared" si="1"/>
        <v>(水)</v>
      </c>
      <c r="C29" s="67">
        <f t="shared" si="3"/>
        <v>1355059</v>
      </c>
      <c r="D29" s="67">
        <v>699014</v>
      </c>
      <c r="E29" s="67">
        <v>70298</v>
      </c>
      <c r="F29" s="67">
        <v>559175</v>
      </c>
      <c r="G29" s="67">
        <v>26572</v>
      </c>
      <c r="H29" s="67">
        <v>448671</v>
      </c>
      <c r="I29" s="67">
        <v>2934</v>
      </c>
      <c r="J29" s="67">
        <v>529152</v>
      </c>
      <c r="K29" s="67">
        <v>24702</v>
      </c>
    </row>
    <row r="30" spans="1:11" x14ac:dyDescent="0.55000000000000004">
      <c r="A30" s="109">
        <v>44383</v>
      </c>
      <c r="B30" s="110" t="str">
        <f t="shared" si="1"/>
        <v>(火)</v>
      </c>
      <c r="C30" s="67">
        <f t="shared" si="3"/>
        <v>1337582</v>
      </c>
      <c r="D30" s="67">
        <v>666464</v>
      </c>
      <c r="E30" s="67">
        <v>65544</v>
      </c>
      <c r="F30" s="67">
        <v>577091</v>
      </c>
      <c r="G30" s="67">
        <v>28483</v>
      </c>
      <c r="H30" s="67">
        <v>439411</v>
      </c>
      <c r="I30" s="67">
        <v>2693</v>
      </c>
      <c r="J30" s="67">
        <v>549919</v>
      </c>
      <c r="K30" s="67">
        <v>26803</v>
      </c>
    </row>
    <row r="31" spans="1:11" x14ac:dyDescent="0.55000000000000004">
      <c r="A31" s="109">
        <v>44382</v>
      </c>
      <c r="B31" s="111" t="str">
        <f t="shared" si="1"/>
        <v>(月)</v>
      </c>
      <c r="C31" s="67">
        <f t="shared" si="3"/>
        <v>1260457</v>
      </c>
      <c r="D31" s="67">
        <v>631434</v>
      </c>
      <c r="E31" s="67">
        <v>60793</v>
      </c>
      <c r="F31" s="67">
        <v>539987</v>
      </c>
      <c r="G31" s="67">
        <v>28243</v>
      </c>
      <c r="H31" s="67">
        <v>430597</v>
      </c>
      <c r="I31" s="67">
        <v>2670</v>
      </c>
      <c r="J31" s="67">
        <v>515841</v>
      </c>
      <c r="K31" s="67">
        <v>26515</v>
      </c>
    </row>
    <row r="32" spans="1:11" x14ac:dyDescent="0.55000000000000004">
      <c r="A32" s="109">
        <v>44381</v>
      </c>
      <c r="B32" s="110" t="str">
        <f t="shared" si="1"/>
        <v>(日)</v>
      </c>
      <c r="C32" s="67">
        <f t="shared" si="3"/>
        <v>1244740</v>
      </c>
      <c r="D32" s="67">
        <v>646624</v>
      </c>
      <c r="E32" s="67">
        <v>54022</v>
      </c>
      <c r="F32" s="67">
        <v>521758</v>
      </c>
      <c r="G32" s="67">
        <v>22336</v>
      </c>
      <c r="H32" s="67">
        <v>436710</v>
      </c>
      <c r="I32" s="67">
        <v>4485</v>
      </c>
      <c r="J32" s="67">
        <v>494822</v>
      </c>
      <c r="K32" s="67">
        <v>21251</v>
      </c>
    </row>
    <row r="33" spans="1:11" x14ac:dyDescent="0.55000000000000004">
      <c r="A33" s="109">
        <v>44380</v>
      </c>
      <c r="B33" s="111" t="str">
        <f t="shared" si="1"/>
        <v>(土)</v>
      </c>
      <c r="C33" s="67">
        <f t="shared" si="3"/>
        <v>1300398</v>
      </c>
      <c r="D33" s="67">
        <v>637051</v>
      </c>
      <c r="E33" s="67">
        <v>62781</v>
      </c>
      <c r="F33" s="67">
        <v>580687</v>
      </c>
      <c r="G33" s="67">
        <v>19879</v>
      </c>
      <c r="H33" s="67">
        <v>440074</v>
      </c>
      <c r="I33" s="67">
        <v>9430</v>
      </c>
      <c r="J33" s="67">
        <v>552752</v>
      </c>
      <c r="K33" s="67">
        <v>18561</v>
      </c>
    </row>
    <row r="34" spans="1:11" x14ac:dyDescent="0.55000000000000004">
      <c r="A34" s="109">
        <v>44379</v>
      </c>
      <c r="B34" s="110" t="str">
        <f t="shared" si="1"/>
        <v>(金)</v>
      </c>
      <c r="C34" s="67">
        <f t="shared" si="3"/>
        <v>1017796</v>
      </c>
      <c r="D34" s="67">
        <v>327248</v>
      </c>
      <c r="E34" s="67">
        <v>49230</v>
      </c>
      <c r="F34" s="67">
        <v>621823</v>
      </c>
      <c r="G34" s="67">
        <v>19495</v>
      </c>
      <c r="H34" s="67">
        <v>228472</v>
      </c>
      <c r="I34" s="67">
        <v>7256</v>
      </c>
      <c r="J34" s="67">
        <v>595656</v>
      </c>
      <c r="K34" s="67">
        <v>18255</v>
      </c>
    </row>
    <row r="35" spans="1:11" x14ac:dyDescent="0.55000000000000004">
      <c r="A35" s="109">
        <v>44378</v>
      </c>
      <c r="B35" s="111" t="str">
        <f t="shared" si="1"/>
        <v>(木)</v>
      </c>
      <c r="C35" s="67">
        <f t="shared" si="3"/>
        <v>1068768</v>
      </c>
      <c r="D35" s="67">
        <v>388810</v>
      </c>
      <c r="E35" s="67">
        <v>48022</v>
      </c>
      <c r="F35" s="67">
        <v>612345</v>
      </c>
      <c r="G35" s="67">
        <v>19591</v>
      </c>
      <c r="H35" s="67">
        <v>296598</v>
      </c>
      <c r="I35" s="67">
        <v>7387</v>
      </c>
      <c r="J35" s="67">
        <v>590233</v>
      </c>
      <c r="K35" s="67">
        <v>18417</v>
      </c>
    </row>
    <row r="36" spans="1:11" x14ac:dyDescent="0.55000000000000004">
      <c r="A36" s="109">
        <v>44377</v>
      </c>
      <c r="B36" s="110" t="str">
        <f t="shared" si="1"/>
        <v>(水)</v>
      </c>
      <c r="C36" s="67">
        <f t="shared" si="3"/>
        <v>1318403</v>
      </c>
      <c r="D36" s="67">
        <v>592689</v>
      </c>
      <c r="E36" s="67">
        <v>49018</v>
      </c>
      <c r="F36" s="67">
        <v>657689</v>
      </c>
      <c r="G36" s="67">
        <v>19007</v>
      </c>
      <c r="H36" s="67">
        <v>471047</v>
      </c>
      <c r="I36" s="67">
        <v>10861</v>
      </c>
      <c r="J36" s="67">
        <v>632364</v>
      </c>
      <c r="K36" s="67">
        <v>17973</v>
      </c>
    </row>
    <row r="37" spans="1:11" x14ac:dyDescent="0.55000000000000004">
      <c r="A37" s="109">
        <v>44376</v>
      </c>
      <c r="B37" s="111" t="str">
        <f>"(" &amp; TEXT(A37,"aaa") &amp; ")"</f>
        <v>(火)</v>
      </c>
      <c r="C37" s="67">
        <f>SUM(D37:G37)</f>
        <v>1305554</v>
      </c>
      <c r="D37" s="67">
        <v>577232</v>
      </c>
      <c r="E37" s="67">
        <v>46927</v>
      </c>
      <c r="F37" s="67">
        <v>662365</v>
      </c>
      <c r="G37" s="67">
        <v>19030</v>
      </c>
      <c r="H37" s="67">
        <v>466722</v>
      </c>
      <c r="I37" s="67">
        <v>10606</v>
      </c>
      <c r="J37" s="67">
        <v>639538</v>
      </c>
      <c r="K37" s="67">
        <v>17935</v>
      </c>
    </row>
    <row r="38" spans="1:11" x14ac:dyDescent="0.55000000000000004">
      <c r="A38" s="109">
        <v>44375</v>
      </c>
      <c r="B38" s="110" t="str">
        <f t="shared" ref="B38:B62" si="4">"(" &amp; TEXT(A38,"aaa") &amp; ")"</f>
        <v>(月)</v>
      </c>
      <c r="C38" s="67">
        <f t="shared" si="0"/>
        <v>1210122</v>
      </c>
      <c r="D38" s="67">
        <v>540482</v>
      </c>
      <c r="E38" s="67">
        <v>45368</v>
      </c>
      <c r="F38" s="67">
        <v>605759</v>
      </c>
      <c r="G38" s="67">
        <v>18513</v>
      </c>
      <c r="H38" s="67">
        <v>443037</v>
      </c>
      <c r="I38" s="67">
        <v>12181</v>
      </c>
      <c r="J38" s="67">
        <v>585955</v>
      </c>
      <c r="K38" s="67">
        <v>17477</v>
      </c>
    </row>
    <row r="39" spans="1:11" x14ac:dyDescent="0.55000000000000004">
      <c r="A39" s="109">
        <v>44374</v>
      </c>
      <c r="B39" s="110" t="str">
        <f t="shared" si="4"/>
        <v>(日)</v>
      </c>
      <c r="C39" s="67">
        <f t="shared" si="0"/>
        <v>1237036</v>
      </c>
      <c r="D39" s="67">
        <v>650365</v>
      </c>
      <c r="E39" s="67">
        <v>53021</v>
      </c>
      <c r="F39" s="67">
        <v>529031</v>
      </c>
      <c r="G39" s="67">
        <v>4619</v>
      </c>
      <c r="H39" s="67">
        <v>532662</v>
      </c>
      <c r="I39" s="67">
        <v>15038</v>
      </c>
      <c r="J39" s="67">
        <v>509253</v>
      </c>
      <c r="K39" s="67">
        <v>4369</v>
      </c>
    </row>
    <row r="40" spans="1:11" x14ac:dyDescent="0.55000000000000004">
      <c r="A40" s="109">
        <v>44373</v>
      </c>
      <c r="B40" s="110" t="str">
        <f t="shared" si="4"/>
        <v>(土)</v>
      </c>
      <c r="C40" s="67">
        <f t="shared" si="0"/>
        <v>1246864</v>
      </c>
      <c r="D40" s="67">
        <v>614657</v>
      </c>
      <c r="E40" s="67">
        <v>54188</v>
      </c>
      <c r="F40" s="67">
        <v>574191</v>
      </c>
      <c r="G40" s="67">
        <v>3828</v>
      </c>
      <c r="H40" s="67">
        <v>508622</v>
      </c>
      <c r="I40" s="67">
        <v>18511</v>
      </c>
      <c r="J40" s="67">
        <v>552885</v>
      </c>
      <c r="K40" s="67">
        <v>3519</v>
      </c>
    </row>
    <row r="41" spans="1:11" x14ac:dyDescent="0.55000000000000004">
      <c r="A41" s="109">
        <v>44372</v>
      </c>
      <c r="B41" s="110" t="str">
        <f t="shared" si="4"/>
        <v>(金)</v>
      </c>
      <c r="C41" s="67">
        <f t="shared" si="0"/>
        <v>1223624</v>
      </c>
      <c r="D41" s="67">
        <v>566930</v>
      </c>
      <c r="E41" s="67">
        <v>49288</v>
      </c>
      <c r="F41" s="67">
        <v>603642</v>
      </c>
      <c r="G41" s="67">
        <v>3764</v>
      </c>
      <c r="H41" s="67">
        <v>479429</v>
      </c>
      <c r="I41" s="67">
        <v>14090</v>
      </c>
      <c r="J41" s="67">
        <v>581339</v>
      </c>
      <c r="K41" s="67">
        <v>3576</v>
      </c>
    </row>
    <row r="42" spans="1:11" x14ac:dyDescent="0.55000000000000004">
      <c r="A42" s="109">
        <v>44371</v>
      </c>
      <c r="B42" s="110" t="str">
        <f t="shared" si="4"/>
        <v>(木)</v>
      </c>
      <c r="C42" s="67">
        <f t="shared" si="0"/>
        <v>1247138</v>
      </c>
      <c r="D42" s="67">
        <v>587925</v>
      </c>
      <c r="E42" s="67">
        <v>45654</v>
      </c>
      <c r="F42" s="67">
        <v>610268</v>
      </c>
      <c r="G42" s="67">
        <v>3291</v>
      </c>
      <c r="H42" s="67">
        <v>515806</v>
      </c>
      <c r="I42" s="67">
        <v>14239</v>
      </c>
      <c r="J42" s="67">
        <v>589969</v>
      </c>
      <c r="K42" s="67">
        <v>3147</v>
      </c>
    </row>
    <row r="43" spans="1:11" x14ac:dyDescent="0.55000000000000004">
      <c r="A43" s="109">
        <v>44370</v>
      </c>
      <c r="B43" s="110" t="str">
        <f t="shared" si="4"/>
        <v>(水)</v>
      </c>
      <c r="C43" s="67">
        <f t="shared" si="0"/>
        <v>1259484</v>
      </c>
      <c r="D43" s="67">
        <v>601002</v>
      </c>
      <c r="E43" s="67">
        <v>47577</v>
      </c>
      <c r="F43" s="67">
        <v>607542</v>
      </c>
      <c r="G43" s="67">
        <v>3363</v>
      </c>
      <c r="H43" s="67">
        <v>535800</v>
      </c>
      <c r="I43" s="67">
        <v>14864</v>
      </c>
      <c r="J43" s="67">
        <v>588327</v>
      </c>
      <c r="K43" s="67">
        <v>3167</v>
      </c>
    </row>
    <row r="44" spans="1:11" x14ac:dyDescent="0.55000000000000004">
      <c r="A44" s="109">
        <v>44369</v>
      </c>
      <c r="B44" s="110" t="str">
        <f t="shared" si="4"/>
        <v>(火)</v>
      </c>
      <c r="C44" s="67">
        <f t="shared" si="0"/>
        <v>1239450</v>
      </c>
      <c r="D44" s="67">
        <v>599608</v>
      </c>
      <c r="E44" s="67">
        <v>48098</v>
      </c>
      <c r="F44" s="67">
        <v>589015</v>
      </c>
      <c r="G44" s="67">
        <v>2729</v>
      </c>
      <c r="H44" s="67">
        <v>540276</v>
      </c>
      <c r="I44" s="67">
        <v>18470</v>
      </c>
      <c r="J44" s="67">
        <v>571247</v>
      </c>
      <c r="K44" s="67">
        <v>2588</v>
      </c>
    </row>
    <row r="45" spans="1:11" x14ac:dyDescent="0.55000000000000004">
      <c r="A45" s="109">
        <v>44368</v>
      </c>
      <c r="B45" s="110" t="str">
        <f t="shared" si="4"/>
        <v>(月)</v>
      </c>
      <c r="C45" s="67">
        <f t="shared" si="0"/>
        <v>1119089</v>
      </c>
      <c r="D45" s="67">
        <v>579913</v>
      </c>
      <c r="E45" s="67">
        <v>46644</v>
      </c>
      <c r="F45" s="67">
        <v>489308</v>
      </c>
      <c r="G45" s="67">
        <v>3224</v>
      </c>
      <c r="H45" s="67">
        <v>530173</v>
      </c>
      <c r="I45" s="67">
        <v>18422</v>
      </c>
      <c r="J45" s="67">
        <v>475234</v>
      </c>
      <c r="K45" s="67">
        <v>3096</v>
      </c>
    </row>
    <row r="46" spans="1:11" x14ac:dyDescent="0.55000000000000004">
      <c r="A46" s="109">
        <v>44367</v>
      </c>
      <c r="B46" s="110" t="str">
        <f t="shared" si="4"/>
        <v>(日)</v>
      </c>
      <c r="C46" s="67">
        <f t="shared" si="0"/>
        <v>1073628</v>
      </c>
      <c r="D46" s="67">
        <v>600530</v>
      </c>
      <c r="E46" s="67">
        <v>39072</v>
      </c>
      <c r="F46" s="67">
        <v>434026</v>
      </c>
      <c r="G46" s="67">
        <v>0</v>
      </c>
      <c r="H46" s="67">
        <v>542110</v>
      </c>
      <c r="I46" s="67">
        <v>23189</v>
      </c>
      <c r="J46" s="67">
        <v>421606</v>
      </c>
      <c r="K46" s="67">
        <v>0</v>
      </c>
    </row>
    <row r="47" spans="1:11" x14ac:dyDescent="0.55000000000000004">
      <c r="A47" s="109">
        <v>44366</v>
      </c>
      <c r="B47" s="110" t="str">
        <f t="shared" si="4"/>
        <v>(土)</v>
      </c>
      <c r="C47" s="67">
        <f t="shared" ref="C47:C110" si="5">SUM(D47:G47)</f>
        <v>1072349</v>
      </c>
      <c r="D47" s="67">
        <v>603119</v>
      </c>
      <c r="E47" s="67">
        <v>36769</v>
      </c>
      <c r="F47" s="67">
        <v>432461</v>
      </c>
      <c r="G47" s="67">
        <v>0</v>
      </c>
      <c r="H47" s="67">
        <v>548370</v>
      </c>
      <c r="I47" s="67">
        <v>24451</v>
      </c>
      <c r="J47" s="67">
        <v>418096</v>
      </c>
      <c r="K47" s="67">
        <v>0</v>
      </c>
    </row>
    <row r="48" spans="1:11" x14ac:dyDescent="0.55000000000000004">
      <c r="A48" s="109">
        <v>44365</v>
      </c>
      <c r="B48" s="110" t="str">
        <f t="shared" si="4"/>
        <v>(金)</v>
      </c>
      <c r="C48" s="67">
        <f t="shared" si="5"/>
        <v>1078473</v>
      </c>
      <c r="D48" s="67">
        <v>567741</v>
      </c>
      <c r="E48" s="67">
        <v>29419</v>
      </c>
      <c r="F48" s="67">
        <v>481313</v>
      </c>
      <c r="G48" s="67">
        <v>0</v>
      </c>
      <c r="H48" s="67">
        <v>524409</v>
      </c>
      <c r="I48" s="67">
        <v>19757</v>
      </c>
      <c r="J48" s="67">
        <v>463941</v>
      </c>
      <c r="K48" s="67">
        <v>0</v>
      </c>
    </row>
    <row r="49" spans="1:11" x14ac:dyDescent="0.55000000000000004">
      <c r="A49" s="109">
        <v>44364</v>
      </c>
      <c r="B49" s="110" t="str">
        <f t="shared" si="4"/>
        <v>(木)</v>
      </c>
      <c r="C49" s="67">
        <f t="shared" si="5"/>
        <v>1126553</v>
      </c>
      <c r="D49" s="67">
        <v>590049</v>
      </c>
      <c r="E49" s="67">
        <v>31641</v>
      </c>
      <c r="F49" s="67">
        <v>504863</v>
      </c>
      <c r="G49" s="67">
        <v>0</v>
      </c>
      <c r="H49" s="67">
        <v>551584</v>
      </c>
      <c r="I49" s="67">
        <v>24139</v>
      </c>
      <c r="J49" s="67">
        <v>487860</v>
      </c>
      <c r="K49" s="67">
        <v>0</v>
      </c>
    </row>
    <row r="50" spans="1:11" x14ac:dyDescent="0.55000000000000004">
      <c r="A50" s="109">
        <v>44363</v>
      </c>
      <c r="B50" s="110" t="str">
        <f t="shared" si="4"/>
        <v>(水)</v>
      </c>
      <c r="C50" s="67">
        <f t="shared" si="5"/>
        <v>1129378</v>
      </c>
      <c r="D50" s="67">
        <v>581562</v>
      </c>
      <c r="E50" s="67">
        <v>30123</v>
      </c>
      <c r="F50" s="67">
        <v>517693</v>
      </c>
      <c r="G50" s="67">
        <v>0</v>
      </c>
      <c r="H50" s="67">
        <v>547036</v>
      </c>
      <c r="I50" s="67">
        <v>25680</v>
      </c>
      <c r="J50" s="67">
        <v>500342</v>
      </c>
      <c r="K50" s="67">
        <v>0</v>
      </c>
    </row>
    <row r="51" spans="1:11" x14ac:dyDescent="0.55000000000000004">
      <c r="A51" s="109">
        <v>44362</v>
      </c>
      <c r="B51" s="110" t="str">
        <f t="shared" si="4"/>
        <v>(火)</v>
      </c>
      <c r="C51" s="67">
        <f t="shared" si="5"/>
        <v>1094635</v>
      </c>
      <c r="D51" s="78">
        <v>600536</v>
      </c>
      <c r="E51" s="78">
        <v>29312</v>
      </c>
      <c r="F51" s="78">
        <v>464787</v>
      </c>
      <c r="G51" s="67">
        <v>0</v>
      </c>
      <c r="H51" s="78">
        <v>568922</v>
      </c>
      <c r="I51" s="78">
        <v>26108</v>
      </c>
      <c r="J51" s="78">
        <v>449096</v>
      </c>
      <c r="K51" s="67">
        <v>0</v>
      </c>
    </row>
    <row r="52" spans="1:11" x14ac:dyDescent="0.55000000000000004">
      <c r="A52" s="109">
        <v>44361</v>
      </c>
      <c r="B52" s="110" t="str">
        <f t="shared" si="4"/>
        <v>(月)</v>
      </c>
      <c r="C52" s="67">
        <f t="shared" si="5"/>
        <v>986918</v>
      </c>
      <c r="D52" s="78">
        <v>555367</v>
      </c>
      <c r="E52" s="78">
        <v>29401</v>
      </c>
      <c r="F52" s="78">
        <v>402150</v>
      </c>
      <c r="G52" s="67">
        <v>0</v>
      </c>
      <c r="H52" s="78">
        <v>528194</v>
      </c>
      <c r="I52" s="78">
        <v>26962</v>
      </c>
      <c r="J52" s="78">
        <v>389352</v>
      </c>
      <c r="K52" s="67">
        <v>0</v>
      </c>
    </row>
    <row r="53" spans="1:11" x14ac:dyDescent="0.55000000000000004">
      <c r="A53" s="109">
        <v>44360</v>
      </c>
      <c r="B53" s="110" t="str">
        <f t="shared" si="4"/>
        <v>(日)</v>
      </c>
      <c r="C53" s="67">
        <f t="shared" si="5"/>
        <v>902278</v>
      </c>
      <c r="D53" s="78">
        <v>554790</v>
      </c>
      <c r="E53" s="78">
        <v>33637</v>
      </c>
      <c r="F53" s="78">
        <v>313851</v>
      </c>
      <c r="G53" s="67">
        <v>0</v>
      </c>
      <c r="H53" s="78">
        <v>524090</v>
      </c>
      <c r="I53" s="78">
        <v>30697</v>
      </c>
      <c r="J53" s="78">
        <v>303624</v>
      </c>
      <c r="K53" s="67">
        <v>0</v>
      </c>
    </row>
    <row r="54" spans="1:11" x14ac:dyDescent="0.55000000000000004">
      <c r="A54" s="109">
        <v>44359</v>
      </c>
      <c r="B54" s="110" t="str">
        <f t="shared" si="4"/>
        <v>(土)</v>
      </c>
      <c r="C54" s="67">
        <f t="shared" si="5"/>
        <v>912689</v>
      </c>
      <c r="D54" s="78">
        <v>611627</v>
      </c>
      <c r="E54" s="78">
        <v>32799</v>
      </c>
      <c r="F54" s="78">
        <v>268263</v>
      </c>
      <c r="G54" s="67">
        <v>0</v>
      </c>
      <c r="H54" s="78">
        <v>580706</v>
      </c>
      <c r="I54" s="78">
        <v>30328</v>
      </c>
      <c r="J54" s="78">
        <v>256828</v>
      </c>
      <c r="K54" s="67">
        <v>0</v>
      </c>
    </row>
    <row r="55" spans="1:11" x14ac:dyDescent="0.55000000000000004">
      <c r="A55" s="109">
        <v>44358</v>
      </c>
      <c r="B55" s="110" t="str">
        <f t="shared" si="4"/>
        <v>(金)</v>
      </c>
      <c r="C55" s="67">
        <f t="shared" si="5"/>
        <v>931389</v>
      </c>
      <c r="D55" s="78">
        <v>648201</v>
      </c>
      <c r="E55" s="78">
        <v>29071</v>
      </c>
      <c r="F55" s="78">
        <v>254117</v>
      </c>
      <c r="G55" s="67">
        <v>0</v>
      </c>
      <c r="H55" s="78">
        <v>618575</v>
      </c>
      <c r="I55" s="78">
        <v>26749</v>
      </c>
      <c r="J55" s="78">
        <v>241028</v>
      </c>
      <c r="K55" s="67">
        <v>0</v>
      </c>
    </row>
    <row r="56" spans="1:11" x14ac:dyDescent="0.55000000000000004">
      <c r="A56" s="109">
        <v>44357</v>
      </c>
      <c r="B56" s="110" t="str">
        <f t="shared" si="4"/>
        <v>(木)</v>
      </c>
      <c r="C56" s="67">
        <f t="shared" si="5"/>
        <v>959783</v>
      </c>
      <c r="D56" s="78">
        <v>643335</v>
      </c>
      <c r="E56" s="78">
        <v>29000</v>
      </c>
      <c r="F56" s="78">
        <v>287448</v>
      </c>
      <c r="G56" s="67">
        <v>0</v>
      </c>
      <c r="H56" s="78">
        <v>617227</v>
      </c>
      <c r="I56" s="78">
        <v>26709</v>
      </c>
      <c r="J56" s="78">
        <v>274075</v>
      </c>
      <c r="K56" s="67">
        <v>0</v>
      </c>
    </row>
    <row r="57" spans="1:11" x14ac:dyDescent="0.55000000000000004">
      <c r="A57" s="109">
        <v>44356</v>
      </c>
      <c r="B57" s="110" t="str">
        <f t="shared" si="4"/>
        <v>(水)</v>
      </c>
      <c r="C57" s="67">
        <f t="shared" si="5"/>
        <v>959803</v>
      </c>
      <c r="D57" s="78">
        <v>659463</v>
      </c>
      <c r="E57" s="78">
        <v>27303</v>
      </c>
      <c r="F57" s="78">
        <v>273037</v>
      </c>
      <c r="G57" s="67">
        <v>0</v>
      </c>
      <c r="H57" s="78">
        <v>633346</v>
      </c>
      <c r="I57" s="78">
        <v>25284</v>
      </c>
      <c r="J57" s="78">
        <v>260234</v>
      </c>
      <c r="K57" s="67">
        <v>0</v>
      </c>
    </row>
    <row r="58" spans="1:11" x14ac:dyDescent="0.55000000000000004">
      <c r="A58" s="109">
        <v>44355</v>
      </c>
      <c r="B58" s="110" t="str">
        <f t="shared" si="4"/>
        <v>(火)</v>
      </c>
      <c r="C58" s="67">
        <f t="shared" si="5"/>
        <v>924384</v>
      </c>
      <c r="D58" s="78">
        <v>674574</v>
      </c>
      <c r="E58" s="78">
        <v>29158</v>
      </c>
      <c r="F58" s="78">
        <v>220652</v>
      </c>
      <c r="G58" s="67">
        <v>0</v>
      </c>
      <c r="H58" s="78">
        <v>650372</v>
      </c>
      <c r="I58" s="78">
        <v>27396</v>
      </c>
      <c r="J58" s="78">
        <v>209709</v>
      </c>
      <c r="K58" s="67">
        <v>0</v>
      </c>
    </row>
    <row r="59" spans="1:11" x14ac:dyDescent="0.55000000000000004">
      <c r="A59" s="109">
        <v>44354</v>
      </c>
      <c r="B59" s="110" t="str">
        <f t="shared" si="4"/>
        <v>(月)</v>
      </c>
      <c r="C59" s="67">
        <f t="shared" si="5"/>
        <v>831125</v>
      </c>
      <c r="D59" s="78">
        <v>620362</v>
      </c>
      <c r="E59" s="78">
        <v>28967</v>
      </c>
      <c r="F59" s="78">
        <v>181796</v>
      </c>
      <c r="G59" s="67">
        <v>0</v>
      </c>
      <c r="H59" s="78">
        <v>599790</v>
      </c>
      <c r="I59" s="78">
        <v>27180</v>
      </c>
      <c r="J59" s="78">
        <v>172855</v>
      </c>
      <c r="K59" s="67">
        <v>0</v>
      </c>
    </row>
    <row r="60" spans="1:11" x14ac:dyDescent="0.55000000000000004">
      <c r="A60" s="70">
        <v>44353</v>
      </c>
      <c r="B60" s="110" t="str">
        <f t="shared" si="4"/>
        <v>(日)</v>
      </c>
      <c r="C60" s="67">
        <f t="shared" si="5"/>
        <v>734666</v>
      </c>
      <c r="D60" s="78">
        <v>533947</v>
      </c>
      <c r="E60" s="78">
        <v>22799</v>
      </c>
      <c r="F60" s="78">
        <v>177920</v>
      </c>
      <c r="G60" s="67">
        <v>0</v>
      </c>
      <c r="H60" s="78">
        <v>513246</v>
      </c>
      <c r="I60" s="78">
        <v>21494</v>
      </c>
      <c r="J60" s="78">
        <v>172184</v>
      </c>
      <c r="K60" s="67">
        <v>0</v>
      </c>
    </row>
    <row r="61" spans="1:11" x14ac:dyDescent="0.55000000000000004">
      <c r="A61" s="70">
        <v>44352</v>
      </c>
      <c r="B61" s="110" t="str">
        <f t="shared" si="4"/>
        <v>(土)</v>
      </c>
      <c r="C61" s="67">
        <f t="shared" si="5"/>
        <v>730814</v>
      </c>
      <c r="D61" s="78">
        <v>586958</v>
      </c>
      <c r="E61" s="78">
        <v>20434</v>
      </c>
      <c r="F61" s="78">
        <v>123422</v>
      </c>
      <c r="G61" s="67">
        <v>0</v>
      </c>
      <c r="H61" s="78">
        <v>564715</v>
      </c>
      <c r="I61" s="78">
        <v>18844</v>
      </c>
      <c r="J61" s="78">
        <v>115471</v>
      </c>
      <c r="K61" s="67">
        <v>0</v>
      </c>
    </row>
    <row r="62" spans="1:11" x14ac:dyDescent="0.55000000000000004">
      <c r="A62" s="70">
        <v>44351</v>
      </c>
      <c r="B62" s="110" t="str">
        <f t="shared" si="4"/>
        <v>(金)</v>
      </c>
      <c r="C62" s="67">
        <f t="shared" si="5"/>
        <v>751137</v>
      </c>
      <c r="D62" s="78">
        <v>618005</v>
      </c>
      <c r="E62" s="78">
        <v>20223</v>
      </c>
      <c r="F62" s="78">
        <v>112909</v>
      </c>
      <c r="G62" s="67">
        <v>0</v>
      </c>
      <c r="H62" s="78">
        <v>595456</v>
      </c>
      <c r="I62" s="78">
        <v>18800</v>
      </c>
      <c r="J62" s="78">
        <v>102533</v>
      </c>
      <c r="K62" s="67">
        <v>0</v>
      </c>
    </row>
    <row r="63" spans="1:11" x14ac:dyDescent="0.55000000000000004">
      <c r="A63" s="70">
        <v>44350</v>
      </c>
      <c r="B63" s="110" t="str">
        <f>"(" &amp; TEXT(A63,"aaa") &amp; ")"</f>
        <v>(木)</v>
      </c>
      <c r="C63" s="67">
        <f t="shared" si="5"/>
        <v>787481</v>
      </c>
      <c r="D63" s="78">
        <v>634448</v>
      </c>
      <c r="E63" s="78">
        <v>19982</v>
      </c>
      <c r="F63" s="78">
        <v>133051</v>
      </c>
      <c r="G63" s="67">
        <v>0</v>
      </c>
      <c r="H63" s="78">
        <v>612825</v>
      </c>
      <c r="I63" s="78">
        <v>18789</v>
      </c>
      <c r="J63" s="78">
        <v>123026</v>
      </c>
      <c r="K63" s="67">
        <v>0</v>
      </c>
    </row>
    <row r="64" spans="1:11" x14ac:dyDescent="0.55000000000000004">
      <c r="A64" s="70">
        <v>44349</v>
      </c>
      <c r="B64" s="110" t="str">
        <f t="shared" ref="B64:B115" si="6">"(" &amp; TEXT(A64,"aaa") &amp; ")"</f>
        <v>(水)</v>
      </c>
      <c r="C64" s="67">
        <f t="shared" si="5"/>
        <v>785880</v>
      </c>
      <c r="D64" s="78">
        <v>631628</v>
      </c>
      <c r="E64" s="78">
        <v>19617</v>
      </c>
      <c r="F64" s="78">
        <v>134635</v>
      </c>
      <c r="G64" s="67">
        <v>0</v>
      </c>
      <c r="H64" s="78">
        <v>611234</v>
      </c>
      <c r="I64" s="78">
        <v>18431</v>
      </c>
      <c r="J64" s="78">
        <v>124663</v>
      </c>
      <c r="K64" s="67">
        <v>0</v>
      </c>
    </row>
    <row r="65" spans="1:11" x14ac:dyDescent="0.55000000000000004">
      <c r="A65" s="70">
        <v>44348</v>
      </c>
      <c r="B65" s="110" t="str">
        <f t="shared" si="6"/>
        <v>(火)</v>
      </c>
      <c r="C65" s="67">
        <f t="shared" si="5"/>
        <v>738795</v>
      </c>
      <c r="D65" s="78">
        <v>612167</v>
      </c>
      <c r="E65" s="78">
        <v>19178</v>
      </c>
      <c r="F65" s="78">
        <v>107450</v>
      </c>
      <c r="G65" s="67">
        <v>0</v>
      </c>
      <c r="H65" s="78">
        <v>592750</v>
      </c>
      <c r="I65" s="78">
        <v>18074</v>
      </c>
      <c r="J65" s="78">
        <v>98211</v>
      </c>
      <c r="K65" s="67">
        <v>0</v>
      </c>
    </row>
    <row r="66" spans="1:11" x14ac:dyDescent="0.55000000000000004">
      <c r="A66" s="70">
        <v>44347</v>
      </c>
      <c r="B66" s="110" t="str">
        <f t="shared" si="6"/>
        <v>(月)</v>
      </c>
      <c r="C66" s="67">
        <f t="shared" si="5"/>
        <v>615497</v>
      </c>
      <c r="D66" s="78">
        <v>507328</v>
      </c>
      <c r="E66" s="78">
        <v>18314</v>
      </c>
      <c r="F66" s="78">
        <v>89855</v>
      </c>
      <c r="G66" s="67">
        <v>0</v>
      </c>
      <c r="H66" s="78">
        <v>489660</v>
      </c>
      <c r="I66" s="78">
        <v>17133</v>
      </c>
      <c r="J66" s="78">
        <v>76696</v>
      </c>
      <c r="K66" s="67">
        <v>0</v>
      </c>
    </row>
    <row r="67" spans="1:11" x14ac:dyDescent="0.55000000000000004">
      <c r="A67" s="70">
        <v>44346</v>
      </c>
      <c r="B67" s="110" t="str">
        <f t="shared" si="6"/>
        <v>(日)</v>
      </c>
      <c r="C67" s="67">
        <f t="shared" si="5"/>
        <v>522059</v>
      </c>
      <c r="D67" s="78">
        <v>441808</v>
      </c>
      <c r="E67" s="78">
        <v>15893</v>
      </c>
      <c r="F67" s="78">
        <v>64358</v>
      </c>
      <c r="G67" s="67">
        <v>0</v>
      </c>
      <c r="H67" s="78">
        <v>427583</v>
      </c>
      <c r="I67" s="78">
        <v>15052</v>
      </c>
      <c r="J67" s="78">
        <v>58860</v>
      </c>
      <c r="K67" s="67">
        <v>0</v>
      </c>
    </row>
    <row r="68" spans="1:11" x14ac:dyDescent="0.55000000000000004">
      <c r="A68" s="70">
        <v>44345</v>
      </c>
      <c r="B68" s="110" t="str">
        <f t="shared" si="6"/>
        <v>(土)</v>
      </c>
      <c r="C68" s="67">
        <f t="shared" si="5"/>
        <v>522830</v>
      </c>
      <c r="D68" s="78">
        <v>450930</v>
      </c>
      <c r="E68" s="78">
        <v>15517</v>
      </c>
      <c r="F68" s="78">
        <v>56383</v>
      </c>
      <c r="G68" s="67">
        <v>0</v>
      </c>
      <c r="H68" s="78">
        <v>433136</v>
      </c>
      <c r="I68" s="78">
        <v>14622</v>
      </c>
      <c r="J68" s="78">
        <v>46803</v>
      </c>
      <c r="K68" s="67">
        <v>0</v>
      </c>
    </row>
    <row r="69" spans="1:11" x14ac:dyDescent="0.55000000000000004">
      <c r="A69" s="70">
        <v>44344</v>
      </c>
      <c r="B69" s="110" t="str">
        <f t="shared" si="6"/>
        <v>(金)</v>
      </c>
      <c r="C69" s="67">
        <f t="shared" si="5"/>
        <v>558823</v>
      </c>
      <c r="D69" s="78">
        <v>503974</v>
      </c>
      <c r="E69" s="78">
        <v>14245</v>
      </c>
      <c r="F69" s="78">
        <v>40604</v>
      </c>
      <c r="G69" s="67">
        <v>0</v>
      </c>
      <c r="H69" s="78">
        <v>481192</v>
      </c>
      <c r="I69" s="78">
        <v>13430</v>
      </c>
      <c r="J69" s="78">
        <v>29475</v>
      </c>
      <c r="K69" s="67">
        <v>0</v>
      </c>
    </row>
    <row r="70" spans="1:11" x14ac:dyDescent="0.55000000000000004">
      <c r="A70" s="70">
        <v>44343</v>
      </c>
      <c r="B70" s="110" t="str">
        <f t="shared" si="6"/>
        <v>(木)</v>
      </c>
      <c r="C70" s="67">
        <f t="shared" si="5"/>
        <v>583784</v>
      </c>
      <c r="D70" s="78">
        <v>530057</v>
      </c>
      <c r="E70" s="78">
        <v>12388</v>
      </c>
      <c r="F70" s="78">
        <v>41339</v>
      </c>
      <c r="G70" s="67">
        <v>0</v>
      </c>
      <c r="H70" s="78">
        <v>506713</v>
      </c>
      <c r="I70" s="78">
        <v>11733</v>
      </c>
      <c r="J70" s="78">
        <v>31653</v>
      </c>
      <c r="K70" s="67">
        <v>0</v>
      </c>
    </row>
    <row r="71" spans="1:11" x14ac:dyDescent="0.55000000000000004">
      <c r="A71" s="70">
        <v>44342</v>
      </c>
      <c r="B71" s="110" t="str">
        <f t="shared" si="6"/>
        <v>(水)</v>
      </c>
      <c r="C71" s="67">
        <f t="shared" si="5"/>
        <v>572908</v>
      </c>
      <c r="D71" s="78">
        <v>549845</v>
      </c>
      <c r="E71" s="78">
        <v>11463</v>
      </c>
      <c r="F71" s="78">
        <v>11600</v>
      </c>
      <c r="G71" s="67">
        <v>0</v>
      </c>
      <c r="H71" s="78">
        <v>525103</v>
      </c>
      <c r="I71" s="78">
        <v>10756</v>
      </c>
      <c r="J71" s="78">
        <v>8977</v>
      </c>
      <c r="K71" s="67">
        <v>0</v>
      </c>
    </row>
    <row r="72" spans="1:11" x14ac:dyDescent="0.55000000000000004">
      <c r="A72" s="70">
        <v>44341</v>
      </c>
      <c r="B72" s="110" t="str">
        <f t="shared" si="6"/>
        <v>(火)</v>
      </c>
      <c r="C72" s="67">
        <f t="shared" si="5"/>
        <v>515478</v>
      </c>
      <c r="D72" s="78">
        <v>495438</v>
      </c>
      <c r="E72" s="78">
        <v>9781</v>
      </c>
      <c r="F72" s="78">
        <v>10259</v>
      </c>
      <c r="G72" s="67">
        <v>0</v>
      </c>
      <c r="H72" s="78">
        <v>473425</v>
      </c>
      <c r="I72" s="78">
        <v>9281</v>
      </c>
      <c r="J72" s="78">
        <v>7621</v>
      </c>
      <c r="K72" s="67">
        <v>0</v>
      </c>
    </row>
    <row r="73" spans="1:11" x14ac:dyDescent="0.55000000000000004">
      <c r="A73" s="70">
        <v>44340</v>
      </c>
      <c r="B73" s="110" t="str">
        <f t="shared" si="6"/>
        <v>(月)</v>
      </c>
      <c r="C73" s="67">
        <f t="shared" si="5"/>
        <v>446563</v>
      </c>
      <c r="D73" s="78">
        <v>427087</v>
      </c>
      <c r="E73" s="78">
        <v>9820</v>
      </c>
      <c r="F73" s="78">
        <v>9656</v>
      </c>
      <c r="G73" s="67">
        <v>0</v>
      </c>
      <c r="H73" s="78">
        <v>409436</v>
      </c>
      <c r="I73" s="78">
        <v>9294</v>
      </c>
      <c r="J73" s="78">
        <v>6983</v>
      </c>
      <c r="K73" s="67">
        <v>0</v>
      </c>
    </row>
    <row r="74" spans="1:11" x14ac:dyDescent="0.55000000000000004">
      <c r="A74" s="70">
        <v>44339</v>
      </c>
      <c r="B74" s="110" t="str">
        <f t="shared" si="6"/>
        <v>(日)</v>
      </c>
      <c r="C74" s="67">
        <f t="shared" si="5"/>
        <v>347187</v>
      </c>
      <c r="D74" s="78">
        <v>322867</v>
      </c>
      <c r="E74" s="78">
        <v>0</v>
      </c>
      <c r="F74" s="78">
        <v>24320</v>
      </c>
      <c r="G74" s="67">
        <v>0</v>
      </c>
      <c r="H74" s="78">
        <v>311829</v>
      </c>
      <c r="I74" s="78">
        <v>0</v>
      </c>
      <c r="J74" s="78">
        <v>20588</v>
      </c>
      <c r="K74" s="67">
        <v>0</v>
      </c>
    </row>
    <row r="75" spans="1:11" x14ac:dyDescent="0.55000000000000004">
      <c r="A75" s="70">
        <v>44338</v>
      </c>
      <c r="B75" s="110" t="str">
        <f t="shared" si="6"/>
        <v>(土)</v>
      </c>
      <c r="C75" s="67">
        <f t="shared" si="5"/>
        <v>320705</v>
      </c>
      <c r="D75" s="78">
        <v>280014</v>
      </c>
      <c r="E75" s="78">
        <v>0</v>
      </c>
      <c r="F75" s="78">
        <v>40691</v>
      </c>
      <c r="G75" s="67">
        <v>0</v>
      </c>
      <c r="H75" s="78">
        <v>265748</v>
      </c>
      <c r="I75" s="78">
        <v>0</v>
      </c>
      <c r="J75" s="78">
        <v>23390</v>
      </c>
      <c r="K75" s="67">
        <v>0</v>
      </c>
    </row>
    <row r="76" spans="1:11" x14ac:dyDescent="0.55000000000000004">
      <c r="A76" s="70">
        <v>44337</v>
      </c>
      <c r="B76" s="110" t="str">
        <f t="shared" si="6"/>
        <v>(金)</v>
      </c>
      <c r="C76" s="67">
        <f t="shared" si="5"/>
        <v>320960</v>
      </c>
      <c r="D76" s="78">
        <v>270612</v>
      </c>
      <c r="E76" s="78">
        <v>0</v>
      </c>
      <c r="F76" s="78">
        <v>50348</v>
      </c>
      <c r="G76" s="67">
        <v>0</v>
      </c>
      <c r="H76" s="78">
        <v>250786</v>
      </c>
      <c r="I76" s="78">
        <v>0</v>
      </c>
      <c r="J76" s="78">
        <v>24181</v>
      </c>
      <c r="K76" s="67">
        <v>0</v>
      </c>
    </row>
    <row r="77" spans="1:11" x14ac:dyDescent="0.55000000000000004">
      <c r="A77" s="70">
        <v>44336</v>
      </c>
      <c r="B77" s="110" t="str">
        <f t="shared" si="6"/>
        <v>(木)</v>
      </c>
      <c r="C77" s="67">
        <f t="shared" si="5"/>
        <v>335431</v>
      </c>
      <c r="D77" s="78">
        <v>311729</v>
      </c>
      <c r="E77" s="78">
        <v>0</v>
      </c>
      <c r="F77" s="78">
        <v>23702</v>
      </c>
      <c r="G77" s="67">
        <v>0</v>
      </c>
      <c r="H77" s="78">
        <v>290144</v>
      </c>
      <c r="I77" s="78">
        <v>0</v>
      </c>
      <c r="J77" s="78">
        <v>13688</v>
      </c>
      <c r="K77" s="67">
        <v>0</v>
      </c>
    </row>
    <row r="78" spans="1:11" x14ac:dyDescent="0.55000000000000004">
      <c r="A78" s="70">
        <v>44335</v>
      </c>
      <c r="B78" s="110" t="str">
        <f t="shared" si="6"/>
        <v>(水)</v>
      </c>
      <c r="C78" s="67">
        <f t="shared" si="5"/>
        <v>360694</v>
      </c>
      <c r="D78" s="78">
        <v>299013</v>
      </c>
      <c r="E78" s="78">
        <v>0</v>
      </c>
      <c r="F78" s="78">
        <v>61681</v>
      </c>
      <c r="G78" s="67">
        <v>0</v>
      </c>
      <c r="H78" s="78">
        <v>279473</v>
      </c>
      <c r="I78" s="78">
        <v>0</v>
      </c>
      <c r="J78" s="78">
        <v>32744</v>
      </c>
      <c r="K78" s="67">
        <v>0</v>
      </c>
    </row>
    <row r="79" spans="1:11" x14ac:dyDescent="0.55000000000000004">
      <c r="A79" s="70">
        <v>44334</v>
      </c>
      <c r="B79" s="110" t="str">
        <f t="shared" si="6"/>
        <v>(火)</v>
      </c>
      <c r="C79" s="67">
        <f t="shared" si="5"/>
        <v>304739</v>
      </c>
      <c r="D79" s="78">
        <v>245489</v>
      </c>
      <c r="E79" s="78">
        <v>0</v>
      </c>
      <c r="F79" s="78">
        <v>59250</v>
      </c>
      <c r="G79" s="67">
        <v>0</v>
      </c>
      <c r="H79" s="78">
        <v>228546</v>
      </c>
      <c r="I79" s="78">
        <v>0</v>
      </c>
      <c r="J79" s="78">
        <v>34365</v>
      </c>
      <c r="K79" s="67">
        <v>0</v>
      </c>
    </row>
    <row r="80" spans="1:11" x14ac:dyDescent="0.55000000000000004">
      <c r="A80" s="70">
        <v>44333</v>
      </c>
      <c r="B80" s="110" t="str">
        <f t="shared" si="6"/>
        <v>(月)</v>
      </c>
      <c r="C80" s="67">
        <f t="shared" si="5"/>
        <v>250953</v>
      </c>
      <c r="D80" s="78">
        <v>204936</v>
      </c>
      <c r="E80" s="78">
        <v>0</v>
      </c>
      <c r="F80" s="78">
        <v>46017</v>
      </c>
      <c r="G80" s="67">
        <v>0</v>
      </c>
      <c r="H80" s="78">
        <v>190612</v>
      </c>
      <c r="I80" s="78">
        <v>0</v>
      </c>
      <c r="J80" s="78">
        <v>25814</v>
      </c>
      <c r="K80" s="67">
        <v>0</v>
      </c>
    </row>
    <row r="81" spans="1:11" x14ac:dyDescent="0.55000000000000004">
      <c r="A81" s="70">
        <v>44332</v>
      </c>
      <c r="B81" s="110" t="str">
        <f t="shared" si="6"/>
        <v>(日)</v>
      </c>
      <c r="C81" s="67">
        <f t="shared" si="5"/>
        <v>207332</v>
      </c>
      <c r="D81" s="78">
        <v>185512</v>
      </c>
      <c r="E81" s="78">
        <v>0</v>
      </c>
      <c r="F81" s="78">
        <v>21820</v>
      </c>
      <c r="G81" s="67">
        <v>0</v>
      </c>
      <c r="H81" s="78">
        <v>178386</v>
      </c>
      <c r="I81" s="78">
        <v>0</v>
      </c>
      <c r="J81" s="78">
        <v>14862</v>
      </c>
      <c r="K81" s="67">
        <v>0</v>
      </c>
    </row>
    <row r="82" spans="1:11" x14ac:dyDescent="0.55000000000000004">
      <c r="A82" s="70">
        <v>44331</v>
      </c>
      <c r="B82" s="110" t="str">
        <f t="shared" si="6"/>
        <v>(土)</v>
      </c>
      <c r="C82" s="67">
        <f t="shared" si="5"/>
        <v>166229</v>
      </c>
      <c r="D82" s="78">
        <v>135535</v>
      </c>
      <c r="E82" s="78">
        <v>0</v>
      </c>
      <c r="F82" s="78">
        <v>30694</v>
      </c>
      <c r="G82" s="67">
        <v>0</v>
      </c>
      <c r="H82" s="78">
        <v>124840</v>
      </c>
      <c r="I82" s="78">
        <v>0</v>
      </c>
      <c r="J82" s="78">
        <v>15498</v>
      </c>
      <c r="K82" s="67">
        <v>0</v>
      </c>
    </row>
    <row r="83" spans="1:11" x14ac:dyDescent="0.55000000000000004">
      <c r="A83" s="70">
        <v>44330</v>
      </c>
      <c r="B83" s="110" t="str">
        <f t="shared" si="6"/>
        <v>(金)</v>
      </c>
      <c r="C83" s="67">
        <f t="shared" si="5"/>
        <v>169836</v>
      </c>
      <c r="D83" s="78">
        <v>130000</v>
      </c>
      <c r="E83" s="78">
        <v>0</v>
      </c>
      <c r="F83" s="78">
        <v>39836</v>
      </c>
      <c r="G83" s="67">
        <v>0</v>
      </c>
      <c r="H83" s="78">
        <v>113087</v>
      </c>
      <c r="I83" s="78">
        <v>0</v>
      </c>
      <c r="J83" s="78">
        <v>17234</v>
      </c>
      <c r="K83" s="67">
        <v>0</v>
      </c>
    </row>
    <row r="84" spans="1:11" x14ac:dyDescent="0.55000000000000004">
      <c r="A84" s="70">
        <v>44329</v>
      </c>
      <c r="B84" s="110" t="str">
        <f t="shared" si="6"/>
        <v>(木)</v>
      </c>
      <c r="C84" s="67">
        <f t="shared" si="5"/>
        <v>195697</v>
      </c>
      <c r="D84" s="78">
        <v>151489</v>
      </c>
      <c r="E84" s="78">
        <v>0</v>
      </c>
      <c r="F84" s="78">
        <v>44208</v>
      </c>
      <c r="G84" s="67">
        <v>0</v>
      </c>
      <c r="H84" s="78">
        <v>135096</v>
      </c>
      <c r="I84" s="78">
        <v>0</v>
      </c>
      <c r="J84" s="78">
        <v>23984</v>
      </c>
      <c r="K84" s="67">
        <v>0</v>
      </c>
    </row>
    <row r="85" spans="1:11" x14ac:dyDescent="0.55000000000000004">
      <c r="A85" s="70">
        <v>44328</v>
      </c>
      <c r="B85" s="110" t="str">
        <f t="shared" si="6"/>
        <v>(水)</v>
      </c>
      <c r="C85" s="67">
        <f t="shared" si="5"/>
        <v>199177</v>
      </c>
      <c r="D85" s="78">
        <v>154529</v>
      </c>
      <c r="E85" s="78">
        <v>0</v>
      </c>
      <c r="F85" s="78">
        <v>44648</v>
      </c>
      <c r="G85" s="67">
        <v>0</v>
      </c>
      <c r="H85" s="78">
        <v>137913</v>
      </c>
      <c r="I85" s="78">
        <v>0</v>
      </c>
      <c r="J85" s="78">
        <v>25193</v>
      </c>
      <c r="K85" s="67">
        <v>0</v>
      </c>
    </row>
    <row r="86" spans="1:11" x14ac:dyDescent="0.55000000000000004">
      <c r="A86" s="70">
        <v>44327</v>
      </c>
      <c r="B86" s="110" t="str">
        <f t="shared" si="6"/>
        <v>(火)</v>
      </c>
      <c r="C86" s="67">
        <f t="shared" si="5"/>
        <v>161296</v>
      </c>
      <c r="D86" s="78">
        <v>123792</v>
      </c>
      <c r="E86" s="78">
        <v>0</v>
      </c>
      <c r="F86" s="78">
        <v>37504</v>
      </c>
      <c r="G86" s="67">
        <v>0</v>
      </c>
      <c r="H86" s="78">
        <v>107759</v>
      </c>
      <c r="I86" s="78">
        <v>0</v>
      </c>
      <c r="J86" s="78">
        <v>21083</v>
      </c>
      <c r="K86" s="67">
        <v>0</v>
      </c>
    </row>
    <row r="87" spans="1:11" x14ac:dyDescent="0.55000000000000004">
      <c r="A87" s="70">
        <v>44326</v>
      </c>
      <c r="B87" s="110" t="str">
        <f t="shared" si="6"/>
        <v>(月)</v>
      </c>
      <c r="C87" s="67">
        <f t="shared" si="5"/>
        <v>124323</v>
      </c>
      <c r="D87" s="78">
        <v>100070</v>
      </c>
      <c r="E87" s="78">
        <v>0</v>
      </c>
      <c r="F87" s="78">
        <v>24253</v>
      </c>
      <c r="G87" s="67">
        <v>0</v>
      </c>
      <c r="H87" s="78">
        <v>85457</v>
      </c>
      <c r="I87" s="78">
        <v>0</v>
      </c>
      <c r="J87" s="78">
        <v>13351</v>
      </c>
      <c r="K87" s="67">
        <v>0</v>
      </c>
    </row>
    <row r="88" spans="1:11" x14ac:dyDescent="0.55000000000000004">
      <c r="A88" s="70">
        <v>44325</v>
      </c>
      <c r="B88" s="110" t="str">
        <f t="shared" si="6"/>
        <v>(日)</v>
      </c>
      <c r="C88" s="67">
        <f t="shared" si="5"/>
        <v>81377</v>
      </c>
      <c r="D88" s="78">
        <v>73136</v>
      </c>
      <c r="E88" s="78">
        <v>0</v>
      </c>
      <c r="F88" s="78">
        <v>8241</v>
      </c>
      <c r="G88" s="67">
        <v>0</v>
      </c>
      <c r="H88" s="78">
        <v>66575</v>
      </c>
      <c r="I88" s="78">
        <v>0</v>
      </c>
      <c r="J88" s="78">
        <v>5840</v>
      </c>
      <c r="K88" s="67">
        <v>0</v>
      </c>
    </row>
    <row r="89" spans="1:11" x14ac:dyDescent="0.55000000000000004">
      <c r="A89" s="70">
        <v>44324</v>
      </c>
      <c r="B89" s="110" t="str">
        <f t="shared" si="6"/>
        <v>(土)</v>
      </c>
      <c r="C89" s="67">
        <f t="shared" si="5"/>
        <v>66679</v>
      </c>
      <c r="D89" s="78">
        <v>59899</v>
      </c>
      <c r="E89" s="78">
        <v>0</v>
      </c>
      <c r="F89" s="78">
        <v>6780</v>
      </c>
      <c r="G89" s="67">
        <v>0</v>
      </c>
      <c r="H89" s="78">
        <v>49697</v>
      </c>
      <c r="I89" s="78">
        <v>0</v>
      </c>
      <c r="J89" s="78">
        <v>3893</v>
      </c>
      <c r="K89" s="67">
        <v>0</v>
      </c>
    </row>
    <row r="90" spans="1:11" x14ac:dyDescent="0.55000000000000004">
      <c r="A90" s="70">
        <v>44323</v>
      </c>
      <c r="B90" s="110" t="str">
        <f t="shared" si="6"/>
        <v>(金)</v>
      </c>
      <c r="C90" s="67">
        <f t="shared" si="5"/>
        <v>52548</v>
      </c>
      <c r="D90" s="78">
        <v>43745</v>
      </c>
      <c r="E90" s="78">
        <v>0</v>
      </c>
      <c r="F90" s="78">
        <v>8803</v>
      </c>
      <c r="G90" s="67">
        <v>0</v>
      </c>
      <c r="H90" s="78">
        <v>32245</v>
      </c>
      <c r="I90" s="78">
        <v>0</v>
      </c>
      <c r="J90" s="78">
        <v>4608</v>
      </c>
      <c r="K90" s="67">
        <v>0</v>
      </c>
    </row>
    <row r="91" spans="1:11" x14ac:dyDescent="0.55000000000000004">
      <c r="A91" s="70">
        <v>44322</v>
      </c>
      <c r="B91" s="110" t="str">
        <f t="shared" si="6"/>
        <v>(木)</v>
      </c>
      <c r="C91" s="67">
        <f t="shared" si="5"/>
        <v>51360</v>
      </c>
      <c r="D91" s="78">
        <v>43998</v>
      </c>
      <c r="E91" s="78">
        <v>0</v>
      </c>
      <c r="F91" s="78">
        <v>7362</v>
      </c>
      <c r="G91" s="67">
        <v>0</v>
      </c>
      <c r="H91" s="78">
        <v>33656</v>
      </c>
      <c r="I91" s="78">
        <v>0</v>
      </c>
      <c r="J91" s="78">
        <v>4723</v>
      </c>
      <c r="K91" s="67">
        <v>0</v>
      </c>
    </row>
    <row r="92" spans="1:11" x14ac:dyDescent="0.55000000000000004">
      <c r="A92" s="70">
        <v>44321</v>
      </c>
      <c r="B92" s="110" t="str">
        <f t="shared" si="6"/>
        <v>(水)</v>
      </c>
      <c r="C92" s="67">
        <f t="shared" si="5"/>
        <v>10429</v>
      </c>
      <c r="D92" s="78">
        <v>9523</v>
      </c>
      <c r="E92" s="78">
        <v>0</v>
      </c>
      <c r="F92" s="78">
        <v>906</v>
      </c>
      <c r="G92" s="67">
        <v>0</v>
      </c>
      <c r="H92" s="78">
        <v>8241</v>
      </c>
      <c r="I92" s="78">
        <v>0</v>
      </c>
      <c r="J92" s="78">
        <v>750</v>
      </c>
      <c r="K92" s="67">
        <v>0</v>
      </c>
    </row>
    <row r="93" spans="1:11" x14ac:dyDescent="0.55000000000000004">
      <c r="A93" s="70">
        <v>44320</v>
      </c>
      <c r="B93" s="110" t="str">
        <f t="shared" si="6"/>
        <v>(火)</v>
      </c>
      <c r="C93" s="67">
        <f t="shared" si="5"/>
        <v>8937</v>
      </c>
      <c r="D93" s="78">
        <v>8198</v>
      </c>
      <c r="E93" s="78">
        <v>0</v>
      </c>
      <c r="F93" s="78">
        <v>739</v>
      </c>
      <c r="G93" s="67">
        <v>0</v>
      </c>
      <c r="H93" s="78">
        <v>6770</v>
      </c>
      <c r="I93" s="78">
        <v>0</v>
      </c>
      <c r="J93" s="78">
        <v>538</v>
      </c>
      <c r="K93" s="67">
        <v>0</v>
      </c>
    </row>
    <row r="94" spans="1:11" x14ac:dyDescent="0.55000000000000004">
      <c r="A94" s="70">
        <v>44319</v>
      </c>
      <c r="B94" s="110" t="str">
        <f t="shared" si="6"/>
        <v>(月)</v>
      </c>
      <c r="C94" s="67">
        <f t="shared" si="5"/>
        <v>8023</v>
      </c>
      <c r="D94" s="78">
        <v>7197</v>
      </c>
      <c r="E94" s="78">
        <v>0</v>
      </c>
      <c r="F94" s="78">
        <v>826</v>
      </c>
      <c r="G94" s="67">
        <v>0</v>
      </c>
      <c r="H94" s="78">
        <v>5799</v>
      </c>
      <c r="I94" s="78">
        <v>0</v>
      </c>
      <c r="J94" s="78">
        <v>785</v>
      </c>
      <c r="K94" s="67">
        <v>0</v>
      </c>
    </row>
    <row r="95" spans="1:11" x14ac:dyDescent="0.55000000000000004">
      <c r="A95" s="70">
        <v>44318</v>
      </c>
      <c r="B95" s="110" t="str">
        <f t="shared" si="6"/>
        <v>(日)</v>
      </c>
      <c r="C95" s="67">
        <f t="shared" si="5"/>
        <v>24807</v>
      </c>
      <c r="D95" s="78">
        <v>24807</v>
      </c>
      <c r="E95" s="78">
        <v>0</v>
      </c>
      <c r="F95" s="78">
        <v>0</v>
      </c>
      <c r="G95" s="67">
        <v>0</v>
      </c>
      <c r="H95" s="78">
        <v>20606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44317</v>
      </c>
      <c r="B96" s="110" t="str">
        <f t="shared" si="6"/>
        <v>(土)</v>
      </c>
      <c r="C96" s="67">
        <f t="shared" si="5"/>
        <v>40589</v>
      </c>
      <c r="D96" s="78">
        <v>40589</v>
      </c>
      <c r="E96" s="78">
        <v>0</v>
      </c>
      <c r="F96" s="78">
        <v>0</v>
      </c>
      <c r="G96" s="67">
        <v>0</v>
      </c>
      <c r="H96" s="78">
        <v>23401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44316</v>
      </c>
      <c r="B97" s="110" t="str">
        <f t="shared" si="6"/>
        <v>(金)</v>
      </c>
      <c r="C97" s="67">
        <f t="shared" si="5"/>
        <v>67621</v>
      </c>
      <c r="D97" s="78">
        <v>67621</v>
      </c>
      <c r="E97" s="78">
        <v>0</v>
      </c>
      <c r="F97" s="78">
        <v>0</v>
      </c>
      <c r="G97" s="67">
        <v>0</v>
      </c>
      <c r="H97" s="78">
        <v>27961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44315</v>
      </c>
      <c r="B98" s="110" t="str">
        <f>"(" &amp; TEXT(A98,"aaa") &amp; ")"</f>
        <v>(木)</v>
      </c>
      <c r="C98" s="67">
        <f t="shared" si="5"/>
        <v>20009</v>
      </c>
      <c r="D98" s="78">
        <v>20009</v>
      </c>
      <c r="E98" s="78">
        <v>0</v>
      </c>
      <c r="F98" s="78">
        <v>0</v>
      </c>
      <c r="G98" s="67">
        <v>0</v>
      </c>
      <c r="H98" s="78">
        <v>13258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44314</v>
      </c>
      <c r="B99" s="110" t="str">
        <f t="shared" si="6"/>
        <v>(水)</v>
      </c>
      <c r="C99" s="67">
        <f t="shared" si="5"/>
        <v>88078</v>
      </c>
      <c r="D99" s="78">
        <v>88078</v>
      </c>
      <c r="E99" s="78">
        <v>0</v>
      </c>
      <c r="F99" s="78">
        <v>0</v>
      </c>
      <c r="G99" s="67">
        <v>0</v>
      </c>
      <c r="H99" s="78">
        <v>37968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44313</v>
      </c>
      <c r="B100" s="110" t="str">
        <f t="shared" si="6"/>
        <v>(火)</v>
      </c>
      <c r="C100" s="67">
        <f t="shared" si="5"/>
        <v>80411</v>
      </c>
      <c r="D100" s="78">
        <v>80411</v>
      </c>
      <c r="E100" s="78">
        <v>0</v>
      </c>
      <c r="F100" s="78">
        <v>0</v>
      </c>
      <c r="G100" s="67">
        <v>0</v>
      </c>
      <c r="H100" s="78">
        <v>38574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44312</v>
      </c>
      <c r="B101" s="110" t="str">
        <f t="shared" si="6"/>
        <v>(月)</v>
      </c>
      <c r="C101" s="67">
        <f t="shared" si="5"/>
        <v>61557</v>
      </c>
      <c r="D101" s="78">
        <v>61557</v>
      </c>
      <c r="E101" s="78">
        <v>0</v>
      </c>
      <c r="F101" s="78">
        <v>0</v>
      </c>
      <c r="G101" s="67">
        <v>0</v>
      </c>
      <c r="H101" s="78">
        <v>28746</v>
      </c>
      <c r="I101" s="78">
        <v>0</v>
      </c>
      <c r="J101" s="78">
        <v>0</v>
      </c>
      <c r="K101" s="67">
        <v>0</v>
      </c>
    </row>
    <row r="102" spans="1:11" x14ac:dyDescent="0.55000000000000004">
      <c r="A102" s="70">
        <v>44311</v>
      </c>
      <c r="B102" s="110" t="str">
        <f t="shared" si="6"/>
        <v>(日)</v>
      </c>
      <c r="C102" s="67">
        <f t="shared" si="5"/>
        <v>24262</v>
      </c>
      <c r="D102" s="78">
        <v>24262</v>
      </c>
      <c r="E102" s="78">
        <v>0</v>
      </c>
      <c r="F102" s="78">
        <v>0</v>
      </c>
      <c r="G102" s="67">
        <v>0</v>
      </c>
      <c r="H102" s="78">
        <v>15584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44310</v>
      </c>
      <c r="B103" s="110" t="str">
        <f t="shared" si="6"/>
        <v>(土)</v>
      </c>
      <c r="C103" s="67">
        <f t="shared" si="5"/>
        <v>36439</v>
      </c>
      <c r="D103" s="78">
        <v>36439</v>
      </c>
      <c r="E103" s="78">
        <v>0</v>
      </c>
      <c r="F103" s="78">
        <v>0</v>
      </c>
      <c r="G103" s="67">
        <v>0</v>
      </c>
      <c r="H103" s="78">
        <v>16423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44309</v>
      </c>
      <c r="B104" s="110" t="str">
        <f t="shared" si="6"/>
        <v>(金)</v>
      </c>
      <c r="C104" s="67">
        <f t="shared" si="5"/>
        <v>55892</v>
      </c>
      <c r="D104" s="78">
        <v>55892</v>
      </c>
      <c r="E104" s="78">
        <v>0</v>
      </c>
      <c r="F104" s="78">
        <v>0</v>
      </c>
      <c r="G104" s="67">
        <v>0</v>
      </c>
      <c r="H104" s="78">
        <v>19242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44308</v>
      </c>
      <c r="B105" s="110" t="str">
        <f t="shared" si="6"/>
        <v>(木)</v>
      </c>
      <c r="C105" s="67">
        <f t="shared" si="5"/>
        <v>58819</v>
      </c>
      <c r="D105" s="78">
        <v>58819</v>
      </c>
      <c r="E105" s="78">
        <v>0</v>
      </c>
      <c r="F105" s="78">
        <v>0</v>
      </c>
      <c r="G105" s="67">
        <v>0</v>
      </c>
      <c r="H105" s="78">
        <v>25796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44307</v>
      </c>
      <c r="B106" s="110" t="str">
        <f t="shared" si="6"/>
        <v>(水)</v>
      </c>
      <c r="C106" s="67">
        <f t="shared" si="5"/>
        <v>60770</v>
      </c>
      <c r="D106" s="78">
        <v>60770</v>
      </c>
      <c r="E106" s="78">
        <v>0</v>
      </c>
      <c r="F106" s="78">
        <v>0</v>
      </c>
      <c r="G106" s="67">
        <v>0</v>
      </c>
      <c r="H106" s="78">
        <v>27222</v>
      </c>
      <c r="I106" s="78">
        <v>0</v>
      </c>
      <c r="J106" s="78">
        <v>0</v>
      </c>
      <c r="K106" s="67">
        <v>0</v>
      </c>
    </row>
    <row r="107" spans="1:11" x14ac:dyDescent="0.55000000000000004">
      <c r="A107" s="70">
        <v>44306</v>
      </c>
      <c r="B107" s="110" t="str">
        <f t="shared" si="6"/>
        <v>(火)</v>
      </c>
      <c r="C107" s="67">
        <f t="shared" si="5"/>
        <v>50911</v>
      </c>
      <c r="D107" s="78">
        <v>50911</v>
      </c>
      <c r="E107" s="78">
        <v>0</v>
      </c>
      <c r="F107" s="78">
        <v>0</v>
      </c>
      <c r="G107" s="67">
        <v>0</v>
      </c>
      <c r="H107" s="78">
        <v>22822</v>
      </c>
      <c r="I107" s="78">
        <v>0</v>
      </c>
      <c r="J107" s="78">
        <v>0</v>
      </c>
      <c r="K107" s="67">
        <v>0</v>
      </c>
    </row>
    <row r="108" spans="1:11" x14ac:dyDescent="0.55000000000000004">
      <c r="A108" s="70">
        <v>44305</v>
      </c>
      <c r="B108" s="110" t="str">
        <f t="shared" si="6"/>
        <v>(月)</v>
      </c>
      <c r="C108" s="67">
        <f t="shared" si="5"/>
        <v>33511</v>
      </c>
      <c r="D108" s="78">
        <v>33511</v>
      </c>
      <c r="E108" s="78">
        <v>0</v>
      </c>
      <c r="F108" s="78">
        <v>0</v>
      </c>
      <c r="G108" s="67">
        <v>0</v>
      </c>
      <c r="H108" s="78">
        <v>14572</v>
      </c>
      <c r="I108" s="78">
        <v>0</v>
      </c>
      <c r="J108" s="78">
        <v>0</v>
      </c>
      <c r="K108" s="67">
        <v>0</v>
      </c>
    </row>
    <row r="109" spans="1:11" x14ac:dyDescent="0.55000000000000004">
      <c r="A109" s="70">
        <v>44304</v>
      </c>
      <c r="B109" s="110" t="str">
        <f t="shared" si="6"/>
        <v>(日)</v>
      </c>
      <c r="C109" s="67">
        <f t="shared" si="5"/>
        <v>8940</v>
      </c>
      <c r="D109" s="78">
        <v>8940</v>
      </c>
      <c r="E109" s="78">
        <v>0</v>
      </c>
      <c r="F109" s="78">
        <v>0</v>
      </c>
      <c r="G109" s="67">
        <v>0</v>
      </c>
      <c r="H109" s="78">
        <v>5733</v>
      </c>
      <c r="I109" s="78">
        <v>0</v>
      </c>
      <c r="J109" s="78">
        <v>0</v>
      </c>
      <c r="K109" s="67">
        <v>0</v>
      </c>
    </row>
    <row r="110" spans="1:11" x14ac:dyDescent="0.55000000000000004">
      <c r="A110" s="70">
        <v>44303</v>
      </c>
      <c r="B110" s="110" t="str">
        <f t="shared" si="6"/>
        <v>(土)</v>
      </c>
      <c r="C110" s="67">
        <f t="shared" si="5"/>
        <v>8021</v>
      </c>
      <c r="D110" s="78">
        <v>8021</v>
      </c>
      <c r="E110" s="78">
        <v>0</v>
      </c>
      <c r="F110" s="78">
        <v>0</v>
      </c>
      <c r="G110" s="67">
        <v>0</v>
      </c>
      <c r="H110" s="78">
        <v>3758</v>
      </c>
      <c r="I110" s="78">
        <v>0</v>
      </c>
      <c r="J110" s="78">
        <v>0</v>
      </c>
      <c r="K110" s="67">
        <v>0</v>
      </c>
    </row>
    <row r="111" spans="1:11" x14ac:dyDescent="0.55000000000000004">
      <c r="A111" s="70">
        <v>44302</v>
      </c>
      <c r="B111" s="110" t="str">
        <f t="shared" si="6"/>
        <v>(金)</v>
      </c>
      <c r="C111" s="67">
        <f t="shared" ref="C111:C113" si="7">SUM(D111:G111)</f>
        <v>10722</v>
      </c>
      <c r="D111" s="78">
        <v>10722</v>
      </c>
      <c r="E111" s="78">
        <v>0</v>
      </c>
      <c r="F111" s="78">
        <v>0</v>
      </c>
      <c r="G111" s="67">
        <v>0</v>
      </c>
      <c r="H111" s="78">
        <v>3531</v>
      </c>
      <c r="I111" s="78">
        <v>0</v>
      </c>
      <c r="J111" s="78">
        <v>0</v>
      </c>
      <c r="K111" s="67">
        <v>0</v>
      </c>
    </row>
    <row r="112" spans="1:11" x14ac:dyDescent="0.55000000000000004">
      <c r="A112" s="70">
        <v>44301</v>
      </c>
      <c r="B112" s="110" t="str">
        <f t="shared" si="6"/>
        <v>(木)</v>
      </c>
      <c r="C112" s="67">
        <f t="shared" si="7"/>
        <v>8593</v>
      </c>
      <c r="D112" s="78">
        <v>8593</v>
      </c>
      <c r="E112" s="78">
        <v>0</v>
      </c>
      <c r="F112" s="78">
        <v>0</v>
      </c>
      <c r="G112" s="67">
        <v>0</v>
      </c>
      <c r="H112" s="78">
        <v>4347</v>
      </c>
      <c r="I112" s="78">
        <v>0</v>
      </c>
      <c r="J112" s="78">
        <v>0</v>
      </c>
      <c r="K112" s="67">
        <v>0</v>
      </c>
    </row>
    <row r="113" spans="1:11" x14ac:dyDescent="0.55000000000000004">
      <c r="A113" s="70">
        <v>44300</v>
      </c>
      <c r="B113" s="110" t="str">
        <f t="shared" si="6"/>
        <v>(水)</v>
      </c>
      <c r="C113" s="67">
        <f t="shared" si="7"/>
        <v>4900</v>
      </c>
      <c r="D113" s="78">
        <v>4900</v>
      </c>
      <c r="E113" s="78">
        <v>0</v>
      </c>
      <c r="F113" s="78">
        <v>0</v>
      </c>
      <c r="G113" s="67">
        <v>0</v>
      </c>
      <c r="H113" s="78">
        <v>3197</v>
      </c>
      <c r="I113" s="78">
        <v>0</v>
      </c>
      <c r="J113" s="78">
        <v>0</v>
      </c>
      <c r="K113" s="67">
        <v>0</v>
      </c>
    </row>
    <row r="114" spans="1:11" x14ac:dyDescent="0.55000000000000004">
      <c r="A114" s="70">
        <v>44299</v>
      </c>
      <c r="B114" s="110" t="str">
        <f t="shared" si="6"/>
        <v>(火)</v>
      </c>
      <c r="C114" s="67">
        <f>SUM(D114:G114)</f>
        <v>4136</v>
      </c>
      <c r="D114" s="78">
        <v>4136</v>
      </c>
      <c r="E114" s="78">
        <v>0</v>
      </c>
      <c r="F114" s="78">
        <v>0</v>
      </c>
      <c r="G114" s="67">
        <v>0</v>
      </c>
      <c r="H114" s="78">
        <v>2908</v>
      </c>
      <c r="I114" s="78">
        <v>0</v>
      </c>
      <c r="J114" s="78">
        <v>0</v>
      </c>
      <c r="K114" s="67">
        <v>0</v>
      </c>
    </row>
    <row r="115" spans="1:11" x14ac:dyDescent="0.55000000000000004">
      <c r="A115" s="70">
        <v>44298</v>
      </c>
      <c r="B115" s="110" t="str">
        <f t="shared" si="6"/>
        <v>(月)</v>
      </c>
      <c r="C115" s="67">
        <f>SUM(D115:G115)</f>
        <v>4644</v>
      </c>
      <c r="D115" s="98">
        <v>4644</v>
      </c>
      <c r="E115" s="98">
        <v>0</v>
      </c>
      <c r="F115" s="98">
        <v>0</v>
      </c>
      <c r="G115" s="98">
        <v>0</v>
      </c>
      <c r="H115" s="98">
        <v>3480</v>
      </c>
      <c r="I115" s="98">
        <v>0</v>
      </c>
      <c r="J115" s="98">
        <v>0</v>
      </c>
      <c r="K115" s="98">
        <v>0</v>
      </c>
    </row>
    <row r="116" spans="1:11" x14ac:dyDescent="0.55000000000000004">
      <c r="A116" s="95"/>
      <c r="B116" s="95"/>
      <c r="C116" s="95"/>
      <c r="D116" s="95"/>
      <c r="E116" s="95"/>
      <c r="F116" s="95"/>
      <c r="G116" s="95"/>
      <c r="H116" s="95"/>
      <c r="I116" s="95"/>
      <c r="J116" s="95"/>
      <c r="K116" s="95"/>
    </row>
    <row r="117" spans="1:11" x14ac:dyDescent="0.55000000000000004">
      <c r="A117" s="95" t="s">
        <v>330</v>
      </c>
      <c r="B117" s="95"/>
    </row>
    <row r="118" spans="1:11" x14ac:dyDescent="0.55000000000000004">
      <c r="A118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7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3" t="s">
        <v>344</v>
      </c>
    </row>
    <row r="3" spans="1:9" x14ac:dyDescent="0.55000000000000004">
      <c r="A3" s="145" t="s">
        <v>296</v>
      </c>
      <c r="B3" s="143" t="s">
        <v>297</v>
      </c>
      <c r="C3" s="141" t="s">
        <v>298</v>
      </c>
      <c r="D3" s="141" t="s">
        <v>299</v>
      </c>
      <c r="E3" s="144"/>
      <c r="F3" s="141" t="s">
        <v>300</v>
      </c>
      <c r="G3" s="144"/>
      <c r="H3" s="93"/>
      <c r="I3" s="93"/>
    </row>
    <row r="4" spans="1:9" x14ac:dyDescent="0.55000000000000004">
      <c r="A4" s="144"/>
      <c r="B4" s="146"/>
      <c r="C4" s="144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40" t="s">
        <v>287</v>
      </c>
      <c r="B5" s="144"/>
      <c r="C5" s="67">
        <f t="shared" ref="C5:C68" si="0">SUM(D5:G5)</f>
        <v>12253527</v>
      </c>
      <c r="D5" s="67">
        <v>6366802</v>
      </c>
      <c r="E5" s="67">
        <v>153902</v>
      </c>
      <c r="F5" s="67">
        <v>5685534</v>
      </c>
      <c r="G5" s="67">
        <v>47289</v>
      </c>
      <c r="H5" s="92"/>
      <c r="I5" s="92"/>
    </row>
    <row r="6" spans="1:9" x14ac:dyDescent="0.55000000000000004">
      <c r="A6" s="109">
        <v>44406</v>
      </c>
      <c r="B6" s="112" t="s">
        <v>305</v>
      </c>
      <c r="C6" s="67">
        <f t="shared" si="0"/>
        <v>30372</v>
      </c>
      <c r="D6" s="67">
        <v>9074</v>
      </c>
      <c r="E6" s="67">
        <v>23</v>
      </c>
      <c r="F6" s="67">
        <v>21242</v>
      </c>
      <c r="G6" s="67">
        <v>33</v>
      </c>
      <c r="H6" s="92"/>
      <c r="I6" s="92"/>
    </row>
    <row r="7" spans="1:9" x14ac:dyDescent="0.55000000000000004">
      <c r="A7" s="109">
        <v>44405</v>
      </c>
      <c r="B7" s="112" t="s">
        <v>306</v>
      </c>
      <c r="C7" s="67">
        <f t="shared" si="0"/>
        <v>30247</v>
      </c>
      <c r="D7" s="67">
        <v>11517</v>
      </c>
      <c r="E7" s="67">
        <v>283</v>
      </c>
      <c r="F7" s="67">
        <v>18441</v>
      </c>
      <c r="G7" s="67">
        <v>6</v>
      </c>
      <c r="H7" s="92"/>
      <c r="I7" s="92"/>
    </row>
    <row r="8" spans="1:9" x14ac:dyDescent="0.55000000000000004">
      <c r="A8" s="109">
        <v>44404</v>
      </c>
      <c r="B8" s="112" t="s">
        <v>295</v>
      </c>
      <c r="C8" s="67">
        <f t="shared" si="0"/>
        <v>42721</v>
      </c>
      <c r="D8" s="67">
        <v>7285</v>
      </c>
      <c r="E8" s="67">
        <v>9238</v>
      </c>
      <c r="F8" s="67">
        <v>19283</v>
      </c>
      <c r="G8" s="67">
        <v>6915</v>
      </c>
      <c r="H8" s="92"/>
      <c r="I8" s="92"/>
    </row>
    <row r="9" spans="1:9" x14ac:dyDescent="0.55000000000000004">
      <c r="A9" s="109">
        <v>44403</v>
      </c>
      <c r="B9" s="112" t="s">
        <v>294</v>
      </c>
      <c r="C9" s="67">
        <f t="shared" si="0"/>
        <v>69145</v>
      </c>
      <c r="D9" s="67">
        <v>20343</v>
      </c>
      <c r="E9" s="67">
        <v>5887</v>
      </c>
      <c r="F9" s="67">
        <v>40920</v>
      </c>
      <c r="G9" s="67">
        <v>1995</v>
      </c>
      <c r="H9" s="92"/>
      <c r="I9" s="92"/>
    </row>
    <row r="10" spans="1:9" x14ac:dyDescent="0.55000000000000004">
      <c r="A10" s="109">
        <v>44398</v>
      </c>
      <c r="B10" s="112" t="s">
        <v>306</v>
      </c>
      <c r="C10" s="67">
        <f t="shared" si="0"/>
        <v>46866</v>
      </c>
      <c r="D10" s="67">
        <v>371</v>
      </c>
      <c r="E10" s="67">
        <v>3619</v>
      </c>
      <c r="F10" s="67">
        <v>35406</v>
      </c>
      <c r="G10" s="67">
        <v>7470</v>
      </c>
      <c r="H10" s="92"/>
      <c r="I10" s="92"/>
    </row>
    <row r="11" spans="1:9" x14ac:dyDescent="0.55000000000000004">
      <c r="A11" s="109">
        <v>44397</v>
      </c>
      <c r="B11" s="112" t="s">
        <v>295</v>
      </c>
      <c r="C11" s="67">
        <f t="shared" si="0"/>
        <v>73571</v>
      </c>
      <c r="D11" s="67">
        <v>34550</v>
      </c>
      <c r="E11" s="67">
        <v>5981</v>
      </c>
      <c r="F11" s="67">
        <v>30208</v>
      </c>
      <c r="G11" s="67">
        <v>2832</v>
      </c>
      <c r="H11" s="92"/>
      <c r="I11" s="92"/>
    </row>
    <row r="12" spans="1:9" x14ac:dyDescent="0.55000000000000004">
      <c r="A12" s="109">
        <v>44396</v>
      </c>
      <c r="B12" s="112" t="s">
        <v>294</v>
      </c>
      <c r="C12" s="67">
        <f t="shared" si="0"/>
        <v>112168</v>
      </c>
      <c r="D12" s="67">
        <v>29457</v>
      </c>
      <c r="E12" s="67">
        <v>14740</v>
      </c>
      <c r="F12" s="67">
        <v>60294</v>
      </c>
      <c r="G12" s="67">
        <v>7677</v>
      </c>
      <c r="H12" s="92"/>
      <c r="I12" s="92"/>
    </row>
    <row r="13" spans="1:9" x14ac:dyDescent="0.55000000000000004">
      <c r="A13" s="109">
        <v>44393</v>
      </c>
      <c r="B13" s="112" t="s">
        <v>304</v>
      </c>
      <c r="C13" s="67">
        <f t="shared" si="0"/>
        <v>65454</v>
      </c>
      <c r="D13" s="67">
        <v>23717</v>
      </c>
      <c r="E13" s="67">
        <v>4551</v>
      </c>
      <c r="F13" s="67">
        <v>35455</v>
      </c>
      <c r="G13" s="67">
        <v>1731</v>
      </c>
      <c r="H13" s="92"/>
      <c r="I13" s="92"/>
    </row>
    <row r="14" spans="1:9" x14ac:dyDescent="0.55000000000000004">
      <c r="A14" s="109">
        <v>44392</v>
      </c>
      <c r="B14" s="112" t="s">
        <v>305</v>
      </c>
      <c r="C14" s="67">
        <f t="shared" si="0"/>
        <v>58287</v>
      </c>
      <c r="D14" s="67">
        <v>24563</v>
      </c>
      <c r="E14" s="67">
        <v>533</v>
      </c>
      <c r="F14" s="67">
        <v>31996</v>
      </c>
      <c r="G14" s="67">
        <v>1195</v>
      </c>
      <c r="H14" s="92"/>
      <c r="I14" s="92"/>
    </row>
    <row r="15" spans="1:9" x14ac:dyDescent="0.55000000000000004">
      <c r="A15" s="109">
        <v>44391</v>
      </c>
      <c r="B15" s="112" t="s">
        <v>306</v>
      </c>
      <c r="C15" s="67">
        <f t="shared" si="0"/>
        <v>62157</v>
      </c>
      <c r="D15" s="67">
        <v>22176</v>
      </c>
      <c r="E15" s="67">
        <v>178</v>
      </c>
      <c r="F15" s="67">
        <v>37839</v>
      </c>
      <c r="G15" s="67">
        <v>1964</v>
      </c>
      <c r="H15" s="92"/>
      <c r="I15" s="92"/>
    </row>
    <row r="16" spans="1:9" x14ac:dyDescent="0.55000000000000004">
      <c r="A16" s="109">
        <v>44390</v>
      </c>
      <c r="B16" s="112" t="s">
        <v>295</v>
      </c>
      <c r="C16" s="67">
        <f t="shared" si="0"/>
        <v>73445</v>
      </c>
      <c r="D16" s="67">
        <v>25653</v>
      </c>
      <c r="E16" s="67">
        <v>9453</v>
      </c>
      <c r="F16" s="67">
        <v>37198</v>
      </c>
      <c r="G16" s="67">
        <v>1141</v>
      </c>
      <c r="H16" s="92"/>
      <c r="I16" s="92"/>
    </row>
    <row r="17" spans="1:9" x14ac:dyDescent="0.55000000000000004">
      <c r="A17" s="109">
        <v>44389</v>
      </c>
      <c r="B17" s="112" t="s">
        <v>294</v>
      </c>
      <c r="C17" s="67">
        <f t="shared" si="0"/>
        <v>141584</v>
      </c>
      <c r="D17" s="67">
        <v>47667</v>
      </c>
      <c r="E17" s="67">
        <v>22048</v>
      </c>
      <c r="F17" s="67">
        <v>67841</v>
      </c>
      <c r="G17" s="67">
        <v>4028</v>
      </c>
      <c r="H17" s="92"/>
      <c r="I17" s="92"/>
    </row>
    <row r="18" spans="1:9" x14ac:dyDescent="0.55000000000000004">
      <c r="A18" s="109">
        <v>44386</v>
      </c>
      <c r="B18" s="112" t="s">
        <v>304</v>
      </c>
      <c r="C18" s="67">
        <f t="shared" si="0"/>
        <v>78312</v>
      </c>
      <c r="D18" s="67">
        <v>31738</v>
      </c>
      <c r="E18" s="67">
        <v>221</v>
      </c>
      <c r="F18" s="67">
        <v>44589</v>
      </c>
      <c r="G18" s="67">
        <v>1764</v>
      </c>
      <c r="H18" s="92"/>
      <c r="I18" s="92"/>
    </row>
    <row r="19" spans="1:9" x14ac:dyDescent="0.55000000000000004">
      <c r="A19" s="109">
        <v>44385</v>
      </c>
      <c r="B19" s="112" t="s">
        <v>305</v>
      </c>
      <c r="C19" s="67">
        <f t="shared" si="0"/>
        <v>83340</v>
      </c>
      <c r="D19" s="67">
        <v>34199</v>
      </c>
      <c r="E19" s="67">
        <v>2537</v>
      </c>
      <c r="F19" s="67">
        <v>44991</v>
      </c>
      <c r="G19" s="67">
        <v>1613</v>
      </c>
      <c r="H19" s="92"/>
      <c r="I19" s="92"/>
    </row>
    <row r="20" spans="1:9" x14ac:dyDescent="0.55000000000000004">
      <c r="A20" s="109">
        <v>44384</v>
      </c>
      <c r="B20" s="112" t="s">
        <v>306</v>
      </c>
      <c r="C20" s="67">
        <f t="shared" si="0"/>
        <v>76653</v>
      </c>
      <c r="D20" s="67">
        <v>28661</v>
      </c>
      <c r="E20" s="67">
        <v>2304</v>
      </c>
      <c r="F20" s="67">
        <v>44525</v>
      </c>
      <c r="G20" s="67">
        <v>1163</v>
      </c>
      <c r="H20" s="92"/>
      <c r="I20" s="92"/>
    </row>
    <row r="21" spans="1:9" x14ac:dyDescent="0.55000000000000004">
      <c r="A21" s="109">
        <v>44383</v>
      </c>
      <c r="B21" s="112" t="s">
        <v>295</v>
      </c>
      <c r="C21" s="67">
        <f t="shared" si="0"/>
        <v>99765</v>
      </c>
      <c r="D21" s="67">
        <v>45037</v>
      </c>
      <c r="E21" s="67">
        <v>1554</v>
      </c>
      <c r="F21" s="67">
        <v>52475</v>
      </c>
      <c r="G21" s="67">
        <v>699</v>
      </c>
      <c r="H21" s="92"/>
      <c r="I21" s="92"/>
    </row>
    <row r="22" spans="1:9" x14ac:dyDescent="0.55000000000000004">
      <c r="A22" s="109">
        <v>44382</v>
      </c>
      <c r="B22" s="112" t="s">
        <v>294</v>
      </c>
      <c r="C22" s="67">
        <f t="shared" si="0"/>
        <v>145089</v>
      </c>
      <c r="D22" s="67">
        <v>57890</v>
      </c>
      <c r="E22" s="67">
        <v>5788</v>
      </c>
      <c r="F22" s="67">
        <v>79320</v>
      </c>
      <c r="G22" s="67">
        <v>2091</v>
      </c>
      <c r="H22" s="92"/>
      <c r="I22" s="92"/>
    </row>
    <row r="23" spans="1:9" x14ac:dyDescent="0.55000000000000004">
      <c r="A23" s="109">
        <v>44379</v>
      </c>
      <c r="B23" s="112" t="s">
        <v>304</v>
      </c>
      <c r="C23" s="67">
        <f t="shared" si="0"/>
        <v>81824</v>
      </c>
      <c r="D23" s="67">
        <v>25406</v>
      </c>
      <c r="E23" s="67">
        <v>978</v>
      </c>
      <c r="F23" s="67">
        <v>55293</v>
      </c>
      <c r="G23" s="67">
        <v>147</v>
      </c>
      <c r="H23" s="92"/>
      <c r="I23" s="92"/>
    </row>
    <row r="24" spans="1:9" x14ac:dyDescent="0.55000000000000004">
      <c r="A24" s="109">
        <v>44378</v>
      </c>
      <c r="B24" s="112" t="s">
        <v>305</v>
      </c>
      <c r="C24" s="67">
        <f t="shared" si="0"/>
        <v>94797</v>
      </c>
      <c r="D24" s="67">
        <v>36346</v>
      </c>
      <c r="E24" s="67">
        <v>589</v>
      </c>
      <c r="F24" s="67">
        <v>57754</v>
      </c>
      <c r="G24" s="67">
        <v>108</v>
      </c>
      <c r="H24" s="92"/>
      <c r="I24" s="92"/>
    </row>
    <row r="25" spans="1:9" x14ac:dyDescent="0.55000000000000004">
      <c r="A25" s="109">
        <v>44377</v>
      </c>
      <c r="B25" s="112" t="s">
        <v>306</v>
      </c>
      <c r="C25" s="67">
        <f t="shared" si="0"/>
        <v>79179</v>
      </c>
      <c r="D25" s="67">
        <v>30313</v>
      </c>
      <c r="E25" s="67">
        <v>1788</v>
      </c>
      <c r="F25" s="67">
        <v>46697</v>
      </c>
      <c r="G25" s="67">
        <v>381</v>
      </c>
      <c r="H25" s="92"/>
      <c r="I25" s="92"/>
    </row>
    <row r="26" spans="1:9" x14ac:dyDescent="0.55000000000000004">
      <c r="A26" s="109">
        <v>44376</v>
      </c>
      <c r="B26" s="112" t="s">
        <v>295</v>
      </c>
      <c r="C26" s="67">
        <f t="shared" si="0"/>
        <v>94481</v>
      </c>
      <c r="D26" s="67">
        <v>36069</v>
      </c>
      <c r="E26" s="67">
        <v>3367</v>
      </c>
      <c r="F26" s="67">
        <v>53790</v>
      </c>
      <c r="G26" s="67">
        <v>1255</v>
      </c>
      <c r="H26" s="92"/>
      <c r="I26" s="92"/>
    </row>
    <row r="27" spans="1:9" x14ac:dyDescent="0.55000000000000004">
      <c r="A27" s="109">
        <v>44375</v>
      </c>
      <c r="B27" s="112" t="s">
        <v>294</v>
      </c>
      <c r="C27" s="67">
        <f t="shared" si="0"/>
        <v>159655</v>
      </c>
      <c r="D27" s="67">
        <v>71303</v>
      </c>
      <c r="E27" s="67">
        <v>7806</v>
      </c>
      <c r="F27" s="67">
        <v>80018</v>
      </c>
      <c r="G27" s="67">
        <v>528</v>
      </c>
      <c r="H27" s="92"/>
      <c r="I27" s="92"/>
    </row>
    <row r="28" spans="1:9" x14ac:dyDescent="0.55000000000000004">
      <c r="A28" s="109">
        <v>44372</v>
      </c>
      <c r="B28" s="112" t="s">
        <v>309</v>
      </c>
      <c r="C28" s="67">
        <f t="shared" si="0"/>
        <v>128355</v>
      </c>
      <c r="D28" s="67">
        <v>47766</v>
      </c>
      <c r="E28" s="67">
        <v>5529</v>
      </c>
      <c r="F28" s="67">
        <v>74926</v>
      </c>
      <c r="G28" s="67">
        <v>134</v>
      </c>
      <c r="H28" s="92"/>
      <c r="I28" s="92"/>
    </row>
    <row r="29" spans="1:9" x14ac:dyDescent="0.55000000000000004">
      <c r="A29" s="109">
        <v>44371</v>
      </c>
      <c r="B29" s="112" t="s">
        <v>320</v>
      </c>
      <c r="C29" s="67">
        <f t="shared" si="0"/>
        <v>109421</v>
      </c>
      <c r="D29" s="67">
        <v>43798</v>
      </c>
      <c r="E29" s="67">
        <v>1584</v>
      </c>
      <c r="F29" s="67">
        <v>63930</v>
      </c>
      <c r="G29" s="67">
        <v>109</v>
      </c>
      <c r="H29" s="92"/>
      <c r="I29" s="92"/>
    </row>
    <row r="30" spans="1:9" x14ac:dyDescent="0.55000000000000004">
      <c r="A30" s="109">
        <v>44370</v>
      </c>
      <c r="B30" s="112" t="s">
        <v>306</v>
      </c>
      <c r="C30" s="67">
        <f t="shared" si="0"/>
        <v>111486</v>
      </c>
      <c r="D30" s="67">
        <v>46971</v>
      </c>
      <c r="E30" s="67">
        <v>4683</v>
      </c>
      <c r="F30" s="67">
        <v>59733</v>
      </c>
      <c r="G30" s="67">
        <v>99</v>
      </c>
      <c r="H30" s="92"/>
      <c r="I30" s="92"/>
    </row>
    <row r="31" spans="1:9" x14ac:dyDescent="0.55000000000000004">
      <c r="A31" s="109">
        <v>44369</v>
      </c>
      <c r="B31" s="112" t="s">
        <v>295</v>
      </c>
      <c r="C31" s="67">
        <f t="shared" si="0"/>
        <v>94135</v>
      </c>
      <c r="D31" s="67">
        <v>44473</v>
      </c>
      <c r="E31" s="67">
        <v>1946</v>
      </c>
      <c r="F31" s="67">
        <v>47609</v>
      </c>
      <c r="G31" s="67">
        <v>107</v>
      </c>
      <c r="H31" s="92"/>
      <c r="I31" s="92"/>
    </row>
    <row r="32" spans="1:9" x14ac:dyDescent="0.55000000000000004">
      <c r="A32" s="109">
        <v>44368</v>
      </c>
      <c r="B32" s="112" t="s">
        <v>294</v>
      </c>
      <c r="C32" s="67">
        <f t="shared" si="0"/>
        <v>198780</v>
      </c>
      <c r="D32" s="67">
        <v>67154</v>
      </c>
      <c r="E32" s="67">
        <v>7843</v>
      </c>
      <c r="F32" s="67">
        <v>123679</v>
      </c>
      <c r="G32" s="67">
        <v>104</v>
      </c>
      <c r="H32" s="92"/>
      <c r="I32" s="92"/>
    </row>
    <row r="33" spans="1:9" x14ac:dyDescent="0.55000000000000004">
      <c r="A33" s="109">
        <v>44365</v>
      </c>
      <c r="B33" s="112" t="s">
        <v>304</v>
      </c>
      <c r="C33" s="67">
        <f t="shared" si="0"/>
        <v>125948</v>
      </c>
      <c r="D33" s="67">
        <v>50112</v>
      </c>
      <c r="E33" s="67">
        <v>2145</v>
      </c>
      <c r="F33" s="67">
        <v>73691</v>
      </c>
      <c r="G33" s="67">
        <v>0</v>
      </c>
      <c r="H33" s="92"/>
      <c r="I33" s="92"/>
    </row>
    <row r="34" spans="1:9" x14ac:dyDescent="0.55000000000000004">
      <c r="A34" s="109">
        <v>44364</v>
      </c>
      <c r="B34" s="112" t="s">
        <v>320</v>
      </c>
      <c r="C34" s="67">
        <f t="shared" si="0"/>
        <v>129330</v>
      </c>
      <c r="D34" s="67">
        <v>46926</v>
      </c>
      <c r="E34" s="67">
        <v>4611</v>
      </c>
      <c r="F34" s="67">
        <v>77793</v>
      </c>
      <c r="G34" s="67">
        <v>0</v>
      </c>
      <c r="H34" s="92"/>
      <c r="I34" s="92"/>
    </row>
    <row r="35" spans="1:9" x14ac:dyDescent="0.55000000000000004">
      <c r="A35" s="109">
        <v>44363</v>
      </c>
      <c r="B35" s="112" t="s">
        <v>306</v>
      </c>
      <c r="C35" s="67">
        <f t="shared" si="0"/>
        <v>118735</v>
      </c>
      <c r="D35" s="67">
        <v>43912</v>
      </c>
      <c r="E35" s="67">
        <v>2782</v>
      </c>
      <c r="F35" s="67">
        <v>72041</v>
      </c>
      <c r="G35" s="67">
        <v>0</v>
      </c>
      <c r="H35" s="92"/>
      <c r="I35" s="92"/>
    </row>
    <row r="36" spans="1:9" x14ac:dyDescent="0.55000000000000004">
      <c r="A36" s="109">
        <v>44362</v>
      </c>
      <c r="B36" s="112" t="s">
        <v>295</v>
      </c>
      <c r="C36" s="67">
        <f t="shared" si="0"/>
        <v>115363</v>
      </c>
      <c r="D36" s="67">
        <v>40459</v>
      </c>
      <c r="E36" s="67">
        <v>2956</v>
      </c>
      <c r="F36" s="67">
        <v>71948</v>
      </c>
      <c r="G36" s="67">
        <v>0</v>
      </c>
      <c r="H36" s="92"/>
      <c r="I36" s="92"/>
    </row>
    <row r="37" spans="1:9" x14ac:dyDescent="0.55000000000000004">
      <c r="A37" s="109">
        <v>44361</v>
      </c>
      <c r="B37" s="112" t="s">
        <v>294</v>
      </c>
      <c r="C37" s="67">
        <f t="shared" si="0"/>
        <v>214965</v>
      </c>
      <c r="D37" s="67">
        <v>85819</v>
      </c>
      <c r="E37" s="67">
        <v>5610</v>
      </c>
      <c r="F37" s="67">
        <v>123536</v>
      </c>
      <c r="G37" s="67">
        <v>0</v>
      </c>
      <c r="H37" s="92"/>
      <c r="I37" s="92"/>
    </row>
    <row r="38" spans="1:9" x14ac:dyDescent="0.55000000000000004">
      <c r="A38" s="109">
        <v>44358</v>
      </c>
      <c r="B38" s="112" t="s">
        <v>304</v>
      </c>
      <c r="C38" s="67">
        <f t="shared" si="0"/>
        <v>147983</v>
      </c>
      <c r="D38" s="67">
        <v>54834</v>
      </c>
      <c r="E38" s="67">
        <v>1669</v>
      </c>
      <c r="F38" s="67">
        <v>91480</v>
      </c>
      <c r="G38" s="67">
        <v>0</v>
      </c>
      <c r="H38" s="92"/>
      <c r="I38" s="92"/>
    </row>
    <row r="39" spans="1:9" x14ac:dyDescent="0.55000000000000004">
      <c r="A39" s="109">
        <v>44357</v>
      </c>
      <c r="B39" s="112" t="s">
        <v>305</v>
      </c>
      <c r="C39" s="67">
        <f t="shared" si="0"/>
        <v>136591</v>
      </c>
      <c r="D39" s="67">
        <v>52250</v>
      </c>
      <c r="E39" s="67">
        <v>1719</v>
      </c>
      <c r="F39" s="67">
        <v>82622</v>
      </c>
      <c r="G39" s="67">
        <v>0</v>
      </c>
      <c r="H39" s="92"/>
      <c r="I39" s="92"/>
    </row>
    <row r="40" spans="1:9" x14ac:dyDescent="0.55000000000000004">
      <c r="A40" s="109">
        <v>44356</v>
      </c>
      <c r="B40" s="112" t="s">
        <v>306</v>
      </c>
      <c r="C40" s="67">
        <f t="shared" si="0"/>
        <v>167384</v>
      </c>
      <c r="D40" s="67">
        <v>67694</v>
      </c>
      <c r="E40" s="67">
        <v>1047</v>
      </c>
      <c r="F40" s="67">
        <v>98643</v>
      </c>
      <c r="G40" s="67">
        <v>0</v>
      </c>
      <c r="H40" s="92"/>
      <c r="I40" s="92"/>
    </row>
    <row r="41" spans="1:9" x14ac:dyDescent="0.55000000000000004">
      <c r="A41" s="109">
        <v>44355</v>
      </c>
      <c r="B41" s="112" t="s">
        <v>295</v>
      </c>
      <c r="C41" s="67">
        <f t="shared" si="0"/>
        <v>161922</v>
      </c>
      <c r="D41" s="67">
        <v>71689</v>
      </c>
      <c r="E41" s="67">
        <v>990</v>
      </c>
      <c r="F41" s="67">
        <v>89243</v>
      </c>
      <c r="G41" s="67">
        <v>0</v>
      </c>
      <c r="H41" s="92"/>
      <c r="I41" s="92"/>
    </row>
    <row r="42" spans="1:9" x14ac:dyDescent="0.55000000000000004">
      <c r="A42" s="109">
        <v>44354</v>
      </c>
      <c r="B42" s="112" t="s">
        <v>294</v>
      </c>
      <c r="C42" s="67">
        <f t="shared" si="0"/>
        <v>239337</v>
      </c>
      <c r="D42" s="67">
        <v>104435</v>
      </c>
      <c r="E42" s="67">
        <v>2146</v>
      </c>
      <c r="F42" s="67">
        <v>132756</v>
      </c>
      <c r="G42" s="67">
        <v>0</v>
      </c>
      <c r="H42" s="92"/>
      <c r="I42" s="92"/>
    </row>
    <row r="43" spans="1:9" x14ac:dyDescent="0.55000000000000004">
      <c r="A43" s="109">
        <v>44351</v>
      </c>
      <c r="B43" s="112" t="s">
        <v>304</v>
      </c>
      <c r="C43" s="67">
        <f t="shared" si="0"/>
        <v>159203</v>
      </c>
      <c r="D43" s="67">
        <v>62634</v>
      </c>
      <c r="E43" s="67">
        <v>929</v>
      </c>
      <c r="F43" s="67">
        <v>95640</v>
      </c>
      <c r="G43" s="67">
        <v>0</v>
      </c>
      <c r="H43" s="92"/>
      <c r="I43" s="92"/>
    </row>
    <row r="44" spans="1:9" x14ac:dyDescent="0.55000000000000004">
      <c r="A44" s="70">
        <v>44350</v>
      </c>
      <c r="B44" s="110" t="s">
        <v>305</v>
      </c>
      <c r="C44" s="67">
        <f t="shared" si="0"/>
        <v>143157</v>
      </c>
      <c r="D44" s="67">
        <v>59654</v>
      </c>
      <c r="E44" s="67">
        <v>112</v>
      </c>
      <c r="F44" s="67">
        <v>83391</v>
      </c>
      <c r="G44" s="67">
        <v>0</v>
      </c>
      <c r="H44" s="92"/>
      <c r="I44" s="92"/>
    </row>
    <row r="45" spans="1:9" x14ac:dyDescent="0.55000000000000004">
      <c r="A45" s="70">
        <v>44349</v>
      </c>
      <c r="B45" s="110" t="s">
        <v>306</v>
      </c>
      <c r="C45" s="67">
        <f t="shared" si="0"/>
        <v>159126</v>
      </c>
      <c r="D45" s="67">
        <v>71140</v>
      </c>
      <c r="E45" s="67">
        <v>316</v>
      </c>
      <c r="F45" s="67">
        <v>87670</v>
      </c>
      <c r="G45" s="67">
        <v>0</v>
      </c>
      <c r="H45" s="92"/>
      <c r="I45" s="92"/>
    </row>
    <row r="46" spans="1:9" x14ac:dyDescent="0.55000000000000004">
      <c r="A46" s="70">
        <v>44348</v>
      </c>
      <c r="B46" s="110" t="s">
        <v>295</v>
      </c>
      <c r="C46" s="67">
        <f t="shared" si="0"/>
        <v>159057</v>
      </c>
      <c r="D46" s="67">
        <v>66264</v>
      </c>
      <c r="E46" s="67">
        <v>123</v>
      </c>
      <c r="F46" s="67">
        <v>92670</v>
      </c>
      <c r="G46" s="67">
        <v>0</v>
      </c>
      <c r="H46" s="92"/>
      <c r="I46" s="92"/>
    </row>
    <row r="47" spans="1:9" x14ac:dyDescent="0.55000000000000004">
      <c r="A47" s="70">
        <v>44347</v>
      </c>
      <c r="B47" s="110" t="s">
        <v>294</v>
      </c>
      <c r="C47" s="67">
        <f t="shared" si="0"/>
        <v>273255</v>
      </c>
      <c r="D47" s="67">
        <v>131423</v>
      </c>
      <c r="E47" s="67">
        <v>582</v>
      </c>
      <c r="F47" s="67">
        <v>141250</v>
      </c>
      <c r="G47" s="67">
        <v>0</v>
      </c>
      <c r="H47" s="92"/>
      <c r="I47" s="92"/>
    </row>
    <row r="48" spans="1:9" x14ac:dyDescent="0.55000000000000004">
      <c r="A48" s="70">
        <v>44344</v>
      </c>
      <c r="B48" s="110" t="s">
        <v>304</v>
      </c>
      <c r="C48" s="67">
        <f t="shared" si="0"/>
        <v>164516</v>
      </c>
      <c r="D48" s="67">
        <v>87584</v>
      </c>
      <c r="E48" s="67">
        <v>157</v>
      </c>
      <c r="F48" s="67">
        <v>76775</v>
      </c>
      <c r="G48" s="67">
        <v>0</v>
      </c>
      <c r="H48" s="92"/>
      <c r="I48" s="92"/>
    </row>
    <row r="49" spans="1:9" x14ac:dyDescent="0.55000000000000004">
      <c r="A49" s="70">
        <v>44343</v>
      </c>
      <c r="B49" s="110" t="s">
        <v>305</v>
      </c>
      <c r="C49" s="67">
        <f t="shared" si="0"/>
        <v>145149</v>
      </c>
      <c r="D49" s="67">
        <v>84217</v>
      </c>
      <c r="E49" s="67">
        <v>40</v>
      </c>
      <c r="F49" s="67">
        <v>60892</v>
      </c>
      <c r="G49" s="67">
        <v>0</v>
      </c>
      <c r="H49" s="92"/>
      <c r="I49" s="92"/>
    </row>
    <row r="50" spans="1:9" x14ac:dyDescent="0.55000000000000004">
      <c r="A50" s="70">
        <v>44342</v>
      </c>
      <c r="B50" s="110" t="s">
        <v>306</v>
      </c>
      <c r="C50" s="67">
        <f t="shared" si="0"/>
        <v>142589</v>
      </c>
      <c r="D50" s="67">
        <v>93243</v>
      </c>
      <c r="E50" s="67">
        <v>172</v>
      </c>
      <c r="F50" s="67">
        <v>49174</v>
      </c>
      <c r="G50" s="67">
        <v>0</v>
      </c>
      <c r="H50" s="92"/>
      <c r="I50" s="92"/>
    </row>
    <row r="51" spans="1:9" x14ac:dyDescent="0.55000000000000004">
      <c r="A51" s="70">
        <v>44341</v>
      </c>
      <c r="B51" s="110" t="s">
        <v>295</v>
      </c>
      <c r="C51" s="67">
        <f t="shared" si="0"/>
        <v>139652</v>
      </c>
      <c r="D51" s="67">
        <v>87114</v>
      </c>
      <c r="E51" s="67">
        <v>476</v>
      </c>
      <c r="F51" s="67">
        <v>52062</v>
      </c>
      <c r="G51" s="67">
        <v>0</v>
      </c>
      <c r="H51" s="92"/>
      <c r="I51" s="92"/>
    </row>
    <row r="52" spans="1:9" x14ac:dyDescent="0.55000000000000004">
      <c r="A52" s="70">
        <v>44340</v>
      </c>
      <c r="B52" s="110" t="s">
        <v>294</v>
      </c>
      <c r="C52" s="67">
        <f t="shared" si="0"/>
        <v>330589</v>
      </c>
      <c r="D52" s="67">
        <v>136491</v>
      </c>
      <c r="E52" s="67">
        <v>269</v>
      </c>
      <c r="F52" s="67">
        <v>193829</v>
      </c>
      <c r="G52" s="67">
        <v>0</v>
      </c>
      <c r="H52" s="92"/>
      <c r="I52" s="92"/>
    </row>
    <row r="53" spans="1:9" x14ac:dyDescent="0.55000000000000004">
      <c r="A53" s="70">
        <v>44337</v>
      </c>
      <c r="B53" s="110" t="s">
        <v>304</v>
      </c>
      <c r="C53" s="67">
        <f t="shared" si="0"/>
        <v>249021</v>
      </c>
      <c r="D53" s="67">
        <v>99918</v>
      </c>
      <c r="E53" s="67"/>
      <c r="F53" s="67">
        <v>149103</v>
      </c>
      <c r="G53" s="67"/>
      <c r="H53" s="92"/>
      <c r="I53" s="92"/>
    </row>
    <row r="54" spans="1:9" x14ac:dyDescent="0.55000000000000004">
      <c r="A54" s="70">
        <v>44336</v>
      </c>
      <c r="B54" s="110" t="s">
        <v>305</v>
      </c>
      <c r="C54" s="67">
        <f t="shared" si="0"/>
        <v>190533</v>
      </c>
      <c r="D54" s="67">
        <v>81422</v>
      </c>
      <c r="E54" s="67"/>
      <c r="F54" s="67">
        <v>109111</v>
      </c>
      <c r="G54" s="67"/>
      <c r="H54" s="92"/>
      <c r="I54" s="92"/>
    </row>
    <row r="55" spans="1:9" x14ac:dyDescent="0.55000000000000004">
      <c r="A55" s="70">
        <v>44335</v>
      </c>
      <c r="B55" s="110" t="s">
        <v>306</v>
      </c>
      <c r="C55" s="67">
        <f t="shared" si="0"/>
        <v>267866</v>
      </c>
      <c r="D55" s="67">
        <v>88163</v>
      </c>
      <c r="E55" s="67"/>
      <c r="F55" s="67">
        <v>179703</v>
      </c>
      <c r="G55" s="67"/>
      <c r="H55" s="92"/>
      <c r="I55" s="92"/>
    </row>
    <row r="56" spans="1:9" x14ac:dyDescent="0.55000000000000004">
      <c r="A56" s="70">
        <v>44334</v>
      </c>
      <c r="B56" s="110" t="s">
        <v>295</v>
      </c>
      <c r="C56" s="67">
        <f t="shared" si="0"/>
        <v>250244</v>
      </c>
      <c r="D56" s="67">
        <v>94577</v>
      </c>
      <c r="E56" s="67"/>
      <c r="F56" s="67">
        <v>155667</v>
      </c>
      <c r="G56" s="67"/>
      <c r="H56" s="92"/>
      <c r="I56" s="92"/>
    </row>
    <row r="57" spans="1:9" x14ac:dyDescent="0.55000000000000004">
      <c r="A57" s="70">
        <v>44333</v>
      </c>
      <c r="B57" s="110" t="s">
        <v>294</v>
      </c>
      <c r="C57" s="67">
        <f t="shared" si="0"/>
        <v>349566</v>
      </c>
      <c r="D57" s="67">
        <v>133843</v>
      </c>
      <c r="E57" s="67"/>
      <c r="F57" s="67">
        <v>215723</v>
      </c>
      <c r="G57" s="67"/>
      <c r="H57" s="92"/>
      <c r="I57" s="92"/>
    </row>
    <row r="58" spans="1:9" x14ac:dyDescent="0.55000000000000004">
      <c r="A58" s="70">
        <v>44330</v>
      </c>
      <c r="B58" s="110" t="s">
        <v>304</v>
      </c>
      <c r="C58" s="67">
        <f t="shared" si="0"/>
        <v>242878</v>
      </c>
      <c r="D58" s="67">
        <v>99493</v>
      </c>
      <c r="E58" s="67"/>
      <c r="F58" s="67">
        <v>143385</v>
      </c>
      <c r="G58" s="67"/>
      <c r="H58" s="92"/>
      <c r="I58" s="92"/>
    </row>
    <row r="59" spans="1:9" x14ac:dyDescent="0.55000000000000004">
      <c r="A59" s="70">
        <v>44329</v>
      </c>
      <c r="B59" s="110" t="s">
        <v>305</v>
      </c>
      <c r="C59" s="67">
        <f t="shared" si="0"/>
        <v>219139</v>
      </c>
      <c r="D59" s="67">
        <v>93429</v>
      </c>
      <c r="E59" s="67"/>
      <c r="F59" s="67">
        <v>125710</v>
      </c>
      <c r="G59" s="67"/>
      <c r="H59" s="92"/>
      <c r="I59" s="92"/>
    </row>
    <row r="60" spans="1:9" x14ac:dyDescent="0.55000000000000004">
      <c r="A60" s="70">
        <v>44328</v>
      </c>
      <c r="B60" s="110" t="s">
        <v>306</v>
      </c>
      <c r="C60" s="67">
        <f t="shared" si="0"/>
        <v>181720</v>
      </c>
      <c r="D60" s="67">
        <v>82959</v>
      </c>
      <c r="E60" s="67"/>
      <c r="F60" s="67">
        <v>98761</v>
      </c>
      <c r="G60" s="67"/>
      <c r="H60" s="92"/>
      <c r="I60" s="92"/>
    </row>
    <row r="61" spans="1:9" x14ac:dyDescent="0.55000000000000004">
      <c r="A61" s="70">
        <v>44327</v>
      </c>
      <c r="B61" s="110" t="s">
        <v>307</v>
      </c>
      <c r="C61" s="67">
        <f t="shared" si="0"/>
        <v>168738</v>
      </c>
      <c r="D61" s="67">
        <v>90287</v>
      </c>
      <c r="E61" s="67"/>
      <c r="F61" s="67">
        <v>78451</v>
      </c>
      <c r="G61" s="67"/>
      <c r="H61" s="92"/>
      <c r="I61" s="92"/>
    </row>
    <row r="62" spans="1:9" x14ac:dyDescent="0.55000000000000004">
      <c r="A62" s="70">
        <v>44326</v>
      </c>
      <c r="B62" s="110" t="s">
        <v>294</v>
      </c>
      <c r="C62" s="67">
        <f t="shared" si="0"/>
        <v>223504</v>
      </c>
      <c r="D62" s="67">
        <v>155255</v>
      </c>
      <c r="E62" s="67"/>
      <c r="F62" s="67">
        <v>68249</v>
      </c>
      <c r="G62" s="67"/>
      <c r="H62" s="92"/>
      <c r="I62" s="92"/>
    </row>
    <row r="63" spans="1:9" x14ac:dyDescent="0.55000000000000004">
      <c r="A63" s="70">
        <v>44323</v>
      </c>
      <c r="B63" s="110" t="s">
        <v>304</v>
      </c>
      <c r="C63" s="67">
        <f t="shared" si="0"/>
        <v>140344</v>
      </c>
      <c r="D63" s="67">
        <v>97165</v>
      </c>
      <c r="E63" s="67"/>
      <c r="F63" s="67">
        <v>43179</v>
      </c>
      <c r="G63" s="67"/>
      <c r="H63" s="92"/>
      <c r="I63" s="92"/>
    </row>
    <row r="64" spans="1:9" x14ac:dyDescent="0.55000000000000004">
      <c r="A64" s="70">
        <v>44322</v>
      </c>
      <c r="B64" s="110" t="s">
        <v>305</v>
      </c>
      <c r="C64" s="67">
        <f t="shared" si="0"/>
        <v>331914</v>
      </c>
      <c r="D64" s="67">
        <v>268978</v>
      </c>
      <c r="E64" s="67"/>
      <c r="F64" s="67">
        <v>62936</v>
      </c>
      <c r="G64" s="67"/>
      <c r="H64" s="92"/>
      <c r="I64" s="92"/>
    </row>
    <row r="65" spans="1:9" x14ac:dyDescent="0.55000000000000004">
      <c r="A65" s="70">
        <v>44316</v>
      </c>
      <c r="B65" s="110" t="s">
        <v>304</v>
      </c>
      <c r="C65" s="67">
        <f t="shared" si="0"/>
        <v>274907</v>
      </c>
      <c r="D65" s="67">
        <v>227667</v>
      </c>
      <c r="E65" s="67"/>
      <c r="F65" s="67">
        <v>47240</v>
      </c>
      <c r="G65" s="67"/>
      <c r="H65" s="92"/>
      <c r="I65" s="92"/>
    </row>
    <row r="66" spans="1:9" x14ac:dyDescent="0.55000000000000004">
      <c r="A66" s="70">
        <v>44314</v>
      </c>
      <c r="B66" s="110" t="s">
        <v>306</v>
      </c>
      <c r="C66" s="67">
        <f t="shared" si="0"/>
        <v>238273</v>
      </c>
      <c r="D66" s="67">
        <v>194005</v>
      </c>
      <c r="E66" s="67"/>
      <c r="F66" s="67">
        <v>44268</v>
      </c>
      <c r="G66" s="67"/>
      <c r="H66" s="92"/>
      <c r="I66" s="92"/>
    </row>
    <row r="67" spans="1:9" x14ac:dyDescent="0.55000000000000004">
      <c r="A67" s="70">
        <v>44313</v>
      </c>
      <c r="B67" s="110" t="s">
        <v>295</v>
      </c>
      <c r="C67" s="67">
        <f t="shared" si="0"/>
        <v>203174</v>
      </c>
      <c r="D67" s="67">
        <v>172069</v>
      </c>
      <c r="E67" s="67"/>
      <c r="F67" s="67">
        <v>31105</v>
      </c>
      <c r="G67" s="67"/>
      <c r="H67" s="92"/>
      <c r="I67" s="92"/>
    </row>
    <row r="68" spans="1:9" x14ac:dyDescent="0.55000000000000004">
      <c r="A68" s="70">
        <v>44312</v>
      </c>
      <c r="B68" s="110" t="s">
        <v>308</v>
      </c>
      <c r="C68" s="67">
        <f t="shared" si="0"/>
        <v>263328</v>
      </c>
      <c r="D68" s="67">
        <v>221677</v>
      </c>
      <c r="E68" s="67"/>
      <c r="F68" s="67">
        <v>41651</v>
      </c>
      <c r="G68" s="67"/>
      <c r="H68" s="92"/>
      <c r="I68" s="92"/>
    </row>
    <row r="69" spans="1:9" x14ac:dyDescent="0.55000000000000004">
      <c r="A69" s="70">
        <v>44309</v>
      </c>
      <c r="B69" s="110" t="s">
        <v>309</v>
      </c>
      <c r="C69" s="67">
        <f t="shared" ref="C69:C76" si="1">SUM(D69:G69)</f>
        <v>177672</v>
      </c>
      <c r="D69" s="67">
        <v>147989</v>
      </c>
      <c r="E69" s="67"/>
      <c r="F69" s="67">
        <v>29683</v>
      </c>
      <c r="G69" s="67"/>
      <c r="H69" s="92"/>
      <c r="I69" s="92"/>
    </row>
    <row r="70" spans="1:9" x14ac:dyDescent="0.55000000000000004">
      <c r="A70" s="70">
        <v>44308</v>
      </c>
      <c r="B70" s="110" t="s">
        <v>310</v>
      </c>
      <c r="C70" s="67">
        <f t="shared" si="1"/>
        <v>150489</v>
      </c>
      <c r="D70" s="67">
        <v>128634</v>
      </c>
      <c r="E70" s="67"/>
      <c r="F70" s="67">
        <v>21855</v>
      </c>
      <c r="G70" s="67"/>
      <c r="H70" s="92"/>
      <c r="I70" s="92"/>
    </row>
    <row r="71" spans="1:9" x14ac:dyDescent="0.55000000000000004">
      <c r="A71" s="70">
        <v>44307</v>
      </c>
      <c r="B71" s="110" t="s">
        <v>311</v>
      </c>
      <c r="C71" s="67">
        <f t="shared" si="1"/>
        <v>152884</v>
      </c>
      <c r="D71" s="67">
        <v>126188</v>
      </c>
      <c r="E71" s="67"/>
      <c r="F71" s="67">
        <v>26696</v>
      </c>
      <c r="G71" s="67"/>
      <c r="H71" s="92"/>
      <c r="I71" s="92"/>
    </row>
    <row r="72" spans="1:9" x14ac:dyDescent="0.55000000000000004">
      <c r="A72" s="70">
        <v>44306</v>
      </c>
      <c r="B72" s="110" t="s">
        <v>295</v>
      </c>
      <c r="C72" s="67">
        <f t="shared" si="1"/>
        <v>126419</v>
      </c>
      <c r="D72" s="67">
        <v>98622</v>
      </c>
      <c r="E72" s="67"/>
      <c r="F72" s="67">
        <v>27797</v>
      </c>
      <c r="G72" s="67"/>
      <c r="H72" s="92"/>
      <c r="I72" s="92"/>
    </row>
    <row r="73" spans="1:9" x14ac:dyDescent="0.55000000000000004">
      <c r="A73" s="79">
        <v>44305</v>
      </c>
      <c r="B73" s="69" t="str">
        <f t="shared" ref="B73:B78" si="2">"("&amp;TEXT(A73,"aaa")&amp;")"</f>
        <v>(月)</v>
      </c>
      <c r="C73" s="67">
        <f t="shared" si="1"/>
        <v>119032</v>
      </c>
      <c r="D73" s="67">
        <v>64725</v>
      </c>
      <c r="E73" s="67"/>
      <c r="F73" s="67">
        <v>54307</v>
      </c>
      <c r="G73" s="67"/>
      <c r="H73" s="92"/>
      <c r="I73" s="92"/>
    </row>
    <row r="74" spans="1:9" x14ac:dyDescent="0.55000000000000004">
      <c r="A74" s="70">
        <v>44302</v>
      </c>
      <c r="B74" s="69" t="str">
        <f t="shared" si="2"/>
        <v>(金)</v>
      </c>
      <c r="C74" s="67">
        <f t="shared" si="1"/>
        <v>69687</v>
      </c>
      <c r="D74" s="67">
        <v>29696</v>
      </c>
      <c r="E74" s="67"/>
      <c r="F74" s="67">
        <v>39991</v>
      </c>
      <c r="G74" s="67"/>
      <c r="H74" s="92"/>
      <c r="I74" s="92"/>
    </row>
    <row r="75" spans="1:9" x14ac:dyDescent="0.55000000000000004">
      <c r="A75" s="70">
        <v>44301</v>
      </c>
      <c r="B75" s="69" t="str">
        <f t="shared" si="2"/>
        <v>(木)</v>
      </c>
      <c r="C75" s="67">
        <f t="shared" si="1"/>
        <v>52620</v>
      </c>
      <c r="D75" s="67">
        <v>16637</v>
      </c>
      <c r="E75" s="67"/>
      <c r="F75" s="67">
        <v>35983</v>
      </c>
      <c r="G75" s="67"/>
      <c r="H75" s="92"/>
      <c r="I75" s="92"/>
    </row>
    <row r="76" spans="1:9" x14ac:dyDescent="0.55000000000000004">
      <c r="A76" s="70">
        <v>44300</v>
      </c>
      <c r="B76" s="69" t="str">
        <f t="shared" si="2"/>
        <v>(水)</v>
      </c>
      <c r="C76" s="67">
        <f t="shared" si="1"/>
        <v>50996</v>
      </c>
      <c r="D76" s="67">
        <v>9569</v>
      </c>
      <c r="E76" s="67"/>
      <c r="F76" s="67">
        <v>41427</v>
      </c>
      <c r="G76" s="67"/>
      <c r="H76" s="92"/>
      <c r="I76" s="92"/>
    </row>
    <row r="77" spans="1:9" x14ac:dyDescent="0.55000000000000004">
      <c r="A77" s="68">
        <v>44299</v>
      </c>
      <c r="B77" s="69" t="str">
        <f t="shared" si="2"/>
        <v>(火)</v>
      </c>
      <c r="C77" s="67">
        <f t="shared" ref="C77:C78" si="3">SUM(D77:G77)</f>
        <v>53986</v>
      </c>
      <c r="D77" s="67">
        <v>13896</v>
      </c>
      <c r="E77" s="67"/>
      <c r="F77" s="67">
        <v>40090</v>
      </c>
      <c r="G77" s="67"/>
      <c r="H77" s="92"/>
      <c r="I77" s="92"/>
    </row>
    <row r="78" spans="1:9" x14ac:dyDescent="0.55000000000000004">
      <c r="A78" s="68">
        <v>44298</v>
      </c>
      <c r="B78" s="69" t="str">
        <f t="shared" si="2"/>
        <v>(月)</v>
      </c>
      <c r="C78" s="67">
        <f t="shared" si="3"/>
        <v>96936</v>
      </c>
      <c r="D78" s="67">
        <v>26850</v>
      </c>
      <c r="E78" s="67"/>
      <c r="F78" s="67">
        <v>70086</v>
      </c>
      <c r="G78" s="67"/>
      <c r="H78" s="92"/>
      <c r="I78" s="92"/>
    </row>
    <row r="79" spans="1:9" x14ac:dyDescent="0.55000000000000004">
      <c r="A79" s="90"/>
      <c r="B79" s="91"/>
      <c r="C79" s="91"/>
      <c r="D79" s="91"/>
      <c r="E79" s="91"/>
      <c r="F79" s="91"/>
      <c r="G79" s="92"/>
      <c r="H79" s="92"/>
    </row>
    <row r="80" spans="1:9" x14ac:dyDescent="0.55000000000000004">
      <c r="A80" s="93" t="s">
        <v>325</v>
      </c>
      <c r="B80" s="92"/>
      <c r="C80" s="92"/>
      <c r="D80" s="92"/>
      <c r="E80" s="92"/>
      <c r="F80" s="92"/>
      <c r="G80" s="93"/>
      <c r="H80" s="92"/>
    </row>
    <row r="81" spans="1:11" x14ac:dyDescent="0.55000000000000004">
      <c r="A81" s="76" t="s">
        <v>321</v>
      </c>
      <c r="B81" s="93"/>
      <c r="C81" s="93"/>
      <c r="D81" s="93"/>
      <c r="E81" s="93"/>
      <c r="F81" s="93"/>
      <c r="H81" s="92"/>
    </row>
    <row r="82" spans="1:11" x14ac:dyDescent="0.55000000000000004">
      <c r="A82" s="76" t="s">
        <v>342</v>
      </c>
      <c r="B82" s="93"/>
      <c r="C82" s="93"/>
      <c r="D82" s="93"/>
      <c r="E82" s="93"/>
      <c r="F82" s="93"/>
      <c r="H82" s="92"/>
    </row>
    <row r="83" spans="1:11" x14ac:dyDescent="0.55000000000000004">
      <c r="A83" s="76" t="s">
        <v>341</v>
      </c>
      <c r="B83" s="93"/>
      <c r="C83" s="93"/>
      <c r="D83" s="93"/>
      <c r="E83" s="93"/>
      <c r="F83" s="93"/>
      <c r="H83" s="92"/>
    </row>
    <row r="84" spans="1:11" x14ac:dyDescent="0.55000000000000004">
      <c r="A84" s="76" t="s">
        <v>322</v>
      </c>
      <c r="H84" s="92"/>
    </row>
    <row r="85" spans="1:11" x14ac:dyDescent="0.55000000000000004">
      <c r="A85" s="76" t="s">
        <v>323</v>
      </c>
      <c r="H85" s="92"/>
    </row>
    <row r="86" spans="1:11" x14ac:dyDescent="0.55000000000000004">
      <c r="A86" s="76" t="s">
        <v>324</v>
      </c>
      <c r="H86" s="92"/>
      <c r="I86" s="94"/>
      <c r="J86" s="94"/>
      <c r="K86" s="94"/>
    </row>
    <row r="87" spans="1:11" x14ac:dyDescent="0.55000000000000004">
      <c r="H87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metadata</vt:lpstr>
      <vt:lpstr>total</vt:lpstr>
      <vt:lpstr>prefecture</vt:lpstr>
      <vt:lpstr>Conv-total</vt:lpstr>
      <vt:lpstr>Conv-prefecture</vt:lpstr>
      <vt:lpstr>Conv-vaccine</vt:lpstr>
      <vt:lpstr>Sheet1</vt:lpstr>
      <vt:lpstr>各都道府県の状況</vt:lpstr>
      <vt:lpstr>ワクチン一般接種</vt:lpstr>
      <vt:lpstr>ワクチン医療従事者等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2021-07-30T13:25:20Z</dcterms:modified>
</cp:coreProperties>
</file>